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giz\Downloads\"/>
    </mc:Choice>
  </mc:AlternateContent>
  <bookViews>
    <workbookView xWindow="0" yWindow="0" windowWidth="20490" windowHeight="6855" tabRatio="751" activeTab="3"/>
  </bookViews>
  <sheets>
    <sheet name="Proveedores" sheetId="49" r:id="rId1"/>
    <sheet name="Productos&amp;Servicios" sheetId="50" r:id="rId2"/>
    <sheet name="RopaDama" sheetId="45" state="hidden" r:id="rId3"/>
    <sheet name="RopaDama2017" sheetId="59" r:id="rId4"/>
    <sheet name="RopaDama2015" sheetId="55" state="hidden" r:id="rId5"/>
    <sheet name="RopaCaballero" sheetId="48" state="hidden" r:id="rId6"/>
    <sheet name="RopaCaballero2017" sheetId="60" r:id="rId7"/>
    <sheet name="RopaCaballero2015" sheetId="56" state="hidden" r:id="rId8"/>
    <sheet name="CalzadoDama" sheetId="47" state="hidden" r:id="rId9"/>
    <sheet name="CalzadoDama2017" sheetId="61" r:id="rId10"/>
    <sheet name="CalzadoDama2015" sheetId="57" state="hidden" r:id="rId11"/>
    <sheet name="CalzadoCaballero" sheetId="46" state="hidden" r:id="rId12"/>
    <sheet name="CalzadoCaballero2017" sheetId="62" r:id="rId13"/>
    <sheet name="CalzadoCaballero2015" sheetId="58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11" hidden="1">CalzadoCaballero!$A$4:$Y$475</definedName>
    <definedName name="_xlnm._FilterDatabase" localSheetId="13" hidden="1">CalzadoCaballero2015!$A$4:$Y$475</definedName>
    <definedName name="_xlnm._FilterDatabase" localSheetId="12" hidden="1">CalzadoCaballero2017!$A$4:$Y$475</definedName>
    <definedName name="_xlnm._FilterDatabase" localSheetId="8" hidden="1">CalzadoDama!$A$4:$O$467</definedName>
    <definedName name="_xlnm._FilterDatabase" localSheetId="10" hidden="1">CalzadoDama2015!$A$4:$O$467</definedName>
    <definedName name="_xlnm._FilterDatabase" localSheetId="9" hidden="1">CalzadoDama2017!$A$4:$O$467</definedName>
    <definedName name="_xlnm._FilterDatabase" localSheetId="0" hidden="1">Proveedores!$B$2:$D$2</definedName>
    <definedName name="_xlnm._FilterDatabase" localSheetId="5" hidden="1">RopaCaballero!$A$4:$AD$437</definedName>
    <definedName name="_xlnm._FilterDatabase" localSheetId="7" hidden="1">RopaCaballero2015!$A$4:$AD$437</definedName>
    <definedName name="_xlnm._FilterDatabase" localSheetId="6" hidden="1">RopaCaballero2017!$A$4:$AD$437</definedName>
    <definedName name="_xlnm._FilterDatabase" localSheetId="2" hidden="1">RopaDama!$A$4:$FP$29</definedName>
    <definedName name="_xlnm._FilterDatabase" localSheetId="4" hidden="1">RopaDama2015!$A$4:$FP$29</definedName>
    <definedName name="_xlnm._FilterDatabase" localSheetId="3" hidden="1">RopaDama2017!$A$4:$FP$29</definedName>
    <definedName name="aseguradoras" localSheetId="11">[1]Lista!$A$2:$A$4</definedName>
    <definedName name="aseguradoras" localSheetId="13">[1]Lista!$A$2:$A$4</definedName>
    <definedName name="aseguradoras" localSheetId="12">[1]Lista!$A$2:$A$4</definedName>
    <definedName name="aseguradoras" localSheetId="8">[1]Lista!$A$2:$A$4</definedName>
    <definedName name="aseguradoras" localSheetId="10">[1]Lista!$A$2:$A$4</definedName>
    <definedName name="aseguradoras" localSheetId="9">[1]Lista!$A$2:$A$4</definedName>
    <definedName name="aseguradoras" localSheetId="5">[1]Lista!$A$2:$A$4</definedName>
    <definedName name="aseguradoras" localSheetId="7">[1]Lista!$A$2:$A$4</definedName>
    <definedName name="aseguradoras" localSheetId="6">[1]Lista!$A$2:$A$4</definedName>
    <definedName name="aseguradoras">[2]Lista!$A$2:$A$4</definedName>
    <definedName name="CalzadoCaballeroKits" localSheetId="13">#REF!</definedName>
    <definedName name="CalzadoCaballeroKits" localSheetId="12">#REF!</definedName>
    <definedName name="CalzadoCaballeroKits" localSheetId="10">#REF!</definedName>
    <definedName name="CalzadoCaballeroKits" localSheetId="9">#REF!</definedName>
    <definedName name="CalzadoCaballeroKits" localSheetId="7">#REF!</definedName>
    <definedName name="CalzadoCaballeroKits" localSheetId="6">#REF!</definedName>
    <definedName name="CalzadoCaballeroKits" localSheetId="4">#REF!</definedName>
    <definedName name="CalzadoCaballeroKits" localSheetId="3">#REF!</definedName>
    <definedName name="CalzadoCaballeroKits">#REF!</definedName>
    <definedName name="CalzadoCaballeroKitsClásicoClimaCálido" localSheetId="13">#REF!</definedName>
    <definedName name="CalzadoCaballeroKitsClásicoClimaCálido" localSheetId="12">#REF!</definedName>
    <definedName name="CalzadoCaballeroKitsClásicoClimaCálido" localSheetId="10">#REF!</definedName>
    <definedName name="CalzadoCaballeroKitsClásicoClimaCálido" localSheetId="9">#REF!</definedName>
    <definedName name="CalzadoCaballeroKitsClásicoClimaCálido" localSheetId="7">#REF!</definedName>
    <definedName name="CalzadoCaballeroKitsClásicoClimaCálido" localSheetId="6">#REF!</definedName>
    <definedName name="CalzadoCaballeroKitsClásicoClimaCálido" localSheetId="4">#REF!</definedName>
    <definedName name="CalzadoCaballeroKitsClásicoClimaCálido" localSheetId="3">#REF!</definedName>
    <definedName name="CalzadoCaballeroKitsClásicoClimaCálido">#REF!</definedName>
    <definedName name="CalzadoCaballeroKitsClásicoClimaFrio" localSheetId="13">#REF!</definedName>
    <definedName name="CalzadoCaballeroKitsClásicoClimaFrio" localSheetId="12">#REF!</definedName>
    <definedName name="CalzadoCaballeroKitsClásicoClimaFrio" localSheetId="10">#REF!</definedName>
    <definedName name="CalzadoCaballeroKitsClásicoClimaFrio" localSheetId="9">#REF!</definedName>
    <definedName name="CalzadoCaballeroKitsClásicoClimaFrio" localSheetId="7">#REF!</definedName>
    <definedName name="CalzadoCaballeroKitsClásicoClimaFrio" localSheetId="6">#REF!</definedName>
    <definedName name="CalzadoCaballeroKitsClásicoClimaFrio" localSheetId="4">#REF!</definedName>
    <definedName name="CalzadoCaballeroKitsClásicoClimaFrio" localSheetId="3">#REF!</definedName>
    <definedName name="CalzadoCaballeroKitsClásicoClimaFrio">#REF!</definedName>
    <definedName name="CalzadoCaballeroKitsModaClimaCálido" localSheetId="13">#REF!</definedName>
    <definedName name="CalzadoCaballeroKitsModaClimaCálido" localSheetId="12">#REF!</definedName>
    <definedName name="CalzadoCaballeroKitsModaClimaCálido" localSheetId="10">#REF!</definedName>
    <definedName name="CalzadoCaballeroKitsModaClimaCálido" localSheetId="9">#REF!</definedName>
    <definedName name="CalzadoCaballeroKitsModaClimaCálido" localSheetId="7">#REF!</definedName>
    <definedName name="CalzadoCaballeroKitsModaClimaCálido" localSheetId="6">#REF!</definedName>
    <definedName name="CalzadoCaballeroKitsModaClimaCálido" localSheetId="4">#REF!</definedName>
    <definedName name="CalzadoCaballeroKitsModaClimaCálido" localSheetId="3">#REF!</definedName>
    <definedName name="CalzadoCaballeroKitsModaClimaCálido">#REF!</definedName>
    <definedName name="CalzadoCaballeroKitsModaClimaFrio" localSheetId="13">#REF!</definedName>
    <definedName name="CalzadoCaballeroKitsModaClimaFrio" localSheetId="12">#REF!</definedName>
    <definedName name="CalzadoCaballeroKitsModaClimaFrio" localSheetId="10">#REF!</definedName>
    <definedName name="CalzadoCaballeroKitsModaClimaFrio" localSheetId="9">#REF!</definedName>
    <definedName name="CalzadoCaballeroKitsModaClimaFrio" localSheetId="7">#REF!</definedName>
    <definedName name="CalzadoCaballeroKitsModaClimaFrio" localSheetId="6">#REF!</definedName>
    <definedName name="CalzadoCaballeroKitsModaClimaFrio" localSheetId="4">#REF!</definedName>
    <definedName name="CalzadoCaballeroKitsModaClimaFrio" localSheetId="3">#REF!</definedName>
    <definedName name="CalzadoCaballeroKitsModaClimaFrio">#REF!</definedName>
    <definedName name="CalzadoCaballeroKitsOtrosClimaCálido" localSheetId="13">#REF!</definedName>
    <definedName name="CalzadoCaballeroKitsOtrosClimaCálido" localSheetId="12">#REF!</definedName>
    <definedName name="CalzadoCaballeroKitsOtrosClimaCálido" localSheetId="10">#REF!</definedName>
    <definedName name="CalzadoCaballeroKitsOtrosClimaCálido" localSheetId="9">#REF!</definedName>
    <definedName name="CalzadoCaballeroKitsOtrosClimaCálido" localSheetId="7">#REF!</definedName>
    <definedName name="CalzadoCaballeroKitsOtrosClimaCálido" localSheetId="6">#REF!</definedName>
    <definedName name="CalzadoCaballeroKitsOtrosClimaCálido" localSheetId="4">#REF!</definedName>
    <definedName name="CalzadoCaballeroKitsOtrosClimaCálido" localSheetId="3">#REF!</definedName>
    <definedName name="CalzadoCaballeroKitsOtrosClimaCálido">#REF!</definedName>
    <definedName name="CalzadoCaballeroKitsOtrosClimaFrio" localSheetId="13">#REF!</definedName>
    <definedName name="CalzadoCaballeroKitsOtrosClimaFrio" localSheetId="12">#REF!</definedName>
    <definedName name="CalzadoCaballeroKitsOtrosClimaFrio" localSheetId="10">#REF!</definedName>
    <definedName name="CalzadoCaballeroKitsOtrosClimaFrio" localSheetId="9">#REF!</definedName>
    <definedName name="CalzadoCaballeroKitsOtrosClimaFrio" localSheetId="7">#REF!</definedName>
    <definedName name="CalzadoCaballeroKitsOtrosClimaFrio" localSheetId="6">#REF!</definedName>
    <definedName name="CalzadoCaballeroKitsOtrosClimaFrio" localSheetId="4">#REF!</definedName>
    <definedName name="CalzadoCaballeroKitsOtrosClimaFrio" localSheetId="3">#REF!</definedName>
    <definedName name="CalzadoCaballeroKitsOtrosClimaFrio">#REF!</definedName>
    <definedName name="CalzadoDamaKits" localSheetId="13">#REF!</definedName>
    <definedName name="CalzadoDamaKits" localSheetId="12">#REF!</definedName>
    <definedName name="CalzadoDamaKits" localSheetId="10">#REF!</definedName>
    <definedName name="CalzadoDamaKits" localSheetId="9">#REF!</definedName>
    <definedName name="CalzadoDamaKits" localSheetId="7">#REF!</definedName>
    <definedName name="CalzadoDamaKits" localSheetId="6">#REF!</definedName>
    <definedName name="CalzadoDamaKits" localSheetId="4">#REF!</definedName>
    <definedName name="CalzadoDamaKits" localSheetId="3">#REF!</definedName>
    <definedName name="CalzadoDamaKits">#REF!</definedName>
    <definedName name="CalzadoDamaKitsClásicoClimaCálido" localSheetId="13">#REF!</definedName>
    <definedName name="CalzadoDamaKitsClásicoClimaCálido" localSheetId="12">#REF!</definedName>
    <definedName name="CalzadoDamaKitsClásicoClimaCálido" localSheetId="10">#REF!</definedName>
    <definedName name="CalzadoDamaKitsClásicoClimaCálido" localSheetId="9">#REF!</definedName>
    <definedName name="CalzadoDamaKitsClásicoClimaCálido" localSheetId="7">#REF!</definedName>
    <definedName name="CalzadoDamaKitsClásicoClimaCálido" localSheetId="6">#REF!</definedName>
    <definedName name="CalzadoDamaKitsClásicoClimaCálido" localSheetId="4">#REF!</definedName>
    <definedName name="CalzadoDamaKitsClásicoClimaCálido" localSheetId="3">#REF!</definedName>
    <definedName name="CalzadoDamaKitsClásicoClimaCálido">#REF!</definedName>
    <definedName name="CalzadoDamaKitsClásicoClimaFrio" localSheetId="13">#REF!</definedName>
    <definedName name="CalzadoDamaKitsClásicoClimaFrio" localSheetId="12">#REF!</definedName>
    <definedName name="CalzadoDamaKitsClásicoClimaFrio" localSheetId="10">#REF!</definedName>
    <definedName name="CalzadoDamaKitsClásicoClimaFrio" localSheetId="9">#REF!</definedName>
    <definedName name="CalzadoDamaKitsClásicoClimaFrio" localSheetId="7">#REF!</definedName>
    <definedName name="CalzadoDamaKitsClásicoClimaFrio" localSheetId="6">#REF!</definedName>
    <definedName name="CalzadoDamaKitsClásicoClimaFrio" localSheetId="4">#REF!</definedName>
    <definedName name="CalzadoDamaKitsClásicoClimaFrio" localSheetId="3">#REF!</definedName>
    <definedName name="CalzadoDamaKitsClásicoClimaFrio">#REF!</definedName>
    <definedName name="CalzadoDamaKitsModaClimaCálido" localSheetId="13">#REF!</definedName>
    <definedName name="CalzadoDamaKitsModaClimaCálido" localSheetId="12">#REF!</definedName>
    <definedName name="CalzadoDamaKitsModaClimaCálido" localSheetId="10">#REF!</definedName>
    <definedName name="CalzadoDamaKitsModaClimaCálido" localSheetId="9">#REF!</definedName>
    <definedName name="CalzadoDamaKitsModaClimaCálido" localSheetId="7">#REF!</definedName>
    <definedName name="CalzadoDamaKitsModaClimaCálido" localSheetId="6">#REF!</definedName>
    <definedName name="CalzadoDamaKitsModaClimaCálido" localSheetId="4">#REF!</definedName>
    <definedName name="CalzadoDamaKitsModaClimaCálido" localSheetId="3">#REF!</definedName>
    <definedName name="CalzadoDamaKitsModaClimaCálido">#REF!</definedName>
    <definedName name="CalzadoDamaKitsModaClimaFrio" localSheetId="13">#REF!</definedName>
    <definedName name="CalzadoDamaKitsModaClimaFrio" localSheetId="12">#REF!</definedName>
    <definedName name="CalzadoDamaKitsModaClimaFrio" localSheetId="10">#REF!</definedName>
    <definedName name="CalzadoDamaKitsModaClimaFrio" localSheetId="9">#REF!</definedName>
    <definedName name="CalzadoDamaKitsModaClimaFrio" localSheetId="7">#REF!</definedName>
    <definedName name="CalzadoDamaKitsModaClimaFrio" localSheetId="6">#REF!</definedName>
    <definedName name="CalzadoDamaKitsModaClimaFrio" localSheetId="4">#REF!</definedName>
    <definedName name="CalzadoDamaKitsModaClimaFrio" localSheetId="3">#REF!</definedName>
    <definedName name="CalzadoDamaKitsModaClimaFrio">#REF!</definedName>
    <definedName name="Clima" localSheetId="13">#REF!</definedName>
    <definedName name="Clima" localSheetId="12">#REF!</definedName>
    <definedName name="Clima" localSheetId="10">#REF!</definedName>
    <definedName name="Clima" localSheetId="9">#REF!</definedName>
    <definedName name="Clima" localSheetId="7">#REF!</definedName>
    <definedName name="Clima" localSheetId="6">#REF!</definedName>
    <definedName name="Clima" localSheetId="4">#REF!</definedName>
    <definedName name="Clima" localSheetId="3">#REF!</definedName>
    <definedName name="Clima">#REF!</definedName>
    <definedName name="columnas" localSheetId="11">[3]Listas!$A$2:$A$26</definedName>
    <definedName name="columnas" localSheetId="13">[3]Listas!$A$2:$A$26</definedName>
    <definedName name="columnas" localSheetId="12">[3]Listas!$A$2:$A$26</definedName>
    <definedName name="columnas">[4]Listas!$A$2:$A$26</definedName>
    <definedName name="DEPARTAMENTO" localSheetId="13">#REF!</definedName>
    <definedName name="DEPARTAMENTO" localSheetId="12">#REF!</definedName>
    <definedName name="DEPARTAMENTO" localSheetId="10">#REF!</definedName>
    <definedName name="DEPARTAMENTO" localSheetId="9">#REF!</definedName>
    <definedName name="DEPARTAMENTO" localSheetId="7">#REF!</definedName>
    <definedName name="DEPARTAMENTO" localSheetId="6">#REF!</definedName>
    <definedName name="DEPARTAMENTO" localSheetId="4">#REF!</definedName>
    <definedName name="DEPARTAMENTO" localSheetId="3">#REF!</definedName>
    <definedName name="DEPARTAMENTO">#REF!</definedName>
    <definedName name="filas" localSheetId="11">[3]Listas!$B$2:$B$501</definedName>
    <definedName name="filas" localSheetId="13">[3]Listas!$B$2:$B$501</definedName>
    <definedName name="filas" localSheetId="12">[3]Listas!$B$2:$B$501</definedName>
    <definedName name="filas">[4]Listas!$B$2:$B$501</definedName>
    <definedName name="PRICE" localSheetId="13">CalzadoCaballero2015!$Z$9:$Z$11</definedName>
    <definedName name="PRICE" localSheetId="12">CalzadoCaballero2017!$Z$9:$Z$11</definedName>
    <definedName name="PRICE">CalzadoCaballero!$Z$9:$Z$11</definedName>
    <definedName name="Región" localSheetId="13">#REF!</definedName>
    <definedName name="Región" localSheetId="12">#REF!</definedName>
    <definedName name="Región" localSheetId="10">#REF!</definedName>
    <definedName name="Región" localSheetId="9">#REF!</definedName>
    <definedName name="Región" localSheetId="7">#REF!</definedName>
    <definedName name="Región" localSheetId="6">#REF!</definedName>
    <definedName name="Región" localSheetId="4">#REF!</definedName>
    <definedName name="Región" localSheetId="3">#REF!</definedName>
    <definedName name="Región">#REF!</definedName>
    <definedName name="REGIONAL" localSheetId="13">#REF!</definedName>
    <definedName name="REGIONAL" localSheetId="12">#REF!</definedName>
    <definedName name="REGIONAL" localSheetId="10">#REF!</definedName>
    <definedName name="REGIONAL" localSheetId="9">#REF!</definedName>
    <definedName name="REGIONAL" localSheetId="7">#REF!</definedName>
    <definedName name="REGIONAL" localSheetId="6">#REF!</definedName>
    <definedName name="REGIONAL" localSheetId="4">#REF!</definedName>
    <definedName name="REGIONAL" localSheetId="3">#REF!</definedName>
    <definedName name="REGIONAL">#REF!</definedName>
    <definedName name="REGIONAL1" localSheetId="13">#REF!</definedName>
    <definedName name="REGIONAL1" localSheetId="12">#REF!</definedName>
    <definedName name="REGIONAL1" localSheetId="10">#REF!</definedName>
    <definedName name="REGIONAL1" localSheetId="9">#REF!</definedName>
    <definedName name="REGIONAL1" localSheetId="7">#REF!</definedName>
    <definedName name="REGIONAL1" localSheetId="6">#REF!</definedName>
    <definedName name="REGIONAL1" localSheetId="4">#REF!</definedName>
    <definedName name="REGIONAL1" localSheetId="3">#REF!</definedName>
    <definedName name="REGIONAL1">#REF!</definedName>
    <definedName name="RopaCaballeroKits" localSheetId="13">#REF!</definedName>
    <definedName name="RopaCaballeroKits" localSheetId="12">#REF!</definedName>
    <definedName name="RopaCaballeroKits" localSheetId="10">#REF!</definedName>
    <definedName name="RopaCaballeroKits" localSheetId="9">#REF!</definedName>
    <definedName name="RopaCaballeroKits" localSheetId="7">#REF!</definedName>
    <definedName name="RopaCaballeroKits" localSheetId="6">#REF!</definedName>
    <definedName name="RopaCaballeroKits" localSheetId="4">#REF!</definedName>
    <definedName name="RopaCaballeroKits" localSheetId="3">#REF!</definedName>
    <definedName name="RopaCaballeroKits">#REF!</definedName>
    <definedName name="RopaCaballeroKitsClásicoClimaCálido" localSheetId="13">#REF!</definedName>
    <definedName name="RopaCaballeroKitsClásicoClimaCálido" localSheetId="12">#REF!</definedName>
    <definedName name="RopaCaballeroKitsClásicoClimaCálido" localSheetId="10">#REF!</definedName>
    <definedName name="RopaCaballeroKitsClásicoClimaCálido" localSheetId="9">#REF!</definedName>
    <definedName name="RopaCaballeroKitsClásicoClimaCálido" localSheetId="7">#REF!</definedName>
    <definedName name="RopaCaballeroKitsClásicoClimaCálido" localSheetId="6">#REF!</definedName>
    <definedName name="RopaCaballeroKitsClásicoClimaCálido" localSheetId="4">#REF!</definedName>
    <definedName name="RopaCaballeroKitsClásicoClimaCálido" localSheetId="3">#REF!</definedName>
    <definedName name="RopaCaballeroKitsClásicoClimaCálido">#REF!</definedName>
    <definedName name="RopaCaballeroKitsClásicoClimaFrio" localSheetId="13">#REF!</definedName>
    <definedName name="RopaCaballeroKitsClásicoClimaFrio" localSheetId="12">#REF!</definedName>
    <definedName name="RopaCaballeroKitsClásicoClimaFrio" localSheetId="10">#REF!</definedName>
    <definedName name="RopaCaballeroKitsClásicoClimaFrio" localSheetId="9">#REF!</definedName>
    <definedName name="RopaCaballeroKitsClásicoClimaFrio" localSheetId="7">#REF!</definedName>
    <definedName name="RopaCaballeroKitsClásicoClimaFrio" localSheetId="6">#REF!</definedName>
    <definedName name="RopaCaballeroKitsClásicoClimaFrio" localSheetId="4">#REF!</definedName>
    <definedName name="RopaCaballeroKitsClásicoClimaFrio" localSheetId="3">#REF!</definedName>
    <definedName name="RopaCaballeroKitsClásicoClimaFrio">#REF!</definedName>
    <definedName name="RopaCaballeroKitsFormalClimaCálido" localSheetId="13">#REF!</definedName>
    <definedName name="RopaCaballeroKitsFormalClimaCálido" localSheetId="12">#REF!</definedName>
    <definedName name="RopaCaballeroKitsFormalClimaCálido" localSheetId="10">#REF!</definedName>
    <definedName name="RopaCaballeroKitsFormalClimaCálido" localSheetId="9">#REF!</definedName>
    <definedName name="RopaCaballeroKitsFormalClimaCálido" localSheetId="7">#REF!</definedName>
    <definedName name="RopaCaballeroKitsFormalClimaCálido" localSheetId="6">#REF!</definedName>
    <definedName name="RopaCaballeroKitsFormalClimaCálido" localSheetId="4">#REF!</definedName>
    <definedName name="RopaCaballeroKitsFormalClimaCálido" localSheetId="3">#REF!</definedName>
    <definedName name="RopaCaballeroKitsFormalClimaCálido">#REF!</definedName>
    <definedName name="RopaCaballeroKitsFormalClimaFrio" localSheetId="13">#REF!</definedName>
    <definedName name="RopaCaballeroKitsFormalClimaFrio" localSheetId="12">#REF!</definedName>
    <definedName name="RopaCaballeroKitsFormalClimaFrio" localSheetId="10">#REF!</definedName>
    <definedName name="RopaCaballeroKitsFormalClimaFrio" localSheetId="9">#REF!</definedName>
    <definedName name="RopaCaballeroKitsFormalClimaFrio" localSheetId="7">#REF!</definedName>
    <definedName name="RopaCaballeroKitsFormalClimaFrio" localSheetId="6">#REF!</definedName>
    <definedName name="RopaCaballeroKitsFormalClimaFrio" localSheetId="4">#REF!</definedName>
    <definedName name="RopaCaballeroKitsFormalClimaFrio" localSheetId="3">#REF!</definedName>
    <definedName name="RopaCaballeroKitsFormalClimaFrio">#REF!</definedName>
    <definedName name="RopaCaballeroKitsOtrosClimaCálido" localSheetId="13">#REF!</definedName>
    <definedName name="RopaCaballeroKitsOtrosClimaCálido" localSheetId="12">#REF!</definedName>
    <definedName name="RopaCaballeroKitsOtrosClimaCálido" localSheetId="10">#REF!</definedName>
    <definedName name="RopaCaballeroKitsOtrosClimaCálido" localSheetId="9">#REF!</definedName>
    <definedName name="RopaCaballeroKitsOtrosClimaCálido" localSheetId="7">#REF!</definedName>
    <definedName name="RopaCaballeroKitsOtrosClimaCálido" localSheetId="6">#REF!</definedName>
    <definedName name="RopaCaballeroKitsOtrosClimaCálido" localSheetId="4">#REF!</definedName>
    <definedName name="RopaCaballeroKitsOtrosClimaCálido" localSheetId="3">#REF!</definedName>
    <definedName name="RopaCaballeroKitsOtrosClimaCálido">#REF!</definedName>
    <definedName name="RopaCaballeroKitsOtrosClimaFrio" localSheetId="13">#REF!</definedName>
    <definedName name="RopaCaballeroKitsOtrosClimaFrio" localSheetId="12">#REF!</definedName>
    <definedName name="RopaCaballeroKitsOtrosClimaFrio" localSheetId="10">#REF!</definedName>
    <definedName name="RopaCaballeroKitsOtrosClimaFrio" localSheetId="9">#REF!</definedName>
    <definedName name="RopaCaballeroKitsOtrosClimaFrio" localSheetId="7">#REF!</definedName>
    <definedName name="RopaCaballeroKitsOtrosClimaFrio" localSheetId="6">#REF!</definedName>
    <definedName name="RopaCaballeroKitsOtrosClimaFrio" localSheetId="4">#REF!</definedName>
    <definedName name="RopaCaballeroKitsOtrosClimaFrio" localSheetId="3">#REF!</definedName>
    <definedName name="RopaCaballeroKitsOtrosClimaFrio">#REF!</definedName>
    <definedName name="RopaCaballeroKitsSportClimaCálido" localSheetId="13">#REF!</definedName>
    <definedName name="RopaCaballeroKitsSportClimaCálido" localSheetId="12">#REF!</definedName>
    <definedName name="RopaCaballeroKitsSportClimaCálido" localSheetId="10">#REF!</definedName>
    <definedName name="RopaCaballeroKitsSportClimaCálido" localSheetId="9">#REF!</definedName>
    <definedName name="RopaCaballeroKitsSportClimaCálido" localSheetId="7">#REF!</definedName>
    <definedName name="RopaCaballeroKitsSportClimaCálido" localSheetId="6">#REF!</definedName>
    <definedName name="RopaCaballeroKitsSportClimaCálido" localSheetId="4">#REF!</definedName>
    <definedName name="RopaCaballeroKitsSportClimaCálido" localSheetId="3">#REF!</definedName>
    <definedName name="RopaCaballeroKitsSportClimaCálido">#REF!</definedName>
    <definedName name="RopaCaballeroKitsSportClimaFrio" localSheetId="13">#REF!</definedName>
    <definedName name="RopaCaballeroKitsSportClimaFrio" localSheetId="12">#REF!</definedName>
    <definedName name="RopaCaballeroKitsSportClimaFrio" localSheetId="10">#REF!</definedName>
    <definedName name="RopaCaballeroKitsSportClimaFrio" localSheetId="9">#REF!</definedName>
    <definedName name="RopaCaballeroKitsSportClimaFrio" localSheetId="7">#REF!</definedName>
    <definedName name="RopaCaballeroKitsSportClimaFrio" localSheetId="6">#REF!</definedName>
    <definedName name="RopaCaballeroKitsSportClimaFrio" localSheetId="4">#REF!</definedName>
    <definedName name="RopaCaballeroKitsSportClimaFrio" localSheetId="3">#REF!</definedName>
    <definedName name="RopaCaballeroKitsSportClimaFrio">#REF!</definedName>
    <definedName name="RopaDamaKits" localSheetId="13">#REF!</definedName>
    <definedName name="RopaDamaKits" localSheetId="12">#REF!</definedName>
    <definedName name="RopaDamaKits" localSheetId="10">#REF!</definedName>
    <definedName name="RopaDamaKits" localSheetId="9">#REF!</definedName>
    <definedName name="RopaDamaKits" localSheetId="7">#REF!</definedName>
    <definedName name="RopaDamaKits" localSheetId="6">#REF!</definedName>
    <definedName name="RopaDamaKits" localSheetId="4">#REF!</definedName>
    <definedName name="RopaDamaKits" localSheetId="3">#REF!</definedName>
    <definedName name="RopaDamaKits">#REF!</definedName>
    <definedName name="RopaDamaKitsClásicoClimaCálido" localSheetId="13">#REF!</definedName>
    <definedName name="RopaDamaKitsClásicoClimaCálido" localSheetId="12">#REF!</definedName>
    <definedName name="RopaDamaKitsClásicoClimaCálido" localSheetId="10">#REF!</definedName>
    <definedName name="RopaDamaKitsClásicoClimaCálido" localSheetId="9">#REF!</definedName>
    <definedName name="RopaDamaKitsClásicoClimaCálido" localSheetId="7">#REF!</definedName>
    <definedName name="RopaDamaKitsClásicoClimaCálido" localSheetId="6">#REF!</definedName>
    <definedName name="RopaDamaKitsClásicoClimaCálido" localSheetId="4">#REF!</definedName>
    <definedName name="RopaDamaKitsClásicoClimaCálido" localSheetId="3">#REF!</definedName>
    <definedName name="RopaDamaKitsClásicoClimaCálido">#REF!</definedName>
    <definedName name="RopaDamaKitsClásicoClimaFrio" localSheetId="13">#REF!</definedName>
    <definedName name="RopaDamaKitsClásicoClimaFrio" localSheetId="12">#REF!</definedName>
    <definedName name="RopaDamaKitsClásicoClimaFrio" localSheetId="10">#REF!</definedName>
    <definedName name="RopaDamaKitsClásicoClimaFrio" localSheetId="9">#REF!</definedName>
    <definedName name="RopaDamaKitsClásicoClimaFrio" localSheetId="7">#REF!</definedName>
    <definedName name="RopaDamaKitsClásicoClimaFrio" localSheetId="6">#REF!</definedName>
    <definedName name="RopaDamaKitsClásicoClimaFrio" localSheetId="4">#REF!</definedName>
    <definedName name="RopaDamaKitsClásicoClimaFrio" localSheetId="3">#REF!</definedName>
    <definedName name="RopaDamaKitsClásicoClimaFrio">#REF!</definedName>
    <definedName name="RopaDamaKitsFormalClimaCálido" localSheetId="13">#REF!</definedName>
    <definedName name="RopaDamaKitsFormalClimaCálido" localSheetId="12">#REF!</definedName>
    <definedName name="RopaDamaKitsFormalClimaCálido" localSheetId="10">#REF!</definedName>
    <definedName name="RopaDamaKitsFormalClimaCálido" localSheetId="9">#REF!</definedName>
    <definedName name="RopaDamaKitsFormalClimaCálido" localSheetId="7">#REF!</definedName>
    <definedName name="RopaDamaKitsFormalClimaCálido" localSheetId="6">#REF!</definedName>
    <definedName name="RopaDamaKitsFormalClimaCálido" localSheetId="4">#REF!</definedName>
    <definedName name="RopaDamaKitsFormalClimaCálido" localSheetId="3">#REF!</definedName>
    <definedName name="RopaDamaKitsFormalClimaCálido">#REF!</definedName>
    <definedName name="RopaDamaKitsFormalClimaFrio" localSheetId="13">#REF!</definedName>
    <definedName name="RopaDamaKitsFormalClimaFrio" localSheetId="12">#REF!</definedName>
    <definedName name="RopaDamaKitsFormalClimaFrio" localSheetId="10">#REF!</definedName>
    <definedName name="RopaDamaKitsFormalClimaFrio" localSheetId="9">#REF!</definedName>
    <definedName name="RopaDamaKitsFormalClimaFrio" localSheetId="7">#REF!</definedName>
    <definedName name="RopaDamaKitsFormalClimaFrio" localSheetId="6">#REF!</definedName>
    <definedName name="RopaDamaKitsFormalClimaFrio" localSheetId="4">#REF!</definedName>
    <definedName name="RopaDamaKitsFormalClimaFrio" localSheetId="3">#REF!</definedName>
    <definedName name="RopaDamaKitsFormalClimaFrio">#REF!</definedName>
    <definedName name="RopaDamaKitsOtrosClimaCálido" localSheetId="13">#REF!</definedName>
    <definedName name="RopaDamaKitsOtrosClimaCálido" localSheetId="12">#REF!</definedName>
    <definedName name="RopaDamaKitsOtrosClimaCálido" localSheetId="10">#REF!</definedName>
    <definedName name="RopaDamaKitsOtrosClimaCálido" localSheetId="9">#REF!</definedName>
    <definedName name="RopaDamaKitsOtrosClimaCálido" localSheetId="7">#REF!</definedName>
    <definedName name="RopaDamaKitsOtrosClimaCálido" localSheetId="6">#REF!</definedName>
    <definedName name="RopaDamaKitsOtrosClimaCálido" localSheetId="4">#REF!</definedName>
    <definedName name="RopaDamaKitsOtrosClimaCálido" localSheetId="3">#REF!</definedName>
    <definedName name="RopaDamaKitsOtrosClimaCálido">#REF!</definedName>
    <definedName name="RopaDamaKitsOtrosClimaFrio" localSheetId="13">#REF!</definedName>
    <definedName name="RopaDamaKitsOtrosClimaFrio" localSheetId="12">#REF!</definedName>
    <definedName name="RopaDamaKitsOtrosClimaFrio" localSheetId="10">#REF!</definedName>
    <definedName name="RopaDamaKitsOtrosClimaFrio" localSheetId="9">#REF!</definedName>
    <definedName name="RopaDamaKitsOtrosClimaFrio" localSheetId="7">#REF!</definedName>
    <definedName name="RopaDamaKitsOtrosClimaFrio" localSheetId="6">#REF!</definedName>
    <definedName name="RopaDamaKitsOtrosClimaFrio" localSheetId="4">#REF!</definedName>
    <definedName name="RopaDamaKitsOtrosClimaFrio" localSheetId="3">#REF!</definedName>
    <definedName name="RopaDamaKitsOtrosClimaFrio">#REF!</definedName>
    <definedName name="RopaDamaKitsSportClimaCálido" localSheetId="13">#REF!</definedName>
    <definedName name="RopaDamaKitsSportClimaCálido" localSheetId="12">#REF!</definedName>
    <definedName name="RopaDamaKitsSportClimaCálido" localSheetId="10">#REF!</definedName>
    <definedName name="RopaDamaKitsSportClimaCálido" localSheetId="9">#REF!</definedName>
    <definedName name="RopaDamaKitsSportClimaCálido" localSheetId="7">#REF!</definedName>
    <definedName name="RopaDamaKitsSportClimaCálido" localSheetId="6">#REF!</definedName>
    <definedName name="RopaDamaKitsSportClimaCálido" localSheetId="4">#REF!</definedName>
    <definedName name="RopaDamaKitsSportClimaCálido" localSheetId="3">#REF!</definedName>
    <definedName name="RopaDamaKitsSportClimaCálido">#REF!</definedName>
    <definedName name="RopaDamaKitsSportClimaFrio" localSheetId="13">#REF!</definedName>
    <definedName name="RopaDamaKitsSportClimaFrio" localSheetId="12">#REF!</definedName>
    <definedName name="RopaDamaKitsSportClimaFrio" localSheetId="10">#REF!</definedName>
    <definedName name="RopaDamaKitsSportClimaFrio" localSheetId="9">#REF!</definedName>
    <definedName name="RopaDamaKitsSportClimaFrio" localSheetId="7">#REF!</definedName>
    <definedName name="RopaDamaKitsSportClimaFrio" localSheetId="6">#REF!</definedName>
    <definedName name="RopaDamaKitsSportClimaFrio" localSheetId="4">#REF!</definedName>
    <definedName name="RopaDamaKitsSportClimaFrio" localSheetId="3">#REF!</definedName>
    <definedName name="RopaDamaKitsSportClimaFrio">#REF!</definedName>
    <definedName name="SEGMENTO" localSheetId="13">#REF!</definedName>
    <definedName name="SEGMENTO" localSheetId="12">#REF!</definedName>
    <definedName name="SEGMENTO" localSheetId="10">#REF!</definedName>
    <definedName name="SEGMENTO" localSheetId="9">#REF!</definedName>
    <definedName name="SEGMENTO" localSheetId="7">#REF!</definedName>
    <definedName name="SEGMENTO" localSheetId="6">#REF!</definedName>
    <definedName name="SEGMENTO" localSheetId="4">#REF!</definedName>
    <definedName name="SEGMENTO" localSheetId="3">#REF!</definedName>
    <definedName name="SEGMENTO">#REF!</definedName>
    <definedName name="tipoCelda" localSheetId="11">[3]Listas!$E$2:$E$3</definedName>
    <definedName name="tipoCelda" localSheetId="13">[3]Listas!$E$2:$E$3</definedName>
    <definedName name="tipoCelda" localSheetId="12">[3]Listas!$E$2:$E$3</definedName>
    <definedName name="tipoCelda">[4]Listas!$E$2:$E$3</definedName>
    <definedName name="VERIFICACION" localSheetId="13">#REF!</definedName>
    <definedName name="VERIFICACION" localSheetId="12">#REF!</definedName>
    <definedName name="VERIFICACION" localSheetId="10">#REF!</definedName>
    <definedName name="VERIFICACION" localSheetId="9">#REF!</definedName>
    <definedName name="VERIFICACION" localSheetId="7">#REF!</definedName>
    <definedName name="VERIFICACION" localSheetId="6">#REF!</definedName>
    <definedName name="VERIFICACION" localSheetId="4">#REF!</definedName>
    <definedName name="VERIFICACION" localSheetId="3">#REF!</definedName>
    <definedName name="VERIFICACION">#REF!</definedName>
  </definedNames>
  <calcPr calcId="171027"/>
</workbook>
</file>

<file path=xl/calcChain.xml><?xml version="1.0" encoding="utf-8"?>
<calcChain xmlns="http://schemas.openxmlformats.org/spreadsheetml/2006/main">
  <c r="I27" i="50" l="1"/>
  <c r="D5" i="58" l="1"/>
  <c r="E5" i="58"/>
  <c r="F5" i="58"/>
  <c r="G5" i="58"/>
  <c r="H5" i="58"/>
  <c r="I5" i="58"/>
  <c r="J5" i="58"/>
  <c r="K5" i="58"/>
  <c r="L5" i="58"/>
  <c r="M5" i="58"/>
  <c r="N5" i="58"/>
  <c r="O5" i="58"/>
  <c r="P5" i="58"/>
  <c r="Q5" i="58"/>
  <c r="R5" i="58"/>
  <c r="S5" i="58"/>
  <c r="T5" i="58"/>
  <c r="U5" i="58"/>
  <c r="V5" i="58"/>
  <c r="W5" i="58"/>
  <c r="X5" i="58"/>
  <c r="Y5" i="58"/>
  <c r="D6" i="58"/>
  <c r="E6" i="58"/>
  <c r="F6" i="58"/>
  <c r="G6" i="58"/>
  <c r="H6" i="58"/>
  <c r="I6" i="58"/>
  <c r="J6" i="58"/>
  <c r="K6" i="58"/>
  <c r="L6" i="58"/>
  <c r="M6" i="58"/>
  <c r="N6" i="58"/>
  <c r="O6" i="58"/>
  <c r="P6" i="58"/>
  <c r="Q6" i="58"/>
  <c r="R6" i="58"/>
  <c r="S6" i="58"/>
  <c r="T6" i="58"/>
  <c r="U6" i="58"/>
  <c r="V6" i="58"/>
  <c r="W6" i="58"/>
  <c r="X6" i="58"/>
  <c r="Y6" i="58"/>
  <c r="D7" i="58"/>
  <c r="E7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D8" i="58"/>
  <c r="E8" i="58"/>
  <c r="F8" i="58"/>
  <c r="G8" i="58"/>
  <c r="H8" i="58"/>
  <c r="I8" i="58"/>
  <c r="J8" i="58"/>
  <c r="K8" i="58"/>
  <c r="L8" i="58"/>
  <c r="M8" i="58"/>
  <c r="N8" i="58"/>
  <c r="O8" i="58"/>
  <c r="P8" i="58"/>
  <c r="Q8" i="58"/>
  <c r="R8" i="58"/>
  <c r="S8" i="58"/>
  <c r="T8" i="58"/>
  <c r="U8" i="58"/>
  <c r="V8" i="58"/>
  <c r="W8" i="58"/>
  <c r="X8" i="58"/>
  <c r="Y8" i="58"/>
  <c r="D9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R9" i="58"/>
  <c r="S9" i="58"/>
  <c r="T9" i="58"/>
  <c r="U9" i="58"/>
  <c r="V9" i="58"/>
  <c r="W9" i="58"/>
  <c r="X9" i="58"/>
  <c r="Y9" i="58"/>
  <c r="D10" i="58"/>
  <c r="E10" i="58"/>
  <c r="F10" i="58"/>
  <c r="G10" i="58"/>
  <c r="H10" i="58"/>
  <c r="I10" i="58"/>
  <c r="J10" i="58"/>
  <c r="K10" i="58"/>
  <c r="L10" i="58"/>
  <c r="M10" i="58"/>
  <c r="N10" i="58"/>
  <c r="O10" i="58"/>
  <c r="P10" i="58"/>
  <c r="Q10" i="58"/>
  <c r="R10" i="58"/>
  <c r="S10" i="58"/>
  <c r="T10" i="58"/>
  <c r="U10" i="58"/>
  <c r="V10" i="58"/>
  <c r="W10" i="58"/>
  <c r="X10" i="58"/>
  <c r="Y10" i="58"/>
  <c r="D11" i="58"/>
  <c r="E11" i="58"/>
  <c r="F11" i="58"/>
  <c r="G11" i="58"/>
  <c r="H11" i="58"/>
  <c r="I11" i="58"/>
  <c r="J11" i="58"/>
  <c r="K11" i="58"/>
  <c r="L11" i="58"/>
  <c r="M11" i="58"/>
  <c r="N11" i="58"/>
  <c r="O11" i="58"/>
  <c r="P11" i="58"/>
  <c r="Q11" i="58"/>
  <c r="R11" i="58"/>
  <c r="S11" i="58"/>
  <c r="T11" i="58"/>
  <c r="U11" i="58"/>
  <c r="V11" i="58"/>
  <c r="W11" i="58"/>
  <c r="X11" i="58"/>
  <c r="Y11" i="58"/>
  <c r="D12" i="58"/>
  <c r="E12" i="58"/>
  <c r="F12" i="58"/>
  <c r="G12" i="58"/>
  <c r="H12" i="58"/>
  <c r="I12" i="58"/>
  <c r="J12" i="58"/>
  <c r="K12" i="58"/>
  <c r="L12" i="58"/>
  <c r="M12" i="58"/>
  <c r="N12" i="58"/>
  <c r="O12" i="58"/>
  <c r="P12" i="58"/>
  <c r="Q12" i="58"/>
  <c r="R12" i="58"/>
  <c r="S12" i="58"/>
  <c r="T12" i="58"/>
  <c r="U12" i="58"/>
  <c r="V12" i="58"/>
  <c r="W12" i="58"/>
  <c r="X12" i="58"/>
  <c r="Y12" i="58"/>
  <c r="D13" i="58"/>
  <c r="E13" i="58"/>
  <c r="F13" i="58"/>
  <c r="G13" i="58"/>
  <c r="H13" i="58"/>
  <c r="I13" i="58"/>
  <c r="J13" i="58"/>
  <c r="K13" i="58"/>
  <c r="L13" i="58"/>
  <c r="M13" i="58"/>
  <c r="N13" i="58"/>
  <c r="O13" i="58"/>
  <c r="P13" i="58"/>
  <c r="Q13" i="58"/>
  <c r="R13" i="58"/>
  <c r="S13" i="58"/>
  <c r="T13" i="58"/>
  <c r="U13" i="58"/>
  <c r="V13" i="58"/>
  <c r="W13" i="58"/>
  <c r="X13" i="58"/>
  <c r="Y13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Q14" i="58"/>
  <c r="R14" i="58"/>
  <c r="S14" i="58"/>
  <c r="T14" i="58"/>
  <c r="U14" i="58"/>
  <c r="V14" i="58"/>
  <c r="W14" i="58"/>
  <c r="X14" i="58"/>
  <c r="Y14" i="58"/>
  <c r="D15" i="58"/>
  <c r="E15" i="58"/>
  <c r="F15" i="58"/>
  <c r="G15" i="58"/>
  <c r="H15" i="58"/>
  <c r="I15" i="58"/>
  <c r="J15" i="58"/>
  <c r="K15" i="58"/>
  <c r="L15" i="58"/>
  <c r="M15" i="58"/>
  <c r="N15" i="58"/>
  <c r="O15" i="58"/>
  <c r="P15" i="58"/>
  <c r="Q15" i="58"/>
  <c r="R15" i="58"/>
  <c r="S15" i="58"/>
  <c r="T15" i="58"/>
  <c r="U15" i="58"/>
  <c r="V15" i="58"/>
  <c r="W15" i="58"/>
  <c r="X15" i="58"/>
  <c r="Y15" i="58"/>
  <c r="D16" i="58"/>
  <c r="E16" i="58"/>
  <c r="F16" i="58"/>
  <c r="G16" i="58"/>
  <c r="H16" i="58"/>
  <c r="I16" i="58"/>
  <c r="J16" i="58"/>
  <c r="K16" i="58"/>
  <c r="L16" i="58"/>
  <c r="M16" i="58"/>
  <c r="N16" i="58"/>
  <c r="O16" i="58"/>
  <c r="P16" i="58"/>
  <c r="Q16" i="58"/>
  <c r="R16" i="58"/>
  <c r="S16" i="58"/>
  <c r="T16" i="58"/>
  <c r="U16" i="58"/>
  <c r="V16" i="58"/>
  <c r="W16" i="58"/>
  <c r="X16" i="58"/>
  <c r="Y16" i="58"/>
  <c r="D17" i="58"/>
  <c r="E17" i="58"/>
  <c r="F17" i="58"/>
  <c r="G17" i="58"/>
  <c r="H17" i="58"/>
  <c r="I17" i="58"/>
  <c r="J17" i="58"/>
  <c r="K17" i="58"/>
  <c r="L17" i="58"/>
  <c r="M17" i="58"/>
  <c r="N17" i="58"/>
  <c r="O17" i="58"/>
  <c r="P17" i="58"/>
  <c r="Q17" i="58"/>
  <c r="R17" i="58"/>
  <c r="S17" i="58"/>
  <c r="T17" i="58"/>
  <c r="U17" i="58"/>
  <c r="V17" i="58"/>
  <c r="W17" i="58"/>
  <c r="X17" i="58"/>
  <c r="Y17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Q18" i="58"/>
  <c r="R18" i="58"/>
  <c r="S18" i="58"/>
  <c r="T18" i="58"/>
  <c r="U18" i="58"/>
  <c r="V18" i="58"/>
  <c r="W18" i="58"/>
  <c r="X18" i="58"/>
  <c r="Y18" i="58"/>
  <c r="D19" i="58"/>
  <c r="E19" i="58"/>
  <c r="F19" i="58"/>
  <c r="G19" i="58"/>
  <c r="H19" i="58"/>
  <c r="I19" i="58"/>
  <c r="J19" i="58"/>
  <c r="K19" i="58"/>
  <c r="L19" i="58"/>
  <c r="M19" i="58"/>
  <c r="N19" i="58"/>
  <c r="O19" i="58"/>
  <c r="P19" i="58"/>
  <c r="Q19" i="58"/>
  <c r="R19" i="58"/>
  <c r="S19" i="58"/>
  <c r="T19" i="58"/>
  <c r="U19" i="58"/>
  <c r="V19" i="58"/>
  <c r="W19" i="58"/>
  <c r="X19" i="58"/>
  <c r="Y19" i="58"/>
  <c r="D20" i="58"/>
  <c r="E20" i="58"/>
  <c r="F20" i="58"/>
  <c r="G20" i="58"/>
  <c r="H20" i="58"/>
  <c r="I20" i="58"/>
  <c r="J20" i="58"/>
  <c r="K20" i="58"/>
  <c r="L20" i="58"/>
  <c r="M20" i="58"/>
  <c r="N20" i="58"/>
  <c r="O20" i="58"/>
  <c r="P20" i="58"/>
  <c r="Q20" i="58"/>
  <c r="R20" i="58"/>
  <c r="S20" i="58"/>
  <c r="T20" i="58"/>
  <c r="U20" i="58"/>
  <c r="V20" i="58"/>
  <c r="W20" i="58"/>
  <c r="X20" i="58"/>
  <c r="Y20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R21" i="58"/>
  <c r="S21" i="58"/>
  <c r="T21" i="58"/>
  <c r="U21" i="58"/>
  <c r="V21" i="58"/>
  <c r="W21" i="58"/>
  <c r="X21" i="58"/>
  <c r="Y21" i="58"/>
  <c r="D22" i="58"/>
  <c r="E22" i="58"/>
  <c r="F22" i="58"/>
  <c r="G22" i="58"/>
  <c r="H22" i="58"/>
  <c r="I22" i="58"/>
  <c r="J22" i="58"/>
  <c r="K22" i="58"/>
  <c r="L22" i="58"/>
  <c r="M22" i="58"/>
  <c r="N22" i="58"/>
  <c r="O22" i="58"/>
  <c r="P22" i="58"/>
  <c r="Q22" i="58"/>
  <c r="R22" i="58"/>
  <c r="S22" i="58"/>
  <c r="T22" i="58"/>
  <c r="U22" i="58"/>
  <c r="V22" i="58"/>
  <c r="W22" i="58"/>
  <c r="X22" i="58"/>
  <c r="Y22" i="58"/>
  <c r="D23" i="58"/>
  <c r="E23" i="58"/>
  <c r="F23" i="58"/>
  <c r="G23" i="58"/>
  <c r="H23" i="58"/>
  <c r="I23" i="58"/>
  <c r="J23" i="58"/>
  <c r="K23" i="58"/>
  <c r="L23" i="58"/>
  <c r="M23" i="58"/>
  <c r="N23" i="58"/>
  <c r="O23" i="58"/>
  <c r="P23" i="58"/>
  <c r="Q23" i="58"/>
  <c r="R23" i="58"/>
  <c r="S23" i="58"/>
  <c r="T23" i="58"/>
  <c r="U23" i="58"/>
  <c r="V23" i="58"/>
  <c r="W23" i="58"/>
  <c r="X23" i="58"/>
  <c r="Y23" i="58"/>
  <c r="D24" i="58"/>
  <c r="E24" i="58"/>
  <c r="F24" i="58"/>
  <c r="G24" i="58"/>
  <c r="H24" i="58"/>
  <c r="I24" i="58"/>
  <c r="J24" i="58"/>
  <c r="K24" i="58"/>
  <c r="L24" i="58"/>
  <c r="M24" i="58"/>
  <c r="N24" i="58"/>
  <c r="O24" i="58"/>
  <c r="P24" i="58"/>
  <c r="Q24" i="58"/>
  <c r="R24" i="58"/>
  <c r="S24" i="58"/>
  <c r="T24" i="58"/>
  <c r="U24" i="58"/>
  <c r="V24" i="58"/>
  <c r="W24" i="58"/>
  <c r="X24" i="58"/>
  <c r="Y24" i="58"/>
  <c r="D25" i="58"/>
  <c r="E25" i="58"/>
  <c r="F25" i="58"/>
  <c r="G25" i="58"/>
  <c r="H25" i="58"/>
  <c r="I25" i="58"/>
  <c r="J25" i="58"/>
  <c r="K25" i="58"/>
  <c r="L25" i="58"/>
  <c r="M25" i="58"/>
  <c r="N25" i="58"/>
  <c r="O25" i="58"/>
  <c r="P25" i="58"/>
  <c r="Q25" i="58"/>
  <c r="R25" i="58"/>
  <c r="S25" i="58"/>
  <c r="T25" i="58"/>
  <c r="U25" i="58"/>
  <c r="V25" i="58"/>
  <c r="W25" i="58"/>
  <c r="X25" i="58"/>
  <c r="Y25" i="58"/>
  <c r="D26" i="58"/>
  <c r="E26" i="58"/>
  <c r="F26" i="58"/>
  <c r="G26" i="58"/>
  <c r="H26" i="58"/>
  <c r="I26" i="58"/>
  <c r="J26" i="58"/>
  <c r="K26" i="58"/>
  <c r="L26" i="58"/>
  <c r="M26" i="58"/>
  <c r="N26" i="58"/>
  <c r="O26" i="58"/>
  <c r="P26" i="58"/>
  <c r="Q26" i="58"/>
  <c r="R26" i="58"/>
  <c r="S26" i="58"/>
  <c r="T26" i="58"/>
  <c r="U26" i="58"/>
  <c r="V26" i="58"/>
  <c r="W26" i="58"/>
  <c r="X26" i="58"/>
  <c r="Y26" i="58"/>
  <c r="D27" i="58"/>
  <c r="E27" i="58"/>
  <c r="F27" i="58"/>
  <c r="G27" i="58"/>
  <c r="H27" i="58"/>
  <c r="I27" i="58"/>
  <c r="J27" i="58"/>
  <c r="K27" i="58"/>
  <c r="L27" i="58"/>
  <c r="M27" i="58"/>
  <c r="N27" i="58"/>
  <c r="O27" i="58"/>
  <c r="P27" i="58"/>
  <c r="Q27" i="58"/>
  <c r="R27" i="58"/>
  <c r="S27" i="58"/>
  <c r="T27" i="58"/>
  <c r="U27" i="58"/>
  <c r="V27" i="58"/>
  <c r="W27" i="58"/>
  <c r="X27" i="58"/>
  <c r="Y27" i="58"/>
  <c r="D28" i="58"/>
  <c r="E28" i="58"/>
  <c r="F28" i="58"/>
  <c r="G28" i="58"/>
  <c r="H28" i="58"/>
  <c r="I28" i="58"/>
  <c r="J28" i="58"/>
  <c r="K28" i="58"/>
  <c r="L28" i="58"/>
  <c r="M28" i="58"/>
  <c r="N28" i="58"/>
  <c r="O28" i="58"/>
  <c r="P28" i="58"/>
  <c r="Q28" i="58"/>
  <c r="R28" i="58"/>
  <c r="S28" i="58"/>
  <c r="T28" i="58"/>
  <c r="U28" i="58"/>
  <c r="V28" i="58"/>
  <c r="W28" i="58"/>
  <c r="X28" i="58"/>
  <c r="Y28" i="5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T29" i="58"/>
  <c r="U29" i="58"/>
  <c r="V29" i="58"/>
  <c r="W29" i="58"/>
  <c r="X29" i="58"/>
  <c r="Y29" i="58"/>
  <c r="D30" i="58"/>
  <c r="E30" i="58"/>
  <c r="F30" i="58"/>
  <c r="G30" i="58"/>
  <c r="H30" i="58"/>
  <c r="I30" i="58"/>
  <c r="J30" i="58"/>
  <c r="K30" i="58"/>
  <c r="L30" i="58"/>
  <c r="M30" i="58"/>
  <c r="N30" i="58"/>
  <c r="O30" i="58"/>
  <c r="P30" i="58"/>
  <c r="Q30" i="58"/>
  <c r="R30" i="58"/>
  <c r="S30" i="58"/>
  <c r="T30" i="58"/>
  <c r="U30" i="58"/>
  <c r="V30" i="58"/>
  <c r="W30" i="58"/>
  <c r="X30" i="58"/>
  <c r="Y30" i="58"/>
  <c r="D31" i="58"/>
  <c r="E31" i="58"/>
  <c r="F31" i="58"/>
  <c r="G31" i="58"/>
  <c r="H31" i="58"/>
  <c r="I31" i="58"/>
  <c r="J31" i="58"/>
  <c r="K31" i="58"/>
  <c r="L31" i="58"/>
  <c r="M31" i="58"/>
  <c r="N31" i="58"/>
  <c r="O31" i="58"/>
  <c r="P31" i="58"/>
  <c r="Q31" i="58"/>
  <c r="R31" i="58"/>
  <c r="S31" i="58"/>
  <c r="T31" i="58"/>
  <c r="U31" i="58"/>
  <c r="V31" i="58"/>
  <c r="W31" i="58"/>
  <c r="X31" i="58"/>
  <c r="Y31" i="58"/>
  <c r="D32" i="58"/>
  <c r="E32" i="58"/>
  <c r="F32" i="58"/>
  <c r="G32" i="58"/>
  <c r="H32" i="58"/>
  <c r="I32" i="58"/>
  <c r="J32" i="58"/>
  <c r="K32" i="58"/>
  <c r="L32" i="58"/>
  <c r="M32" i="58"/>
  <c r="N32" i="58"/>
  <c r="O32" i="58"/>
  <c r="P32" i="58"/>
  <c r="Q32" i="58"/>
  <c r="R32" i="58"/>
  <c r="S32" i="58"/>
  <c r="T32" i="58"/>
  <c r="U32" i="58"/>
  <c r="V32" i="58"/>
  <c r="W32" i="58"/>
  <c r="X32" i="58"/>
  <c r="Y32" i="58"/>
  <c r="D33" i="58"/>
  <c r="E33" i="58"/>
  <c r="F33" i="58"/>
  <c r="G33" i="58"/>
  <c r="H33" i="58"/>
  <c r="I33" i="58"/>
  <c r="J33" i="58"/>
  <c r="K33" i="58"/>
  <c r="L33" i="58"/>
  <c r="M33" i="58"/>
  <c r="N33" i="58"/>
  <c r="O33" i="58"/>
  <c r="P33" i="58"/>
  <c r="Q33" i="58"/>
  <c r="R33" i="58"/>
  <c r="S33" i="58"/>
  <c r="T33" i="58"/>
  <c r="U33" i="58"/>
  <c r="V33" i="58"/>
  <c r="W33" i="58"/>
  <c r="X33" i="58"/>
  <c r="Y33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Q34" i="58"/>
  <c r="R34" i="58"/>
  <c r="S34" i="58"/>
  <c r="T34" i="58"/>
  <c r="U34" i="58"/>
  <c r="V34" i="58"/>
  <c r="W34" i="58"/>
  <c r="X34" i="58"/>
  <c r="Y34" i="58"/>
  <c r="D35" i="58"/>
  <c r="E35" i="58"/>
  <c r="F35" i="58"/>
  <c r="G35" i="58"/>
  <c r="H35" i="58"/>
  <c r="I35" i="58"/>
  <c r="J35" i="58"/>
  <c r="K35" i="58"/>
  <c r="L35" i="58"/>
  <c r="M35" i="58"/>
  <c r="N35" i="58"/>
  <c r="O35" i="58"/>
  <c r="P35" i="58"/>
  <c r="Q35" i="58"/>
  <c r="R35" i="58"/>
  <c r="S35" i="58"/>
  <c r="T35" i="58"/>
  <c r="U35" i="58"/>
  <c r="V35" i="58"/>
  <c r="W35" i="58"/>
  <c r="X35" i="58"/>
  <c r="Y35" i="58"/>
  <c r="D36" i="58"/>
  <c r="E36" i="58"/>
  <c r="F36" i="58"/>
  <c r="G36" i="58"/>
  <c r="H36" i="58"/>
  <c r="I36" i="58"/>
  <c r="J36" i="58"/>
  <c r="K36" i="58"/>
  <c r="L36" i="58"/>
  <c r="M36" i="58"/>
  <c r="N36" i="58"/>
  <c r="O36" i="58"/>
  <c r="P36" i="58"/>
  <c r="Q36" i="58"/>
  <c r="R36" i="58"/>
  <c r="S36" i="58"/>
  <c r="T36" i="58"/>
  <c r="U36" i="58"/>
  <c r="V36" i="58"/>
  <c r="W36" i="58"/>
  <c r="X36" i="58"/>
  <c r="Y36" i="58"/>
  <c r="D37" i="58"/>
  <c r="E37" i="58"/>
  <c r="F37" i="58"/>
  <c r="G37" i="58"/>
  <c r="H37" i="58"/>
  <c r="I37" i="58"/>
  <c r="J37" i="58"/>
  <c r="K37" i="58"/>
  <c r="L37" i="58"/>
  <c r="M37" i="58"/>
  <c r="N37" i="58"/>
  <c r="O37" i="58"/>
  <c r="P37" i="58"/>
  <c r="Q37" i="58"/>
  <c r="R37" i="58"/>
  <c r="S37" i="58"/>
  <c r="T37" i="58"/>
  <c r="U37" i="58"/>
  <c r="V37" i="58"/>
  <c r="W37" i="58"/>
  <c r="X37" i="58"/>
  <c r="Y37" i="58"/>
  <c r="D38" i="58"/>
  <c r="E38" i="58"/>
  <c r="F38" i="58"/>
  <c r="G38" i="58"/>
  <c r="H38" i="58"/>
  <c r="I38" i="58"/>
  <c r="J38" i="58"/>
  <c r="K38" i="58"/>
  <c r="L38" i="58"/>
  <c r="M38" i="58"/>
  <c r="N38" i="58"/>
  <c r="O38" i="58"/>
  <c r="P38" i="58"/>
  <c r="Q38" i="58"/>
  <c r="R38" i="58"/>
  <c r="S38" i="58"/>
  <c r="T38" i="58"/>
  <c r="U38" i="58"/>
  <c r="V38" i="58"/>
  <c r="W38" i="58"/>
  <c r="X38" i="58"/>
  <c r="Y38" i="58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D40" i="58"/>
  <c r="E40" i="58"/>
  <c r="F40" i="58"/>
  <c r="G40" i="58"/>
  <c r="H40" i="58"/>
  <c r="I40" i="58"/>
  <c r="J40" i="58"/>
  <c r="K40" i="58"/>
  <c r="L40" i="58"/>
  <c r="M40" i="58"/>
  <c r="N40" i="58"/>
  <c r="O40" i="58"/>
  <c r="P40" i="58"/>
  <c r="Q40" i="58"/>
  <c r="R40" i="58"/>
  <c r="S40" i="58"/>
  <c r="T40" i="58"/>
  <c r="U40" i="58"/>
  <c r="V40" i="58"/>
  <c r="W40" i="58"/>
  <c r="X40" i="58"/>
  <c r="Y40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P41" i="58"/>
  <c r="Q41" i="58"/>
  <c r="R41" i="58"/>
  <c r="S41" i="58"/>
  <c r="T41" i="58"/>
  <c r="U41" i="58"/>
  <c r="V41" i="58"/>
  <c r="W41" i="58"/>
  <c r="X41" i="58"/>
  <c r="Y41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P42" i="58"/>
  <c r="Q42" i="58"/>
  <c r="R42" i="58"/>
  <c r="S42" i="58"/>
  <c r="T42" i="58"/>
  <c r="U42" i="58"/>
  <c r="V42" i="58"/>
  <c r="W42" i="58"/>
  <c r="X42" i="58"/>
  <c r="Y42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P43" i="58"/>
  <c r="Q43" i="58"/>
  <c r="R43" i="58"/>
  <c r="S43" i="58"/>
  <c r="T43" i="58"/>
  <c r="U43" i="58"/>
  <c r="V43" i="58"/>
  <c r="W43" i="58"/>
  <c r="X43" i="58"/>
  <c r="Y43" i="58"/>
  <c r="D44" i="58"/>
  <c r="E44" i="58"/>
  <c r="F44" i="58"/>
  <c r="G44" i="58"/>
  <c r="H44" i="58"/>
  <c r="I44" i="58"/>
  <c r="J44" i="58"/>
  <c r="K44" i="58"/>
  <c r="L44" i="58"/>
  <c r="M44" i="58"/>
  <c r="N44" i="58"/>
  <c r="O44" i="58"/>
  <c r="P44" i="58"/>
  <c r="Q44" i="58"/>
  <c r="R44" i="58"/>
  <c r="S44" i="58"/>
  <c r="T44" i="58"/>
  <c r="U44" i="58"/>
  <c r="V44" i="58"/>
  <c r="W44" i="58"/>
  <c r="X44" i="58"/>
  <c r="Y44" i="58"/>
  <c r="C6" i="58"/>
  <c r="C7" i="58"/>
  <c r="C8" i="58"/>
  <c r="C9" i="58"/>
  <c r="C10" i="58"/>
  <c r="C11" i="58"/>
  <c r="C12" i="58"/>
  <c r="C13" i="58"/>
  <c r="C14" i="58"/>
  <c r="C15" i="58"/>
  <c r="Z15" i="62" s="1" a="1"/>
  <c r="Z15" i="62" s="1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Z31" i="62" s="1" a="1"/>
  <c r="Z31" i="62" s="1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5" i="58"/>
  <c r="D5" i="57"/>
  <c r="E5" i="57"/>
  <c r="F5" i="57"/>
  <c r="G5" i="57"/>
  <c r="H5" i="57"/>
  <c r="I5" i="57"/>
  <c r="J5" i="57"/>
  <c r="K5" i="57"/>
  <c r="L5" i="57"/>
  <c r="M5" i="57"/>
  <c r="N5" i="57"/>
  <c r="O5" i="57"/>
  <c r="D6" i="57"/>
  <c r="E6" i="57"/>
  <c r="F6" i="57"/>
  <c r="G6" i="57"/>
  <c r="H6" i="57"/>
  <c r="I6" i="57"/>
  <c r="J6" i="57"/>
  <c r="K6" i="57"/>
  <c r="L6" i="57"/>
  <c r="M6" i="57"/>
  <c r="N6" i="57"/>
  <c r="O6" i="57"/>
  <c r="D7" i="57"/>
  <c r="E7" i="57"/>
  <c r="F7" i="57"/>
  <c r="G7" i="57"/>
  <c r="H7" i="57"/>
  <c r="I7" i="57"/>
  <c r="J7" i="57"/>
  <c r="K7" i="57"/>
  <c r="L7" i="57"/>
  <c r="M7" i="57"/>
  <c r="N7" i="57"/>
  <c r="O7" i="57"/>
  <c r="D8" i="57"/>
  <c r="E8" i="57"/>
  <c r="F8" i="57"/>
  <c r="G8" i="57"/>
  <c r="H8" i="57"/>
  <c r="I8" i="57"/>
  <c r="J8" i="57"/>
  <c r="K8" i="57"/>
  <c r="L8" i="57"/>
  <c r="M8" i="57"/>
  <c r="N8" i="57"/>
  <c r="O8" i="57"/>
  <c r="D9" i="57"/>
  <c r="E9" i="57"/>
  <c r="F9" i="57"/>
  <c r="G9" i="57"/>
  <c r="H9" i="57"/>
  <c r="I9" i="57"/>
  <c r="J9" i="57"/>
  <c r="K9" i="57"/>
  <c r="L9" i="57"/>
  <c r="M9" i="57"/>
  <c r="N9" i="57"/>
  <c r="O9" i="57"/>
  <c r="D10" i="57"/>
  <c r="E10" i="57"/>
  <c r="F10" i="57"/>
  <c r="G10" i="57"/>
  <c r="H10" i="57"/>
  <c r="I10" i="57"/>
  <c r="J10" i="57"/>
  <c r="K10" i="57"/>
  <c r="L10" i="57"/>
  <c r="M10" i="57"/>
  <c r="N10" i="57"/>
  <c r="O10" i="57"/>
  <c r="D11" i="57"/>
  <c r="E11" i="57"/>
  <c r="F11" i="57"/>
  <c r="G11" i="57"/>
  <c r="H11" i="57"/>
  <c r="I11" i="57"/>
  <c r="J11" i="57"/>
  <c r="K11" i="57"/>
  <c r="L11" i="57"/>
  <c r="M11" i="57"/>
  <c r="N11" i="57"/>
  <c r="O11" i="57"/>
  <c r="D12" i="57"/>
  <c r="E12" i="57"/>
  <c r="F12" i="57"/>
  <c r="G12" i="57"/>
  <c r="H12" i="57"/>
  <c r="I12" i="57"/>
  <c r="J12" i="57"/>
  <c r="K12" i="57"/>
  <c r="L12" i="57"/>
  <c r="M12" i="57"/>
  <c r="N12" i="57"/>
  <c r="O12" i="57"/>
  <c r="D13" i="57"/>
  <c r="E13" i="57"/>
  <c r="F13" i="57"/>
  <c r="G13" i="57"/>
  <c r="H13" i="57"/>
  <c r="I13" i="57"/>
  <c r="J13" i="57"/>
  <c r="K13" i="57"/>
  <c r="L13" i="57"/>
  <c r="M13" i="57"/>
  <c r="N13" i="57"/>
  <c r="O13" i="57"/>
  <c r="D14" i="57"/>
  <c r="E14" i="57"/>
  <c r="F14" i="57"/>
  <c r="G14" i="57"/>
  <c r="H14" i="57"/>
  <c r="I14" i="57"/>
  <c r="J14" i="57"/>
  <c r="K14" i="57"/>
  <c r="L14" i="57"/>
  <c r="M14" i="57"/>
  <c r="N14" i="57"/>
  <c r="O14" i="57"/>
  <c r="D15" i="57"/>
  <c r="E15" i="57"/>
  <c r="F15" i="57"/>
  <c r="G15" i="57"/>
  <c r="H15" i="57"/>
  <c r="I15" i="57"/>
  <c r="J15" i="57"/>
  <c r="K15" i="57"/>
  <c r="L15" i="57"/>
  <c r="M15" i="57"/>
  <c r="N15" i="57"/>
  <c r="O15" i="57"/>
  <c r="D16" i="57"/>
  <c r="E16" i="57"/>
  <c r="F16" i="57"/>
  <c r="G16" i="57"/>
  <c r="H16" i="57"/>
  <c r="I16" i="57"/>
  <c r="J16" i="57"/>
  <c r="K16" i="57"/>
  <c r="L16" i="57"/>
  <c r="M16" i="57"/>
  <c r="N16" i="57"/>
  <c r="O16" i="57"/>
  <c r="D17" i="57"/>
  <c r="E17" i="57"/>
  <c r="F17" i="57"/>
  <c r="G17" i="57"/>
  <c r="H17" i="57"/>
  <c r="I17" i="57"/>
  <c r="J17" i="57"/>
  <c r="K17" i="57"/>
  <c r="L17" i="57"/>
  <c r="M17" i="57"/>
  <c r="N17" i="57"/>
  <c r="O17" i="57"/>
  <c r="D18" i="57"/>
  <c r="E18" i="57"/>
  <c r="F18" i="57"/>
  <c r="G18" i="57"/>
  <c r="H18" i="57"/>
  <c r="I18" i="57"/>
  <c r="J18" i="57"/>
  <c r="K18" i="57"/>
  <c r="L18" i="57"/>
  <c r="M18" i="57"/>
  <c r="N18" i="57"/>
  <c r="O18" i="57"/>
  <c r="D19" i="57"/>
  <c r="E19" i="57"/>
  <c r="F19" i="57"/>
  <c r="G19" i="57"/>
  <c r="H19" i="57"/>
  <c r="I19" i="57"/>
  <c r="J19" i="57"/>
  <c r="K19" i="57"/>
  <c r="L19" i="57"/>
  <c r="M19" i="57"/>
  <c r="N19" i="57"/>
  <c r="O19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D22" i="57"/>
  <c r="E22" i="57"/>
  <c r="F22" i="57"/>
  <c r="G22" i="57"/>
  <c r="H22" i="57"/>
  <c r="I22" i="57"/>
  <c r="J22" i="57"/>
  <c r="K22" i="57"/>
  <c r="L22" i="57"/>
  <c r="M22" i="57"/>
  <c r="N22" i="57"/>
  <c r="O22" i="57"/>
  <c r="D23" i="57"/>
  <c r="E23" i="57"/>
  <c r="F23" i="57"/>
  <c r="G23" i="57"/>
  <c r="H23" i="57"/>
  <c r="I23" i="57"/>
  <c r="J23" i="57"/>
  <c r="K23" i="57"/>
  <c r="L23" i="57"/>
  <c r="M23" i="57"/>
  <c r="N23" i="57"/>
  <c r="O23" i="57"/>
  <c r="D24" i="57"/>
  <c r="E24" i="57"/>
  <c r="F24" i="57"/>
  <c r="G24" i="57"/>
  <c r="H24" i="57"/>
  <c r="I24" i="57"/>
  <c r="J24" i="57"/>
  <c r="K24" i="57"/>
  <c r="L24" i="57"/>
  <c r="M24" i="57"/>
  <c r="N24" i="57"/>
  <c r="O24" i="57"/>
  <c r="D25" i="57"/>
  <c r="E25" i="57"/>
  <c r="F25" i="57"/>
  <c r="G25" i="57"/>
  <c r="H25" i="57"/>
  <c r="I25" i="57"/>
  <c r="J25" i="57"/>
  <c r="K25" i="57"/>
  <c r="L25" i="57"/>
  <c r="M25" i="57"/>
  <c r="N25" i="57"/>
  <c r="O25" i="57"/>
  <c r="D26" i="57"/>
  <c r="E26" i="57"/>
  <c r="F26" i="57"/>
  <c r="G26" i="57"/>
  <c r="H26" i="57"/>
  <c r="I26" i="57"/>
  <c r="J26" i="57"/>
  <c r="K26" i="57"/>
  <c r="L26" i="57"/>
  <c r="M26" i="57"/>
  <c r="N26" i="57"/>
  <c r="O26" i="57"/>
  <c r="D27" i="57"/>
  <c r="E27" i="57"/>
  <c r="F27" i="57"/>
  <c r="G27" i="57"/>
  <c r="H27" i="57"/>
  <c r="I27" i="57"/>
  <c r="J27" i="57"/>
  <c r="K27" i="57"/>
  <c r="L27" i="57"/>
  <c r="M27" i="57"/>
  <c r="N27" i="57"/>
  <c r="O27" i="57"/>
  <c r="D28" i="57"/>
  <c r="E28" i="57"/>
  <c r="F28" i="57"/>
  <c r="G28" i="57"/>
  <c r="H28" i="57"/>
  <c r="I28" i="57"/>
  <c r="J28" i="57"/>
  <c r="K28" i="57"/>
  <c r="L28" i="57"/>
  <c r="M28" i="57"/>
  <c r="N28" i="57"/>
  <c r="O28" i="57"/>
  <c r="D29" i="57"/>
  <c r="E29" i="57"/>
  <c r="F29" i="57"/>
  <c r="G29" i="57"/>
  <c r="H29" i="57"/>
  <c r="I29" i="57"/>
  <c r="J29" i="57"/>
  <c r="K29" i="57"/>
  <c r="L29" i="57"/>
  <c r="M29" i="57"/>
  <c r="N29" i="57"/>
  <c r="O29" i="57"/>
  <c r="D30" i="57"/>
  <c r="E30" i="57"/>
  <c r="F30" i="57"/>
  <c r="G30" i="57"/>
  <c r="H30" i="57"/>
  <c r="I30" i="57"/>
  <c r="J30" i="57"/>
  <c r="K30" i="57"/>
  <c r="L30" i="57"/>
  <c r="M30" i="57"/>
  <c r="N30" i="57"/>
  <c r="O30" i="57"/>
  <c r="D31" i="57"/>
  <c r="E31" i="57"/>
  <c r="F31" i="57"/>
  <c r="G31" i="57"/>
  <c r="H31" i="57"/>
  <c r="I31" i="57"/>
  <c r="J31" i="57"/>
  <c r="K31" i="57"/>
  <c r="L31" i="57"/>
  <c r="M31" i="57"/>
  <c r="N31" i="57"/>
  <c r="O31" i="57"/>
  <c r="D32" i="57"/>
  <c r="E32" i="57"/>
  <c r="F32" i="57"/>
  <c r="G32" i="57"/>
  <c r="H32" i="57"/>
  <c r="I32" i="57"/>
  <c r="J32" i="57"/>
  <c r="K32" i="57"/>
  <c r="L32" i="57"/>
  <c r="M32" i="57"/>
  <c r="N32" i="57"/>
  <c r="O32" i="57"/>
  <c r="D33" i="57"/>
  <c r="E33" i="57"/>
  <c r="F33" i="57"/>
  <c r="G33" i="57"/>
  <c r="H33" i="57"/>
  <c r="I33" i="57"/>
  <c r="J33" i="57"/>
  <c r="K33" i="57"/>
  <c r="L33" i="57"/>
  <c r="M33" i="57"/>
  <c r="N33" i="57"/>
  <c r="O33" i="57"/>
  <c r="D34" i="57"/>
  <c r="E34" i="57"/>
  <c r="F34" i="57"/>
  <c r="G34" i="57"/>
  <c r="H34" i="57"/>
  <c r="I34" i="57"/>
  <c r="J34" i="57"/>
  <c r="K34" i="57"/>
  <c r="L34" i="57"/>
  <c r="M34" i="57"/>
  <c r="N34" i="57"/>
  <c r="O34" i="57"/>
  <c r="C6" i="57"/>
  <c r="C7" i="57"/>
  <c r="C8" i="57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P23" i="61" s="1" a="1"/>
  <c r="P23" i="61" s="1"/>
  <c r="C24" i="57"/>
  <c r="C25" i="57"/>
  <c r="C26" i="57"/>
  <c r="C27" i="57"/>
  <c r="P27" i="61" s="1" a="1"/>
  <c r="P27" i="61" s="1"/>
  <c r="C28" i="57"/>
  <c r="C29" i="57"/>
  <c r="C30" i="57"/>
  <c r="C31" i="57"/>
  <c r="C32" i="57"/>
  <c r="C33" i="57"/>
  <c r="C34" i="57"/>
  <c r="C5" i="57"/>
  <c r="D5" i="56"/>
  <c r="E5" i="56"/>
  <c r="F5" i="56"/>
  <c r="G5" i="56"/>
  <c r="H5" i="56"/>
  <c r="I5" i="56"/>
  <c r="GK5" i="60" s="1"/>
  <c r="J5" i="56"/>
  <c r="GN5" i="60" s="1"/>
  <c r="K5" i="56"/>
  <c r="L5" i="56"/>
  <c r="M5" i="56"/>
  <c r="N5" i="56"/>
  <c r="O5" i="56"/>
  <c r="P5" i="56"/>
  <c r="GT5" i="60" s="1"/>
  <c r="Q5" i="56"/>
  <c r="GW5" i="60" s="1"/>
  <c r="R5" i="56"/>
  <c r="GQ5" i="60" s="1"/>
  <c r="S5" i="56"/>
  <c r="T5" i="56"/>
  <c r="U5" i="56"/>
  <c r="V5" i="56"/>
  <c r="W5" i="56"/>
  <c r="X5" i="56"/>
  <c r="Y5" i="56"/>
  <c r="GL5" i="60" s="1"/>
  <c r="Z5" i="56"/>
  <c r="GO5" i="60" s="1"/>
  <c r="AA5" i="56"/>
  <c r="AB5" i="56"/>
  <c r="AC5" i="56"/>
  <c r="AD5" i="56"/>
  <c r="AE5" i="56"/>
  <c r="AF5" i="56"/>
  <c r="AG5" i="56"/>
  <c r="AH5" i="56"/>
  <c r="GR5" i="60" s="1"/>
  <c r="AI5" i="56"/>
  <c r="AJ5" i="56"/>
  <c r="AK5" i="56"/>
  <c r="AL5" i="56"/>
  <c r="AM5" i="56"/>
  <c r="AN5" i="56"/>
  <c r="AO5" i="56"/>
  <c r="GM5" i="60" s="1"/>
  <c r="AP5" i="56"/>
  <c r="GP5" i="60" s="1"/>
  <c r="AQ5" i="56"/>
  <c r="AR5" i="56"/>
  <c r="AS5" i="56"/>
  <c r="AT5" i="56"/>
  <c r="AU5" i="56"/>
  <c r="AV5" i="56"/>
  <c r="GV5" i="60" s="1"/>
  <c r="AW5" i="56"/>
  <c r="GY5" i="60" s="1"/>
  <c r="AX5" i="56"/>
  <c r="GS5" i="60" s="1"/>
  <c r="AY5" i="56"/>
  <c r="AZ5" i="56"/>
  <c r="HA5" i="60" s="1"/>
  <c r="BA5" i="56"/>
  <c r="HB5" i="60" s="1"/>
  <c r="BB5" i="56"/>
  <c r="BC5" i="56"/>
  <c r="BD5" i="56"/>
  <c r="BE5" i="56"/>
  <c r="BF5" i="56"/>
  <c r="BG5" i="56"/>
  <c r="BH5" i="56"/>
  <c r="BI5" i="56"/>
  <c r="BJ5" i="56"/>
  <c r="BK5" i="56"/>
  <c r="BL5" i="56"/>
  <c r="BM5" i="56"/>
  <c r="BN5" i="56"/>
  <c r="BO5" i="56"/>
  <c r="BP5" i="56"/>
  <c r="BQ5" i="56"/>
  <c r="BR5" i="56"/>
  <c r="BS5" i="56"/>
  <c r="BT5" i="56"/>
  <c r="BU5" i="56"/>
  <c r="BV5" i="56"/>
  <c r="BW5" i="56"/>
  <c r="BX5" i="56"/>
  <c r="BY5" i="56"/>
  <c r="BZ5" i="56"/>
  <c r="CA5" i="56"/>
  <c r="CB5" i="56"/>
  <c r="CC5" i="56"/>
  <c r="CD5" i="56"/>
  <c r="CE5" i="56"/>
  <c r="CF5" i="56"/>
  <c r="CG5" i="56"/>
  <c r="CH5" i="56"/>
  <c r="CI5" i="56"/>
  <c r="CJ5" i="56"/>
  <c r="CK5" i="56"/>
  <c r="CL5" i="56"/>
  <c r="CM5" i="56"/>
  <c r="CN5" i="56"/>
  <c r="CO5" i="56"/>
  <c r="CP5" i="56"/>
  <c r="CQ5" i="56"/>
  <c r="CR5" i="56"/>
  <c r="CS5" i="56"/>
  <c r="CT5" i="56"/>
  <c r="CU5" i="56"/>
  <c r="CV5" i="56"/>
  <c r="CW5" i="56"/>
  <c r="CX5" i="56"/>
  <c r="CY5" i="56"/>
  <c r="CZ5" i="56"/>
  <c r="DA5" i="56"/>
  <c r="DB5" i="56"/>
  <c r="DC5" i="56"/>
  <c r="DD5" i="56"/>
  <c r="DE5" i="56"/>
  <c r="DF5" i="56"/>
  <c r="DG5" i="56"/>
  <c r="DH5" i="56"/>
  <c r="DI5" i="56"/>
  <c r="DJ5" i="56"/>
  <c r="DK5" i="56"/>
  <c r="DL5" i="56"/>
  <c r="DM5" i="56"/>
  <c r="DN5" i="56"/>
  <c r="DO5" i="56"/>
  <c r="DP5" i="56"/>
  <c r="DQ5" i="56"/>
  <c r="DR5" i="56"/>
  <c r="DS5" i="56"/>
  <c r="DT5" i="56"/>
  <c r="DU5" i="56"/>
  <c r="DV5" i="56"/>
  <c r="DW5" i="56"/>
  <c r="DX5" i="56"/>
  <c r="DY5" i="56"/>
  <c r="DZ5" i="56"/>
  <c r="EA5" i="56"/>
  <c r="EB5" i="56"/>
  <c r="EC5" i="56"/>
  <c r="ED5" i="56"/>
  <c r="EE5" i="56"/>
  <c r="EF5" i="56"/>
  <c r="EG5" i="56"/>
  <c r="EH5" i="56"/>
  <c r="EI5" i="56"/>
  <c r="EJ5" i="56"/>
  <c r="EK5" i="56"/>
  <c r="EL5" i="56"/>
  <c r="EM5" i="56"/>
  <c r="EN5" i="56"/>
  <c r="EO5" i="56"/>
  <c r="EP5" i="56"/>
  <c r="EQ5" i="56"/>
  <c r="ER5" i="56"/>
  <c r="ES5" i="56"/>
  <c r="ET5" i="56"/>
  <c r="HI5" i="60" s="1"/>
  <c r="EU5" i="56"/>
  <c r="EV5" i="56"/>
  <c r="EW5" i="56"/>
  <c r="EX5" i="56"/>
  <c r="EY5" i="56"/>
  <c r="EZ5" i="56"/>
  <c r="FA5" i="56"/>
  <c r="FB5" i="56"/>
  <c r="FC5" i="56"/>
  <c r="FD5" i="56"/>
  <c r="FE5" i="56"/>
  <c r="FF5" i="56"/>
  <c r="FG5" i="56"/>
  <c r="FH5" i="56"/>
  <c r="FI5" i="56"/>
  <c r="D6" i="56"/>
  <c r="E6" i="56"/>
  <c r="F6" i="56"/>
  <c r="G6" i="56"/>
  <c r="H6" i="56"/>
  <c r="I6" i="56"/>
  <c r="J6" i="56"/>
  <c r="GN6" i="60" s="1"/>
  <c r="K6" i="56"/>
  <c r="L6" i="56"/>
  <c r="M6" i="56"/>
  <c r="N6" i="56"/>
  <c r="O6" i="56"/>
  <c r="GH6" i="60" s="1"/>
  <c r="P6" i="56"/>
  <c r="GT6" i="60" s="1"/>
  <c r="Q6" i="56"/>
  <c r="R6" i="56"/>
  <c r="GQ6" i="60" s="1"/>
  <c r="S6" i="56"/>
  <c r="T6" i="56"/>
  <c r="U6" i="56"/>
  <c r="V6" i="56"/>
  <c r="W6" i="56"/>
  <c r="X6" i="56"/>
  <c r="Y6" i="56"/>
  <c r="GL6" i="60" s="1"/>
  <c r="Z6" i="56"/>
  <c r="GO6" i="60" s="1"/>
  <c r="AA6" i="56"/>
  <c r="AB6" i="56"/>
  <c r="AC6" i="56"/>
  <c r="AD6" i="56"/>
  <c r="AE6" i="56"/>
  <c r="GI6" i="60" s="1"/>
  <c r="AF6" i="56"/>
  <c r="AG6" i="56"/>
  <c r="AH6" i="56"/>
  <c r="GR6" i="60" s="1"/>
  <c r="AI6" i="56"/>
  <c r="AJ6" i="56"/>
  <c r="AK6" i="56"/>
  <c r="AL6" i="56"/>
  <c r="AM6" i="56"/>
  <c r="AN6" i="56"/>
  <c r="AO6" i="56"/>
  <c r="AP6" i="56"/>
  <c r="GP6" i="60" s="1"/>
  <c r="AQ6" i="56"/>
  <c r="AR6" i="56"/>
  <c r="GA6" i="60" s="1"/>
  <c r="AS6" i="56"/>
  <c r="AT6" i="56"/>
  <c r="AU6" i="56"/>
  <c r="GJ6" i="60" s="1"/>
  <c r="AV6" i="56"/>
  <c r="GV6" i="60" s="1"/>
  <c r="AW6" i="56"/>
  <c r="AX6" i="56"/>
  <c r="GS6" i="60" s="1"/>
  <c r="AY6" i="56"/>
  <c r="GZ6" i="60" s="1"/>
  <c r="AZ6" i="56"/>
  <c r="HA6" i="60" s="1"/>
  <c r="BA6" i="56"/>
  <c r="BB6" i="56"/>
  <c r="BC6" i="56"/>
  <c r="BD6" i="56"/>
  <c r="BE6" i="56"/>
  <c r="BF6" i="56"/>
  <c r="BG6" i="56"/>
  <c r="BH6" i="56"/>
  <c r="BI6" i="56"/>
  <c r="BJ6" i="56"/>
  <c r="BK6" i="56"/>
  <c r="BL6" i="56"/>
  <c r="BM6" i="56"/>
  <c r="BN6" i="56"/>
  <c r="BO6" i="56"/>
  <c r="BP6" i="56"/>
  <c r="BQ6" i="56"/>
  <c r="BR6" i="56"/>
  <c r="BS6" i="56"/>
  <c r="BT6" i="56"/>
  <c r="BU6" i="56"/>
  <c r="BV6" i="56"/>
  <c r="BW6" i="56"/>
  <c r="BX6" i="56"/>
  <c r="BY6" i="56"/>
  <c r="BZ6" i="56"/>
  <c r="CA6" i="56"/>
  <c r="CB6" i="56"/>
  <c r="CC6" i="56"/>
  <c r="CD6" i="56"/>
  <c r="CE6" i="56"/>
  <c r="CF6" i="56"/>
  <c r="CG6" i="56"/>
  <c r="CH6" i="56"/>
  <c r="CI6" i="56"/>
  <c r="CJ6" i="56"/>
  <c r="CK6" i="56"/>
  <c r="CL6" i="56"/>
  <c r="CM6" i="56"/>
  <c r="CN6" i="56"/>
  <c r="CO6" i="56"/>
  <c r="CP6" i="56"/>
  <c r="CQ6" i="56"/>
  <c r="CR6" i="56"/>
  <c r="CS6" i="56"/>
  <c r="CT6" i="56"/>
  <c r="CU6" i="56"/>
  <c r="CV6" i="56"/>
  <c r="CW6" i="56"/>
  <c r="CX6" i="56"/>
  <c r="CY6" i="56"/>
  <c r="CZ6" i="56"/>
  <c r="DA6" i="56"/>
  <c r="DB6" i="56"/>
  <c r="DC6" i="56"/>
  <c r="DD6" i="56"/>
  <c r="DE6" i="56"/>
  <c r="DF6" i="56"/>
  <c r="DG6" i="56"/>
  <c r="DH6" i="56"/>
  <c r="DI6" i="56"/>
  <c r="DJ6" i="56"/>
  <c r="DK6" i="56"/>
  <c r="DL6" i="56"/>
  <c r="DM6" i="56"/>
  <c r="DN6" i="56"/>
  <c r="DO6" i="56"/>
  <c r="DP6" i="56"/>
  <c r="DQ6" i="56"/>
  <c r="DR6" i="56"/>
  <c r="DS6" i="56"/>
  <c r="DT6" i="56"/>
  <c r="DU6" i="56"/>
  <c r="DV6" i="56"/>
  <c r="DW6" i="56"/>
  <c r="DX6" i="56"/>
  <c r="DY6" i="56"/>
  <c r="DZ6" i="56"/>
  <c r="EA6" i="56"/>
  <c r="EB6" i="56"/>
  <c r="EC6" i="56"/>
  <c r="ED6" i="56"/>
  <c r="EE6" i="56"/>
  <c r="EF6" i="56"/>
  <c r="EG6" i="56"/>
  <c r="EH6" i="56"/>
  <c r="EI6" i="56"/>
  <c r="EJ6" i="56"/>
  <c r="EK6" i="56"/>
  <c r="EL6" i="56"/>
  <c r="EM6" i="56"/>
  <c r="EN6" i="56"/>
  <c r="EO6" i="56"/>
  <c r="EP6" i="56"/>
  <c r="EQ6" i="56"/>
  <c r="ER6" i="56"/>
  <c r="ES6" i="56"/>
  <c r="ET6" i="56"/>
  <c r="EU6" i="56"/>
  <c r="EV6" i="56"/>
  <c r="EW6" i="56"/>
  <c r="EX6" i="56"/>
  <c r="EY6" i="56"/>
  <c r="EZ6" i="56"/>
  <c r="FA6" i="56"/>
  <c r="FB6" i="56"/>
  <c r="FC6" i="56"/>
  <c r="FD6" i="56"/>
  <c r="FE6" i="56"/>
  <c r="FF6" i="56"/>
  <c r="FG6" i="56"/>
  <c r="FH6" i="56"/>
  <c r="FI6" i="56"/>
  <c r="D7" i="56"/>
  <c r="E7" i="56"/>
  <c r="F7" i="56"/>
  <c r="G7" i="56"/>
  <c r="H7" i="56"/>
  <c r="I7" i="56"/>
  <c r="GK7" i="60" s="1"/>
  <c r="J7" i="56"/>
  <c r="GN7" i="60" s="1"/>
  <c r="K7" i="56"/>
  <c r="L7" i="56"/>
  <c r="M7" i="56"/>
  <c r="N7" i="56"/>
  <c r="O7" i="56"/>
  <c r="P7" i="56"/>
  <c r="GT7" i="60" s="1"/>
  <c r="Q7" i="56"/>
  <c r="GW7" i="60" s="1"/>
  <c r="R7" i="56"/>
  <c r="GQ7" i="60" s="1"/>
  <c r="S7" i="56"/>
  <c r="T7" i="56"/>
  <c r="U7" i="56"/>
  <c r="V7" i="56"/>
  <c r="W7" i="56"/>
  <c r="X7" i="56"/>
  <c r="Y7" i="56"/>
  <c r="GL7" i="60" s="1"/>
  <c r="Z7" i="56"/>
  <c r="GO7" i="60" s="1"/>
  <c r="AA7" i="56"/>
  <c r="AB7" i="56"/>
  <c r="AC7" i="56"/>
  <c r="AD7" i="56"/>
  <c r="AE7" i="56"/>
  <c r="AF7" i="56"/>
  <c r="AG7" i="56"/>
  <c r="AH7" i="56"/>
  <c r="GR7" i="60" s="1"/>
  <c r="AI7" i="56"/>
  <c r="AJ7" i="56"/>
  <c r="AK7" i="56"/>
  <c r="AL7" i="56"/>
  <c r="AM7" i="56"/>
  <c r="AN7" i="56"/>
  <c r="AO7" i="56"/>
  <c r="GM7" i="60" s="1"/>
  <c r="AP7" i="56"/>
  <c r="GP7" i="60" s="1"/>
  <c r="AQ7" i="56"/>
  <c r="AR7" i="56"/>
  <c r="AS7" i="56"/>
  <c r="AT7" i="56"/>
  <c r="AU7" i="56"/>
  <c r="AV7" i="56"/>
  <c r="GV7" i="60" s="1"/>
  <c r="AW7" i="56"/>
  <c r="GY7" i="60" s="1"/>
  <c r="AX7" i="56"/>
  <c r="GS7" i="60" s="1"/>
  <c r="AY7" i="56"/>
  <c r="AZ7" i="56"/>
  <c r="HA7" i="60" s="1"/>
  <c r="BA7" i="56"/>
  <c r="HB7" i="60" s="1"/>
  <c r="BB7" i="56"/>
  <c r="BC7" i="56"/>
  <c r="BD7" i="56"/>
  <c r="BE7" i="56"/>
  <c r="BF7" i="56"/>
  <c r="BG7" i="56"/>
  <c r="BH7" i="56"/>
  <c r="BI7" i="56"/>
  <c r="BJ7" i="56"/>
  <c r="BK7" i="56"/>
  <c r="BL7" i="56"/>
  <c r="BM7" i="56"/>
  <c r="BN7" i="56"/>
  <c r="BO7" i="56"/>
  <c r="BP7" i="56"/>
  <c r="BQ7" i="56"/>
  <c r="BR7" i="56"/>
  <c r="BS7" i="56"/>
  <c r="BT7" i="56"/>
  <c r="BU7" i="56"/>
  <c r="BV7" i="56"/>
  <c r="BW7" i="56"/>
  <c r="BX7" i="56"/>
  <c r="BY7" i="56"/>
  <c r="BZ7" i="56"/>
  <c r="CA7" i="56"/>
  <c r="CB7" i="56"/>
  <c r="CC7" i="56"/>
  <c r="CD7" i="56"/>
  <c r="CE7" i="56"/>
  <c r="CF7" i="56"/>
  <c r="CG7" i="56"/>
  <c r="CH7" i="56"/>
  <c r="CI7" i="56"/>
  <c r="CJ7" i="56"/>
  <c r="CK7" i="56"/>
  <c r="CL7" i="56"/>
  <c r="CM7" i="56"/>
  <c r="CN7" i="56"/>
  <c r="CO7" i="56"/>
  <c r="CP7" i="56"/>
  <c r="CQ7" i="56"/>
  <c r="CR7" i="56"/>
  <c r="CS7" i="56"/>
  <c r="CT7" i="56"/>
  <c r="CU7" i="56"/>
  <c r="CV7" i="56"/>
  <c r="CW7" i="56"/>
  <c r="CX7" i="56"/>
  <c r="CY7" i="56"/>
  <c r="CZ7" i="56"/>
  <c r="DA7" i="56"/>
  <c r="DB7" i="56"/>
  <c r="DC7" i="56"/>
  <c r="DD7" i="56"/>
  <c r="DE7" i="56"/>
  <c r="DF7" i="56"/>
  <c r="DG7" i="56"/>
  <c r="DH7" i="56"/>
  <c r="DI7" i="56"/>
  <c r="DJ7" i="56"/>
  <c r="DK7" i="56"/>
  <c r="DL7" i="56"/>
  <c r="DM7" i="56"/>
  <c r="DN7" i="56"/>
  <c r="HG7" i="60" s="1"/>
  <c r="DO7" i="56"/>
  <c r="DP7" i="56"/>
  <c r="DQ7" i="56"/>
  <c r="DR7" i="56"/>
  <c r="DS7" i="56"/>
  <c r="DT7" i="56"/>
  <c r="DU7" i="56"/>
  <c r="DV7" i="56"/>
  <c r="DW7" i="56"/>
  <c r="DX7" i="56"/>
  <c r="DY7" i="56"/>
  <c r="DZ7" i="56"/>
  <c r="EA7" i="56"/>
  <c r="EB7" i="56"/>
  <c r="EC7" i="56"/>
  <c r="ED7" i="56"/>
  <c r="EE7" i="56"/>
  <c r="EF7" i="56"/>
  <c r="EG7" i="56"/>
  <c r="EH7" i="56"/>
  <c r="EI7" i="56"/>
  <c r="EJ7" i="56"/>
  <c r="EK7" i="56"/>
  <c r="EL7" i="56"/>
  <c r="EM7" i="56"/>
  <c r="EN7" i="56"/>
  <c r="EO7" i="56"/>
  <c r="EP7" i="56"/>
  <c r="EQ7" i="56"/>
  <c r="ER7" i="56"/>
  <c r="ES7" i="56"/>
  <c r="ET7" i="56"/>
  <c r="EU7" i="56"/>
  <c r="EV7" i="56"/>
  <c r="EW7" i="56"/>
  <c r="EX7" i="56"/>
  <c r="EY7" i="56"/>
  <c r="EZ7" i="56"/>
  <c r="FA7" i="56"/>
  <c r="FB7" i="56"/>
  <c r="FC7" i="56"/>
  <c r="FD7" i="56"/>
  <c r="FE7" i="56"/>
  <c r="FF7" i="56"/>
  <c r="FG7" i="56"/>
  <c r="FH7" i="56"/>
  <c r="FI7" i="56"/>
  <c r="D8" i="56"/>
  <c r="E8" i="56"/>
  <c r="F8" i="56"/>
  <c r="G8" i="56"/>
  <c r="H8" i="56"/>
  <c r="I8" i="56"/>
  <c r="J8" i="56"/>
  <c r="GN8" i="60" s="1"/>
  <c r="K8" i="56"/>
  <c r="L8" i="56"/>
  <c r="M8" i="56"/>
  <c r="N8" i="56"/>
  <c r="O8" i="56"/>
  <c r="GH8" i="60" s="1"/>
  <c r="P8" i="56"/>
  <c r="GT8" i="60" s="1"/>
  <c r="Q8" i="56"/>
  <c r="R8" i="56"/>
  <c r="GQ8" i="60" s="1"/>
  <c r="S8" i="56"/>
  <c r="T8" i="56"/>
  <c r="U8" i="56"/>
  <c r="V8" i="56"/>
  <c r="W8" i="56"/>
  <c r="X8" i="56"/>
  <c r="Y8" i="56"/>
  <c r="Z8" i="56"/>
  <c r="GO8" i="60" s="1"/>
  <c r="AA8" i="56"/>
  <c r="AB8" i="56"/>
  <c r="FZ8" i="60" s="1"/>
  <c r="AC8" i="56"/>
  <c r="AD8" i="56"/>
  <c r="AE8" i="56"/>
  <c r="GI8" i="60" s="1"/>
  <c r="AF8" i="56"/>
  <c r="AG8" i="56"/>
  <c r="AH8" i="56"/>
  <c r="GR8" i="60" s="1"/>
  <c r="AI8" i="56"/>
  <c r="AJ8" i="56"/>
  <c r="AK8" i="56"/>
  <c r="AL8" i="56"/>
  <c r="AM8" i="56"/>
  <c r="AN8" i="56"/>
  <c r="AO8" i="56"/>
  <c r="AP8" i="56"/>
  <c r="GP8" i="60" s="1"/>
  <c r="AQ8" i="56"/>
  <c r="AR8" i="56"/>
  <c r="AS8" i="56"/>
  <c r="AT8" i="56"/>
  <c r="AU8" i="56"/>
  <c r="GJ8" i="60" s="1"/>
  <c r="AV8" i="56"/>
  <c r="GV8" i="60" s="1"/>
  <c r="AW8" i="56"/>
  <c r="AX8" i="56"/>
  <c r="GS8" i="60" s="1"/>
  <c r="AY8" i="56"/>
  <c r="GZ8" i="60" s="1"/>
  <c r="AZ8" i="56"/>
  <c r="HA8" i="60" s="1"/>
  <c r="BA8" i="56"/>
  <c r="BB8" i="56"/>
  <c r="BC8" i="56"/>
  <c r="BD8" i="56"/>
  <c r="BE8" i="56"/>
  <c r="BF8" i="56"/>
  <c r="BG8" i="56"/>
  <c r="BH8" i="56"/>
  <c r="BI8" i="56"/>
  <c r="BJ8" i="56"/>
  <c r="BK8" i="56"/>
  <c r="BL8" i="56"/>
  <c r="BM8" i="56"/>
  <c r="BN8" i="56"/>
  <c r="BO8" i="56"/>
  <c r="BP8" i="56"/>
  <c r="BQ8" i="56"/>
  <c r="BR8" i="56"/>
  <c r="BS8" i="56"/>
  <c r="BT8" i="56"/>
  <c r="BU8" i="56"/>
  <c r="BV8" i="56"/>
  <c r="BW8" i="56"/>
  <c r="BX8" i="56"/>
  <c r="BY8" i="56"/>
  <c r="BZ8" i="56"/>
  <c r="CA8" i="56"/>
  <c r="CB8" i="56"/>
  <c r="CC8" i="56"/>
  <c r="CD8" i="56"/>
  <c r="CE8" i="56"/>
  <c r="CF8" i="56"/>
  <c r="CG8" i="56"/>
  <c r="CH8" i="56"/>
  <c r="CI8" i="56"/>
  <c r="CJ8" i="56"/>
  <c r="CK8" i="56"/>
  <c r="CL8" i="56"/>
  <c r="CM8" i="56"/>
  <c r="CN8" i="56"/>
  <c r="CO8" i="56"/>
  <c r="CP8" i="56"/>
  <c r="CQ8" i="56"/>
  <c r="CR8" i="56"/>
  <c r="CS8" i="56"/>
  <c r="CT8" i="56"/>
  <c r="CU8" i="56"/>
  <c r="CV8" i="56"/>
  <c r="CW8" i="56"/>
  <c r="CX8" i="56"/>
  <c r="CY8" i="56"/>
  <c r="CZ8" i="56"/>
  <c r="DA8" i="56"/>
  <c r="DB8" i="56"/>
  <c r="DC8" i="56"/>
  <c r="DD8" i="56"/>
  <c r="DE8" i="56"/>
  <c r="DF8" i="56"/>
  <c r="DG8" i="56"/>
  <c r="DH8" i="56"/>
  <c r="DI8" i="56"/>
  <c r="DJ8" i="56"/>
  <c r="DK8" i="56"/>
  <c r="DL8" i="56"/>
  <c r="DM8" i="56"/>
  <c r="DN8" i="56"/>
  <c r="DO8" i="56"/>
  <c r="DP8" i="56"/>
  <c r="DQ8" i="56"/>
  <c r="DR8" i="56"/>
  <c r="DS8" i="56"/>
  <c r="DT8" i="56"/>
  <c r="DU8" i="56"/>
  <c r="DV8" i="56"/>
  <c r="DW8" i="56"/>
  <c r="DX8" i="56"/>
  <c r="DY8" i="56"/>
  <c r="DZ8" i="56"/>
  <c r="EA8" i="56"/>
  <c r="EB8" i="56"/>
  <c r="EC8" i="56"/>
  <c r="ED8" i="56"/>
  <c r="EE8" i="56"/>
  <c r="EF8" i="56"/>
  <c r="EG8" i="56"/>
  <c r="EH8" i="56"/>
  <c r="EI8" i="56"/>
  <c r="EJ8" i="56"/>
  <c r="EK8" i="56"/>
  <c r="EL8" i="56"/>
  <c r="EM8" i="56"/>
  <c r="EN8" i="56"/>
  <c r="EO8" i="56"/>
  <c r="EP8" i="56"/>
  <c r="EQ8" i="56"/>
  <c r="ER8" i="56"/>
  <c r="ES8" i="56"/>
  <c r="ET8" i="56"/>
  <c r="EU8" i="56"/>
  <c r="EV8" i="56"/>
  <c r="EW8" i="56"/>
  <c r="EX8" i="56"/>
  <c r="EY8" i="56"/>
  <c r="EZ8" i="56"/>
  <c r="FA8" i="56"/>
  <c r="FB8" i="56"/>
  <c r="FC8" i="56"/>
  <c r="FD8" i="56"/>
  <c r="FE8" i="56"/>
  <c r="FF8" i="56"/>
  <c r="FG8" i="56"/>
  <c r="FH8" i="56"/>
  <c r="FI8" i="56"/>
  <c r="D9" i="56"/>
  <c r="E9" i="56"/>
  <c r="F9" i="56"/>
  <c r="G9" i="56"/>
  <c r="H9" i="56"/>
  <c r="I9" i="56"/>
  <c r="GK9" i="60" s="1"/>
  <c r="J9" i="56"/>
  <c r="GN9" i="60" s="1"/>
  <c r="K9" i="56"/>
  <c r="L9" i="56"/>
  <c r="M9" i="56"/>
  <c r="N9" i="56"/>
  <c r="O9" i="56"/>
  <c r="P9" i="56"/>
  <c r="GT9" i="60" s="1"/>
  <c r="Q9" i="56"/>
  <c r="GW9" i="60" s="1"/>
  <c r="R9" i="56"/>
  <c r="GQ9" i="60" s="1"/>
  <c r="S9" i="56"/>
  <c r="T9" i="56"/>
  <c r="U9" i="56"/>
  <c r="V9" i="56"/>
  <c r="W9" i="56"/>
  <c r="X9" i="56"/>
  <c r="Y9" i="56"/>
  <c r="GL9" i="60" s="1"/>
  <c r="Z9" i="56"/>
  <c r="GO9" i="60" s="1"/>
  <c r="AA9" i="56"/>
  <c r="AB9" i="56"/>
  <c r="AC9" i="56"/>
  <c r="AD9" i="56"/>
  <c r="AE9" i="56"/>
  <c r="AF9" i="56"/>
  <c r="AG9" i="56"/>
  <c r="AH9" i="56"/>
  <c r="GR9" i="60" s="1"/>
  <c r="AI9" i="56"/>
  <c r="AJ9" i="56"/>
  <c r="AK9" i="56"/>
  <c r="AL9" i="56"/>
  <c r="AM9" i="56"/>
  <c r="AN9" i="56"/>
  <c r="AO9" i="56"/>
  <c r="GM9" i="60" s="1"/>
  <c r="AP9" i="56"/>
  <c r="GP9" i="60" s="1"/>
  <c r="AQ9" i="56"/>
  <c r="AR9" i="56"/>
  <c r="AS9" i="56"/>
  <c r="AT9" i="56"/>
  <c r="AU9" i="56"/>
  <c r="AV9" i="56"/>
  <c r="GV9" i="60" s="1"/>
  <c r="AW9" i="56"/>
  <c r="GY9" i="60" s="1"/>
  <c r="AX9" i="56"/>
  <c r="GS9" i="60" s="1"/>
  <c r="AY9" i="56"/>
  <c r="AZ9" i="56"/>
  <c r="HA9" i="60" s="1"/>
  <c r="BA9" i="56"/>
  <c r="HB9" i="60" s="1"/>
  <c r="BB9" i="56"/>
  <c r="BC9" i="56"/>
  <c r="BD9" i="56"/>
  <c r="BE9" i="56"/>
  <c r="BF9" i="56"/>
  <c r="BG9" i="56"/>
  <c r="BH9" i="56"/>
  <c r="BI9" i="56"/>
  <c r="BJ9" i="56"/>
  <c r="BK9" i="56"/>
  <c r="BL9" i="56"/>
  <c r="BM9" i="56"/>
  <c r="BN9" i="56"/>
  <c r="BO9" i="56"/>
  <c r="BP9" i="56"/>
  <c r="BQ9" i="56"/>
  <c r="BR9" i="56"/>
  <c r="BS9" i="56"/>
  <c r="BT9" i="56"/>
  <c r="BU9" i="56"/>
  <c r="BV9" i="56"/>
  <c r="BW9" i="56"/>
  <c r="BX9" i="56"/>
  <c r="BY9" i="56"/>
  <c r="BZ9" i="56"/>
  <c r="CA9" i="56"/>
  <c r="CB9" i="56"/>
  <c r="CC9" i="56"/>
  <c r="CD9" i="56"/>
  <c r="CE9" i="56"/>
  <c r="CF9" i="56"/>
  <c r="CG9" i="56"/>
  <c r="CH9" i="56"/>
  <c r="CI9" i="56"/>
  <c r="CJ9" i="56"/>
  <c r="CK9" i="56"/>
  <c r="CL9" i="56"/>
  <c r="CM9" i="56"/>
  <c r="CN9" i="56"/>
  <c r="CO9" i="56"/>
  <c r="CP9" i="56"/>
  <c r="CQ9" i="56"/>
  <c r="CR9" i="56"/>
  <c r="CS9" i="56"/>
  <c r="CT9" i="56"/>
  <c r="CU9" i="56"/>
  <c r="CV9" i="56"/>
  <c r="CW9" i="56"/>
  <c r="CX9" i="56"/>
  <c r="CY9" i="56"/>
  <c r="CZ9" i="56"/>
  <c r="DA9" i="56"/>
  <c r="DB9" i="56"/>
  <c r="DC9" i="56"/>
  <c r="DD9" i="56"/>
  <c r="DE9" i="56"/>
  <c r="DF9" i="56"/>
  <c r="DG9" i="56"/>
  <c r="DH9" i="56"/>
  <c r="DI9" i="56"/>
  <c r="DJ9" i="56"/>
  <c r="DK9" i="56"/>
  <c r="DL9" i="56"/>
  <c r="DM9" i="56"/>
  <c r="DN9" i="56"/>
  <c r="DO9" i="56"/>
  <c r="DP9" i="56"/>
  <c r="DQ9" i="56"/>
  <c r="DR9" i="56"/>
  <c r="DS9" i="56"/>
  <c r="DT9" i="56"/>
  <c r="DU9" i="56"/>
  <c r="DV9" i="56"/>
  <c r="DW9" i="56"/>
  <c r="DX9" i="56"/>
  <c r="DY9" i="56"/>
  <c r="DZ9" i="56"/>
  <c r="EA9" i="56"/>
  <c r="EB9" i="56"/>
  <c r="EC9" i="56"/>
  <c r="ED9" i="56"/>
  <c r="EE9" i="56"/>
  <c r="EF9" i="56"/>
  <c r="EG9" i="56"/>
  <c r="EH9" i="56"/>
  <c r="EI9" i="56"/>
  <c r="EJ9" i="56"/>
  <c r="EK9" i="56"/>
  <c r="EL9" i="56"/>
  <c r="EM9" i="56"/>
  <c r="EN9" i="56"/>
  <c r="EO9" i="56"/>
  <c r="EP9" i="56"/>
  <c r="EQ9" i="56"/>
  <c r="ER9" i="56"/>
  <c r="ES9" i="56"/>
  <c r="ET9" i="56"/>
  <c r="EU9" i="56"/>
  <c r="EV9" i="56"/>
  <c r="EW9" i="56"/>
  <c r="EX9" i="56"/>
  <c r="EY9" i="56"/>
  <c r="EZ9" i="56"/>
  <c r="FA9" i="56"/>
  <c r="FB9" i="56"/>
  <c r="FC9" i="56"/>
  <c r="FD9" i="56"/>
  <c r="FE9" i="56"/>
  <c r="FF9" i="56"/>
  <c r="FG9" i="56"/>
  <c r="FH9" i="56"/>
  <c r="FI9" i="56"/>
  <c r="D10" i="56"/>
  <c r="E10" i="56"/>
  <c r="F10" i="56"/>
  <c r="G10" i="56"/>
  <c r="H10" i="56"/>
  <c r="I10" i="56"/>
  <c r="J10" i="56"/>
  <c r="GN10" i="60" s="1"/>
  <c r="K10" i="56"/>
  <c r="L10" i="56"/>
  <c r="FY10" i="60" s="1"/>
  <c r="M10" i="56"/>
  <c r="N10" i="56"/>
  <c r="O10" i="56"/>
  <c r="GH10" i="60" s="1"/>
  <c r="P10" i="56"/>
  <c r="GT10" i="60" s="1"/>
  <c r="Q10" i="56"/>
  <c r="R10" i="56"/>
  <c r="GQ10" i="60" s="1"/>
  <c r="S10" i="56"/>
  <c r="T10" i="56"/>
  <c r="U10" i="56"/>
  <c r="V10" i="56"/>
  <c r="W10" i="56"/>
  <c r="X10" i="56"/>
  <c r="Y10" i="56"/>
  <c r="Z10" i="56"/>
  <c r="GO10" i="60" s="1"/>
  <c r="AA10" i="56"/>
  <c r="AB10" i="56"/>
  <c r="AC10" i="56"/>
  <c r="AD10" i="56"/>
  <c r="AE10" i="56"/>
  <c r="GI10" i="60" s="1"/>
  <c r="AF10" i="56"/>
  <c r="AG10" i="56"/>
  <c r="AH10" i="56"/>
  <c r="GR10" i="60" s="1"/>
  <c r="AI10" i="56"/>
  <c r="AJ10" i="56"/>
  <c r="AK10" i="56"/>
  <c r="AL10" i="56"/>
  <c r="AM10" i="56"/>
  <c r="AN10" i="56"/>
  <c r="AO10" i="56"/>
  <c r="AP10" i="56"/>
  <c r="GP10" i="60" s="1"/>
  <c r="AQ10" i="56"/>
  <c r="AR10" i="56"/>
  <c r="AS10" i="56"/>
  <c r="AT10" i="56"/>
  <c r="AU10" i="56"/>
  <c r="GJ10" i="60" s="1"/>
  <c r="AV10" i="56"/>
  <c r="GV10" i="60" s="1"/>
  <c r="AW10" i="56"/>
  <c r="AX10" i="56"/>
  <c r="GS10" i="60" s="1"/>
  <c r="AY10" i="56"/>
  <c r="GZ10" i="60" s="1"/>
  <c r="AZ10" i="56"/>
  <c r="HA10" i="60" s="1"/>
  <c r="BA10" i="56"/>
  <c r="BB10" i="56"/>
  <c r="BC10" i="56"/>
  <c r="BD10" i="56"/>
  <c r="BE10" i="56"/>
  <c r="BF10" i="56"/>
  <c r="BG10" i="56"/>
  <c r="BH10" i="56"/>
  <c r="BI10" i="56"/>
  <c r="BJ10" i="56"/>
  <c r="BK10" i="56"/>
  <c r="BL10" i="56"/>
  <c r="BM10" i="56"/>
  <c r="BN10" i="56"/>
  <c r="BO10" i="56"/>
  <c r="BP10" i="56"/>
  <c r="BQ10" i="56"/>
  <c r="BR10" i="56"/>
  <c r="BS10" i="56"/>
  <c r="BT10" i="56"/>
  <c r="BU10" i="56"/>
  <c r="BV10" i="56"/>
  <c r="BW10" i="56"/>
  <c r="BX10" i="56"/>
  <c r="BY10" i="56"/>
  <c r="BZ10" i="56"/>
  <c r="CA10" i="56"/>
  <c r="CB10" i="56"/>
  <c r="CC10" i="56"/>
  <c r="CD10" i="56"/>
  <c r="CE10" i="56"/>
  <c r="CF10" i="56"/>
  <c r="CG10" i="56"/>
  <c r="CH10" i="56"/>
  <c r="CI10" i="56"/>
  <c r="CJ10" i="56"/>
  <c r="CK10" i="56"/>
  <c r="CL10" i="56"/>
  <c r="CM10" i="56"/>
  <c r="CN10" i="56"/>
  <c r="CO10" i="56"/>
  <c r="CP10" i="56"/>
  <c r="CQ10" i="56"/>
  <c r="CR10" i="56"/>
  <c r="CS10" i="56"/>
  <c r="CT10" i="56"/>
  <c r="CU10" i="56"/>
  <c r="CV10" i="56"/>
  <c r="CW10" i="56"/>
  <c r="CX10" i="56"/>
  <c r="CY10" i="56"/>
  <c r="CZ10" i="56"/>
  <c r="DA10" i="56"/>
  <c r="DB10" i="56"/>
  <c r="DC10" i="56"/>
  <c r="DD10" i="56"/>
  <c r="DE10" i="56"/>
  <c r="DF10" i="56"/>
  <c r="DG10" i="56"/>
  <c r="DH10" i="56"/>
  <c r="DI10" i="56"/>
  <c r="DJ10" i="56"/>
  <c r="DK10" i="56"/>
  <c r="DL10" i="56"/>
  <c r="DM10" i="56"/>
  <c r="DN10" i="56"/>
  <c r="DO10" i="56"/>
  <c r="DP10" i="56"/>
  <c r="DQ10" i="56"/>
  <c r="DR10" i="56"/>
  <c r="DS10" i="56"/>
  <c r="DT10" i="56"/>
  <c r="DU10" i="56"/>
  <c r="DV10" i="56"/>
  <c r="DW10" i="56"/>
  <c r="DX10" i="56"/>
  <c r="DY10" i="56"/>
  <c r="DZ10" i="56"/>
  <c r="EA10" i="56"/>
  <c r="EB10" i="56"/>
  <c r="EC10" i="56"/>
  <c r="ED10" i="56"/>
  <c r="EE10" i="56"/>
  <c r="EF10" i="56"/>
  <c r="EG10" i="56"/>
  <c r="EH10" i="56"/>
  <c r="EI10" i="56"/>
  <c r="EJ10" i="56"/>
  <c r="EK10" i="56"/>
  <c r="EL10" i="56"/>
  <c r="EM10" i="56"/>
  <c r="EN10" i="56"/>
  <c r="EO10" i="56"/>
  <c r="EP10" i="56"/>
  <c r="EQ10" i="56"/>
  <c r="ER10" i="56"/>
  <c r="ES10" i="56"/>
  <c r="ET10" i="56"/>
  <c r="EU10" i="56"/>
  <c r="EV10" i="56"/>
  <c r="EW10" i="56"/>
  <c r="EX10" i="56"/>
  <c r="EY10" i="56"/>
  <c r="EZ10" i="56"/>
  <c r="FA10" i="56"/>
  <c r="FB10" i="56"/>
  <c r="FC10" i="56"/>
  <c r="FD10" i="56"/>
  <c r="FE10" i="56"/>
  <c r="FF10" i="56"/>
  <c r="FG10" i="56"/>
  <c r="FH10" i="56"/>
  <c r="FI10" i="56"/>
  <c r="D11" i="56"/>
  <c r="E11" i="56"/>
  <c r="F11" i="56"/>
  <c r="G11" i="56"/>
  <c r="H11" i="56"/>
  <c r="I11" i="56"/>
  <c r="GK11" i="60" s="1"/>
  <c r="J11" i="56"/>
  <c r="GN11" i="60" s="1"/>
  <c r="K11" i="56"/>
  <c r="L11" i="56"/>
  <c r="M11" i="56"/>
  <c r="N11" i="56"/>
  <c r="O11" i="56"/>
  <c r="P11" i="56"/>
  <c r="GT11" i="60" s="1"/>
  <c r="Q11" i="56"/>
  <c r="GW11" i="60" s="1"/>
  <c r="R11" i="56"/>
  <c r="GQ11" i="60" s="1"/>
  <c r="S11" i="56"/>
  <c r="T11" i="56"/>
  <c r="U11" i="56"/>
  <c r="V11" i="56"/>
  <c r="W11" i="56"/>
  <c r="X11" i="56"/>
  <c r="Y11" i="56"/>
  <c r="GL11" i="60" s="1"/>
  <c r="Z11" i="56"/>
  <c r="GO11" i="60" s="1"/>
  <c r="AA11" i="56"/>
  <c r="AB11" i="56"/>
  <c r="AC11" i="56"/>
  <c r="AD11" i="56"/>
  <c r="AE11" i="56"/>
  <c r="AF11" i="56"/>
  <c r="AG11" i="56"/>
  <c r="AH11" i="56"/>
  <c r="GR11" i="60" s="1"/>
  <c r="AI11" i="56"/>
  <c r="AJ11" i="56"/>
  <c r="AK11" i="56"/>
  <c r="AL11" i="56"/>
  <c r="AM11" i="56"/>
  <c r="AN11" i="56"/>
  <c r="AO11" i="56"/>
  <c r="GM11" i="60" s="1"/>
  <c r="AP11" i="56"/>
  <c r="GP11" i="60" s="1"/>
  <c r="AQ11" i="56"/>
  <c r="AR11" i="56"/>
  <c r="AS11" i="56"/>
  <c r="AT11" i="56"/>
  <c r="AU11" i="56"/>
  <c r="AV11" i="56"/>
  <c r="GV11" i="60" s="1"/>
  <c r="AW11" i="56"/>
  <c r="GY11" i="60" s="1"/>
  <c r="AX11" i="56"/>
  <c r="GS11" i="60" s="1"/>
  <c r="AY11" i="56"/>
  <c r="AZ11" i="56"/>
  <c r="HA11" i="60" s="1"/>
  <c r="BA11" i="56"/>
  <c r="HB11" i="60" s="1"/>
  <c r="BB11" i="56"/>
  <c r="BC11" i="56"/>
  <c r="BD11" i="56"/>
  <c r="BE11" i="56"/>
  <c r="BF11" i="56"/>
  <c r="BG11" i="56"/>
  <c r="BH11" i="56"/>
  <c r="BI11" i="56"/>
  <c r="BJ11" i="56"/>
  <c r="BK11" i="56"/>
  <c r="BL11" i="56"/>
  <c r="BM11" i="56"/>
  <c r="BN11" i="56"/>
  <c r="BO11" i="56"/>
  <c r="BP11" i="56"/>
  <c r="BQ11" i="56"/>
  <c r="BR11" i="56"/>
  <c r="HD11" i="60" s="1"/>
  <c r="BS11" i="56"/>
  <c r="BT11" i="56"/>
  <c r="BU11" i="56"/>
  <c r="BV11" i="56"/>
  <c r="BW11" i="56"/>
  <c r="BX11" i="56"/>
  <c r="BY11" i="56"/>
  <c r="BZ11" i="56"/>
  <c r="CA11" i="56"/>
  <c r="CB11" i="56"/>
  <c r="CC11" i="56"/>
  <c r="CD11" i="56"/>
  <c r="CE11" i="56"/>
  <c r="CF11" i="56"/>
  <c r="CG11" i="56"/>
  <c r="CH11" i="56"/>
  <c r="CI11" i="56"/>
  <c r="CJ11" i="56"/>
  <c r="CK11" i="56"/>
  <c r="CL11" i="56"/>
  <c r="CM11" i="56"/>
  <c r="CN11" i="56"/>
  <c r="CO11" i="56"/>
  <c r="CP11" i="56"/>
  <c r="CQ11" i="56"/>
  <c r="CR11" i="56"/>
  <c r="CS11" i="56"/>
  <c r="CT11" i="56"/>
  <c r="CU11" i="56"/>
  <c r="CV11" i="56"/>
  <c r="CW11" i="56"/>
  <c r="CX11" i="56"/>
  <c r="CY11" i="56"/>
  <c r="CZ11" i="56"/>
  <c r="DA11" i="56"/>
  <c r="DB11" i="56"/>
  <c r="DC11" i="56"/>
  <c r="DD11" i="56"/>
  <c r="DE11" i="56"/>
  <c r="DF11" i="56"/>
  <c r="DG11" i="56"/>
  <c r="DH11" i="56"/>
  <c r="DI11" i="56"/>
  <c r="DJ11" i="56"/>
  <c r="DK11" i="56"/>
  <c r="DL11" i="56"/>
  <c r="DM11" i="56"/>
  <c r="DN11" i="56"/>
  <c r="DO11" i="56"/>
  <c r="DP11" i="56"/>
  <c r="DQ11" i="56"/>
  <c r="DR11" i="56"/>
  <c r="DS11" i="56"/>
  <c r="DT11" i="56"/>
  <c r="DU11" i="56"/>
  <c r="DV11" i="56"/>
  <c r="DW11" i="56"/>
  <c r="DX11" i="56"/>
  <c r="DY11" i="56"/>
  <c r="DZ11" i="56"/>
  <c r="EA11" i="56"/>
  <c r="EB11" i="56"/>
  <c r="EC11" i="56"/>
  <c r="ED11" i="56"/>
  <c r="EE11" i="56"/>
  <c r="EF11" i="56"/>
  <c r="EG11" i="56"/>
  <c r="EH11" i="56"/>
  <c r="EI11" i="56"/>
  <c r="EJ11" i="56"/>
  <c r="EK11" i="56"/>
  <c r="EL11" i="56"/>
  <c r="EM11" i="56"/>
  <c r="EN11" i="56"/>
  <c r="EO11" i="56"/>
  <c r="EP11" i="56"/>
  <c r="EQ11" i="56"/>
  <c r="ER11" i="56"/>
  <c r="ES11" i="56"/>
  <c r="ET11" i="56"/>
  <c r="EU11" i="56"/>
  <c r="EV11" i="56"/>
  <c r="EW11" i="56"/>
  <c r="EX11" i="56"/>
  <c r="EY11" i="56"/>
  <c r="EZ11" i="56"/>
  <c r="FA11" i="56"/>
  <c r="FB11" i="56"/>
  <c r="FC11" i="56"/>
  <c r="FD11" i="56"/>
  <c r="FE11" i="56"/>
  <c r="FF11" i="56"/>
  <c r="FG11" i="56"/>
  <c r="FH11" i="56"/>
  <c r="FI11" i="56"/>
  <c r="D12" i="56"/>
  <c r="E12" i="56"/>
  <c r="F12" i="56"/>
  <c r="G12" i="56"/>
  <c r="H12" i="56"/>
  <c r="I12" i="56"/>
  <c r="J12" i="56"/>
  <c r="GN12" i="60" s="1"/>
  <c r="K12" i="56"/>
  <c r="L12" i="56"/>
  <c r="M12" i="56"/>
  <c r="N12" i="56"/>
  <c r="O12" i="56"/>
  <c r="GH12" i="60" s="1"/>
  <c r="P12" i="56"/>
  <c r="GT12" i="60" s="1"/>
  <c r="Q12" i="56"/>
  <c r="R12" i="56"/>
  <c r="GQ12" i="60" s="1"/>
  <c r="S12" i="56"/>
  <c r="T12" i="56"/>
  <c r="U12" i="56"/>
  <c r="V12" i="56"/>
  <c r="W12" i="56"/>
  <c r="X12" i="56"/>
  <c r="Y12" i="56"/>
  <c r="Z12" i="56"/>
  <c r="GO12" i="60" s="1"/>
  <c r="AA12" i="56"/>
  <c r="AB12" i="56"/>
  <c r="AC12" i="56"/>
  <c r="AD12" i="56"/>
  <c r="AE12" i="56"/>
  <c r="GI12" i="60" s="1"/>
  <c r="AF12" i="56"/>
  <c r="AG12" i="56"/>
  <c r="AH12" i="56"/>
  <c r="GR12" i="60" s="1"/>
  <c r="AI12" i="56"/>
  <c r="AJ12" i="56"/>
  <c r="AK12" i="56"/>
  <c r="AL12" i="56"/>
  <c r="AM12" i="56"/>
  <c r="AN12" i="56"/>
  <c r="AO12" i="56"/>
  <c r="AP12" i="56"/>
  <c r="GP12" i="60" s="1"/>
  <c r="AQ12" i="56"/>
  <c r="AR12" i="56"/>
  <c r="GA12" i="60" s="1"/>
  <c r="AS12" i="56"/>
  <c r="AT12" i="56"/>
  <c r="AU12" i="56"/>
  <c r="GJ12" i="60" s="1"/>
  <c r="AV12" i="56"/>
  <c r="GV12" i="60" s="1"/>
  <c r="AW12" i="56"/>
  <c r="AX12" i="56"/>
  <c r="GS12" i="60" s="1"/>
  <c r="AY12" i="56"/>
  <c r="GZ12" i="60" s="1"/>
  <c r="AZ12" i="56"/>
  <c r="HA12" i="60" s="1"/>
  <c r="BA12" i="56"/>
  <c r="BB12" i="56"/>
  <c r="BC12" i="56"/>
  <c r="BD12" i="56"/>
  <c r="BE12" i="56"/>
  <c r="BF12" i="56"/>
  <c r="BG12" i="56"/>
  <c r="BH12" i="56"/>
  <c r="BI12" i="56"/>
  <c r="BJ12" i="56"/>
  <c r="BK12" i="56"/>
  <c r="BL12" i="56"/>
  <c r="BM12" i="56"/>
  <c r="BN12" i="56"/>
  <c r="BO12" i="56"/>
  <c r="BP12" i="56"/>
  <c r="BQ12" i="56"/>
  <c r="BR12" i="56"/>
  <c r="BS12" i="56"/>
  <c r="BT12" i="56"/>
  <c r="BU12" i="56"/>
  <c r="BV12" i="56"/>
  <c r="BW12" i="56"/>
  <c r="BX12" i="56"/>
  <c r="BY12" i="56"/>
  <c r="BZ12" i="56"/>
  <c r="CA12" i="56"/>
  <c r="CB12" i="56"/>
  <c r="CC12" i="56"/>
  <c r="CD12" i="56"/>
  <c r="CE12" i="56"/>
  <c r="CF12" i="56"/>
  <c r="CG12" i="56"/>
  <c r="CH12" i="56"/>
  <c r="CI12" i="56"/>
  <c r="CJ12" i="56"/>
  <c r="CK12" i="56"/>
  <c r="CL12" i="56"/>
  <c r="CM12" i="56"/>
  <c r="CN12" i="56"/>
  <c r="CO12" i="56"/>
  <c r="CP12" i="56"/>
  <c r="CQ12" i="56"/>
  <c r="CR12" i="56"/>
  <c r="CS12" i="56"/>
  <c r="CT12" i="56"/>
  <c r="CU12" i="56"/>
  <c r="CV12" i="56"/>
  <c r="CW12" i="56"/>
  <c r="CX12" i="56"/>
  <c r="CY12" i="56"/>
  <c r="CZ12" i="56"/>
  <c r="DA12" i="56"/>
  <c r="DB12" i="56"/>
  <c r="DC12" i="56"/>
  <c r="DD12" i="56"/>
  <c r="DE12" i="56"/>
  <c r="DF12" i="56"/>
  <c r="DG12" i="56"/>
  <c r="DH12" i="56"/>
  <c r="DI12" i="56"/>
  <c r="DJ12" i="56"/>
  <c r="DK12" i="56"/>
  <c r="DL12" i="56"/>
  <c r="DM12" i="56"/>
  <c r="DN12" i="56"/>
  <c r="DO12" i="56"/>
  <c r="DP12" i="56"/>
  <c r="DQ12" i="56"/>
  <c r="DR12" i="56"/>
  <c r="DS12" i="56"/>
  <c r="DT12" i="56"/>
  <c r="DU12" i="56"/>
  <c r="DV12" i="56"/>
  <c r="DW12" i="56"/>
  <c r="DX12" i="56"/>
  <c r="DY12" i="56"/>
  <c r="DZ12" i="56"/>
  <c r="EA12" i="56"/>
  <c r="EB12" i="56"/>
  <c r="EC12" i="56"/>
  <c r="ED12" i="56"/>
  <c r="EE12" i="56"/>
  <c r="EF12" i="56"/>
  <c r="EG12" i="56"/>
  <c r="EH12" i="56"/>
  <c r="EI12" i="56"/>
  <c r="EJ12" i="56"/>
  <c r="EK12" i="56"/>
  <c r="EL12" i="56"/>
  <c r="EM12" i="56"/>
  <c r="EN12" i="56"/>
  <c r="EO12" i="56"/>
  <c r="EP12" i="56"/>
  <c r="EQ12" i="56"/>
  <c r="ER12" i="56"/>
  <c r="ES12" i="56"/>
  <c r="ET12" i="56"/>
  <c r="EU12" i="56"/>
  <c r="EV12" i="56"/>
  <c r="EW12" i="56"/>
  <c r="EX12" i="56"/>
  <c r="EY12" i="56"/>
  <c r="EZ12" i="56"/>
  <c r="FA12" i="56"/>
  <c r="FB12" i="56"/>
  <c r="FC12" i="56"/>
  <c r="FD12" i="56"/>
  <c r="FE12" i="56"/>
  <c r="FF12" i="56"/>
  <c r="FG12" i="56"/>
  <c r="FH12" i="56"/>
  <c r="FI12" i="56"/>
  <c r="D13" i="56"/>
  <c r="E13" i="56"/>
  <c r="F13" i="56"/>
  <c r="G13" i="56"/>
  <c r="H13" i="56"/>
  <c r="I13" i="56"/>
  <c r="GK13" i="60" s="1"/>
  <c r="J13" i="56"/>
  <c r="GN13" i="60" s="1"/>
  <c r="K13" i="56"/>
  <c r="L13" i="56"/>
  <c r="M13" i="56"/>
  <c r="N13" i="56"/>
  <c r="O13" i="56"/>
  <c r="P13" i="56"/>
  <c r="GT13" i="60" s="1"/>
  <c r="Q13" i="56"/>
  <c r="GW13" i="60" s="1"/>
  <c r="R13" i="56"/>
  <c r="GQ13" i="60" s="1"/>
  <c r="S13" i="56"/>
  <c r="T13" i="56"/>
  <c r="U13" i="56"/>
  <c r="V13" i="56"/>
  <c r="W13" i="56"/>
  <c r="X13" i="56"/>
  <c r="Y13" i="56"/>
  <c r="GL13" i="60" s="1"/>
  <c r="Z13" i="56"/>
  <c r="GO13" i="60" s="1"/>
  <c r="AA13" i="56"/>
  <c r="AB13" i="56"/>
  <c r="AC13" i="56"/>
  <c r="AD13" i="56"/>
  <c r="AE13" i="56"/>
  <c r="AF13" i="56"/>
  <c r="AG13" i="56"/>
  <c r="AH13" i="56"/>
  <c r="GR13" i="60" s="1"/>
  <c r="AI13" i="56"/>
  <c r="AJ13" i="56"/>
  <c r="AK13" i="56"/>
  <c r="AL13" i="56"/>
  <c r="AM13" i="56"/>
  <c r="AN13" i="56"/>
  <c r="AO13" i="56"/>
  <c r="GM13" i="60" s="1"/>
  <c r="AP13" i="56"/>
  <c r="GP13" i="60" s="1"/>
  <c r="AQ13" i="56"/>
  <c r="AR13" i="56"/>
  <c r="AS13" i="56"/>
  <c r="AT13" i="56"/>
  <c r="AU13" i="56"/>
  <c r="AV13" i="56"/>
  <c r="GV13" i="60" s="1"/>
  <c r="AW13" i="56"/>
  <c r="GY13" i="60" s="1"/>
  <c r="AX13" i="56"/>
  <c r="GS13" i="60" s="1"/>
  <c r="AY13" i="56"/>
  <c r="AZ13" i="56"/>
  <c r="HA13" i="60" s="1"/>
  <c r="BA13" i="56"/>
  <c r="HB13" i="60" s="1"/>
  <c r="BB13" i="56"/>
  <c r="BC13" i="56"/>
  <c r="BD13" i="56"/>
  <c r="BE13" i="56"/>
  <c r="BF13" i="56"/>
  <c r="BG13" i="56"/>
  <c r="BH13" i="56"/>
  <c r="BI13" i="56"/>
  <c r="BJ13" i="56"/>
  <c r="BK13" i="56"/>
  <c r="BL13" i="56"/>
  <c r="BM13" i="56"/>
  <c r="BN13" i="56"/>
  <c r="BO13" i="56"/>
  <c r="BP13" i="56"/>
  <c r="BQ13" i="56"/>
  <c r="BR13" i="56"/>
  <c r="BS13" i="56"/>
  <c r="BT13" i="56"/>
  <c r="BU13" i="56"/>
  <c r="BV13" i="56"/>
  <c r="BW13" i="56"/>
  <c r="BX13" i="56"/>
  <c r="BY13" i="56"/>
  <c r="BZ13" i="56"/>
  <c r="CA13" i="56"/>
  <c r="CB13" i="56"/>
  <c r="CC13" i="56"/>
  <c r="CD13" i="56"/>
  <c r="CE13" i="56"/>
  <c r="CF13" i="56"/>
  <c r="CG13" i="56"/>
  <c r="CH13" i="56"/>
  <c r="CI13" i="56"/>
  <c r="CJ13" i="56"/>
  <c r="CK13" i="56"/>
  <c r="CL13" i="56"/>
  <c r="CM13" i="56"/>
  <c r="CN13" i="56"/>
  <c r="CO13" i="56"/>
  <c r="CP13" i="56"/>
  <c r="CQ13" i="56"/>
  <c r="CR13" i="56"/>
  <c r="CS13" i="56"/>
  <c r="CT13" i="56"/>
  <c r="CU13" i="56"/>
  <c r="CV13" i="56"/>
  <c r="CW13" i="56"/>
  <c r="CX13" i="56"/>
  <c r="CY13" i="56"/>
  <c r="CZ13" i="56"/>
  <c r="DA13" i="56"/>
  <c r="DB13" i="56"/>
  <c r="DC13" i="56"/>
  <c r="DD13" i="56"/>
  <c r="DE13" i="56"/>
  <c r="DF13" i="56"/>
  <c r="DG13" i="56"/>
  <c r="DH13" i="56"/>
  <c r="DI13" i="56"/>
  <c r="DJ13" i="56"/>
  <c r="DK13" i="56"/>
  <c r="DL13" i="56"/>
  <c r="DM13" i="56"/>
  <c r="DN13" i="56"/>
  <c r="DO13" i="56"/>
  <c r="DP13" i="56"/>
  <c r="DQ13" i="56"/>
  <c r="DR13" i="56"/>
  <c r="DS13" i="56"/>
  <c r="DT13" i="56"/>
  <c r="DU13" i="56"/>
  <c r="DV13" i="56"/>
  <c r="DW13" i="56"/>
  <c r="DX13" i="56"/>
  <c r="DY13" i="56"/>
  <c r="DZ13" i="56"/>
  <c r="EA13" i="56"/>
  <c r="EB13" i="56"/>
  <c r="EC13" i="56"/>
  <c r="ED13" i="56"/>
  <c r="EE13" i="56"/>
  <c r="EF13" i="56"/>
  <c r="EG13" i="56"/>
  <c r="EH13" i="56"/>
  <c r="EI13" i="56"/>
  <c r="EJ13" i="56"/>
  <c r="EK13" i="56"/>
  <c r="EL13" i="56"/>
  <c r="EM13" i="56"/>
  <c r="EN13" i="56"/>
  <c r="EO13" i="56"/>
  <c r="EP13" i="56"/>
  <c r="EQ13" i="56"/>
  <c r="ER13" i="56"/>
  <c r="ES13" i="56"/>
  <c r="ET13" i="56"/>
  <c r="EU13" i="56"/>
  <c r="EV13" i="56"/>
  <c r="EW13" i="56"/>
  <c r="EX13" i="56"/>
  <c r="EY13" i="56"/>
  <c r="EZ13" i="56"/>
  <c r="FA13" i="56"/>
  <c r="FB13" i="56"/>
  <c r="FC13" i="56"/>
  <c r="FD13" i="56"/>
  <c r="FE13" i="56"/>
  <c r="FF13" i="56"/>
  <c r="FG13" i="56"/>
  <c r="FH13" i="56"/>
  <c r="FI13" i="56"/>
  <c r="D14" i="56"/>
  <c r="E14" i="56"/>
  <c r="F14" i="56"/>
  <c r="G14" i="56"/>
  <c r="H14" i="56"/>
  <c r="I14" i="56"/>
  <c r="J14" i="56"/>
  <c r="GN14" i="60" s="1"/>
  <c r="K14" i="56"/>
  <c r="L14" i="56"/>
  <c r="FY14" i="60" s="1"/>
  <c r="M14" i="56"/>
  <c r="N14" i="56"/>
  <c r="O14" i="56"/>
  <c r="GH14" i="60" s="1"/>
  <c r="P14" i="56"/>
  <c r="GT14" i="60" s="1"/>
  <c r="Q14" i="56"/>
  <c r="R14" i="56"/>
  <c r="GQ14" i="60" s="1"/>
  <c r="S14" i="56"/>
  <c r="T14" i="56"/>
  <c r="U14" i="56"/>
  <c r="V14" i="56"/>
  <c r="W14" i="56"/>
  <c r="X14" i="56"/>
  <c r="Y14" i="56"/>
  <c r="Z14" i="56"/>
  <c r="GO14" i="60" s="1"/>
  <c r="AA14" i="56"/>
  <c r="AB14" i="56"/>
  <c r="AC14" i="56"/>
  <c r="AD14" i="56"/>
  <c r="AE14" i="56"/>
  <c r="GI14" i="60" s="1"/>
  <c r="AF14" i="56"/>
  <c r="AG14" i="56"/>
  <c r="AH14" i="56"/>
  <c r="GR14" i="60" s="1"/>
  <c r="AI14" i="56"/>
  <c r="AJ14" i="56"/>
  <c r="AK14" i="56"/>
  <c r="AL14" i="56"/>
  <c r="AM14" i="56"/>
  <c r="AN14" i="56"/>
  <c r="GD14" i="60" s="1"/>
  <c r="AO14" i="56"/>
  <c r="AP14" i="56"/>
  <c r="GP14" i="60" s="1"/>
  <c r="AQ14" i="56"/>
  <c r="AR14" i="56"/>
  <c r="GA14" i="60" s="1"/>
  <c r="AS14" i="56"/>
  <c r="AT14" i="56"/>
  <c r="AU14" i="56"/>
  <c r="GJ14" i="60" s="1"/>
  <c r="AV14" i="56"/>
  <c r="GV14" i="60" s="1"/>
  <c r="AW14" i="56"/>
  <c r="AX14" i="56"/>
  <c r="GS14" i="60" s="1"/>
  <c r="AY14" i="56"/>
  <c r="GZ14" i="60" s="1"/>
  <c r="AZ14" i="56"/>
  <c r="HA14" i="60" s="1"/>
  <c r="BA14" i="56"/>
  <c r="BB14" i="56"/>
  <c r="BC14" i="56"/>
  <c r="BD14" i="56"/>
  <c r="BE14" i="56"/>
  <c r="BF14" i="56"/>
  <c r="BG14" i="56"/>
  <c r="BH14" i="56"/>
  <c r="BI14" i="56"/>
  <c r="BJ14" i="56"/>
  <c r="BK14" i="56"/>
  <c r="BL14" i="56"/>
  <c r="BM14" i="56"/>
  <c r="BN14" i="56"/>
  <c r="BO14" i="56"/>
  <c r="BP14" i="56"/>
  <c r="BQ14" i="56"/>
  <c r="BR14" i="56"/>
  <c r="BS14" i="56"/>
  <c r="BT14" i="56"/>
  <c r="BU14" i="56"/>
  <c r="BV14" i="56"/>
  <c r="BW14" i="56"/>
  <c r="BX14" i="56"/>
  <c r="BY14" i="56"/>
  <c r="BZ14" i="56"/>
  <c r="CA14" i="56"/>
  <c r="CB14" i="56"/>
  <c r="CC14" i="56"/>
  <c r="CD14" i="56"/>
  <c r="CE14" i="56"/>
  <c r="CF14" i="56"/>
  <c r="CG14" i="56"/>
  <c r="CH14" i="56"/>
  <c r="CI14" i="56"/>
  <c r="CJ14" i="56"/>
  <c r="CK14" i="56"/>
  <c r="CL14" i="56"/>
  <c r="CM14" i="56"/>
  <c r="CN14" i="56"/>
  <c r="CO14" i="56"/>
  <c r="CP14" i="56"/>
  <c r="CQ14" i="56"/>
  <c r="CR14" i="56"/>
  <c r="CS14" i="56"/>
  <c r="CT14" i="56"/>
  <c r="CU14" i="56"/>
  <c r="CV14" i="56"/>
  <c r="CW14" i="56"/>
  <c r="CX14" i="56"/>
  <c r="CY14" i="56"/>
  <c r="CZ14" i="56"/>
  <c r="DA14" i="56"/>
  <c r="DB14" i="56"/>
  <c r="DC14" i="56"/>
  <c r="DD14" i="56"/>
  <c r="DE14" i="56"/>
  <c r="DF14" i="56"/>
  <c r="DG14" i="56"/>
  <c r="DH14" i="56"/>
  <c r="DI14" i="56"/>
  <c r="DJ14" i="56"/>
  <c r="DK14" i="56"/>
  <c r="DL14" i="56"/>
  <c r="DM14" i="56"/>
  <c r="DN14" i="56"/>
  <c r="DO14" i="56"/>
  <c r="DP14" i="56"/>
  <c r="DQ14" i="56"/>
  <c r="DR14" i="56"/>
  <c r="DS14" i="56"/>
  <c r="DT14" i="56"/>
  <c r="DU14" i="56"/>
  <c r="DV14" i="56"/>
  <c r="DW14" i="56"/>
  <c r="DX14" i="56"/>
  <c r="DY14" i="56"/>
  <c r="DZ14" i="56"/>
  <c r="EA14" i="56"/>
  <c r="EB14" i="56"/>
  <c r="EC14" i="56"/>
  <c r="ED14" i="56"/>
  <c r="EE14" i="56"/>
  <c r="EF14" i="56"/>
  <c r="EG14" i="56"/>
  <c r="EH14" i="56"/>
  <c r="EI14" i="56"/>
  <c r="EJ14" i="56"/>
  <c r="EK14" i="56"/>
  <c r="EL14" i="56"/>
  <c r="EM14" i="56"/>
  <c r="EN14" i="56"/>
  <c r="EO14" i="56"/>
  <c r="EP14" i="56"/>
  <c r="EQ14" i="56"/>
  <c r="ER14" i="56"/>
  <c r="ES14" i="56"/>
  <c r="ET14" i="56"/>
  <c r="EU14" i="56"/>
  <c r="EV14" i="56"/>
  <c r="EW14" i="56"/>
  <c r="EX14" i="56"/>
  <c r="EY14" i="56"/>
  <c r="EZ14" i="56"/>
  <c r="FA14" i="56"/>
  <c r="FB14" i="56"/>
  <c r="FC14" i="56"/>
  <c r="FD14" i="56"/>
  <c r="FE14" i="56"/>
  <c r="FF14" i="56"/>
  <c r="FG14" i="56"/>
  <c r="FH14" i="56"/>
  <c r="FI14" i="56"/>
  <c r="D15" i="56"/>
  <c r="E15" i="56"/>
  <c r="F15" i="56"/>
  <c r="G15" i="56"/>
  <c r="H15" i="56"/>
  <c r="I15" i="56"/>
  <c r="GK15" i="60" s="1"/>
  <c r="J15" i="56"/>
  <c r="GN15" i="60" s="1"/>
  <c r="K15" i="56"/>
  <c r="L15" i="56"/>
  <c r="M15" i="56"/>
  <c r="N15" i="56"/>
  <c r="O15" i="56"/>
  <c r="P15" i="56"/>
  <c r="GT15" i="60" s="1"/>
  <c r="Q15" i="56"/>
  <c r="GW15" i="60" s="1"/>
  <c r="R15" i="56"/>
  <c r="GQ15" i="60" s="1"/>
  <c r="S15" i="56"/>
  <c r="T15" i="56"/>
  <c r="U15" i="56"/>
  <c r="V15" i="56"/>
  <c r="W15" i="56"/>
  <c r="X15" i="56"/>
  <c r="Y15" i="56"/>
  <c r="GL15" i="60" s="1"/>
  <c r="Z15" i="56"/>
  <c r="GO15" i="60" s="1"/>
  <c r="AA15" i="56"/>
  <c r="AB15" i="56"/>
  <c r="AC15" i="56"/>
  <c r="AD15" i="56"/>
  <c r="AE15" i="56"/>
  <c r="AF15" i="56"/>
  <c r="AG15" i="56"/>
  <c r="AH15" i="56"/>
  <c r="GR15" i="60" s="1"/>
  <c r="AI15" i="56"/>
  <c r="AJ15" i="56"/>
  <c r="AK15" i="56"/>
  <c r="AL15" i="56"/>
  <c r="AM15" i="56"/>
  <c r="AN15" i="56"/>
  <c r="AO15" i="56"/>
  <c r="GM15" i="60" s="1"/>
  <c r="AP15" i="56"/>
  <c r="GP15" i="60" s="1"/>
  <c r="AQ15" i="56"/>
  <c r="AR15" i="56"/>
  <c r="AS15" i="56"/>
  <c r="AT15" i="56"/>
  <c r="AU15" i="56"/>
  <c r="AV15" i="56"/>
  <c r="GV15" i="60" s="1"/>
  <c r="AW15" i="56"/>
  <c r="GY15" i="60" s="1"/>
  <c r="AX15" i="56"/>
  <c r="GS15" i="60" s="1"/>
  <c r="AY15" i="56"/>
  <c r="AZ15" i="56"/>
  <c r="HA15" i="60" s="1"/>
  <c r="BA15" i="56"/>
  <c r="HB15" i="60" s="1"/>
  <c r="BB15" i="56"/>
  <c r="BC15" i="56"/>
  <c r="BD15" i="56"/>
  <c r="BE15" i="56"/>
  <c r="BF15" i="56"/>
  <c r="BG15" i="56"/>
  <c r="BH15" i="56"/>
  <c r="BI15" i="56"/>
  <c r="BJ15" i="56"/>
  <c r="BK15" i="56"/>
  <c r="BL15" i="56"/>
  <c r="BM15" i="56"/>
  <c r="BN15" i="56"/>
  <c r="BO15" i="56"/>
  <c r="BP15" i="56"/>
  <c r="BQ15" i="56"/>
  <c r="BR15" i="56"/>
  <c r="BS15" i="56"/>
  <c r="BT15" i="56"/>
  <c r="BU15" i="56"/>
  <c r="BV15" i="56"/>
  <c r="BW15" i="56"/>
  <c r="BX15" i="56"/>
  <c r="BY15" i="56"/>
  <c r="BZ15" i="56"/>
  <c r="CA15" i="56"/>
  <c r="CB15" i="56"/>
  <c r="CC15" i="56"/>
  <c r="CD15" i="56"/>
  <c r="CE15" i="56"/>
  <c r="CF15" i="56"/>
  <c r="CG15" i="56"/>
  <c r="CH15" i="56"/>
  <c r="CI15" i="56"/>
  <c r="CJ15" i="56"/>
  <c r="CK15" i="56"/>
  <c r="CL15" i="56"/>
  <c r="CM15" i="56"/>
  <c r="CN15" i="56"/>
  <c r="CO15" i="56"/>
  <c r="CP15" i="56"/>
  <c r="CQ15" i="56"/>
  <c r="CR15" i="56"/>
  <c r="CS15" i="56"/>
  <c r="CT15" i="56"/>
  <c r="CU15" i="56"/>
  <c r="CV15" i="56"/>
  <c r="CW15" i="56"/>
  <c r="CX15" i="56"/>
  <c r="CY15" i="56"/>
  <c r="CZ15" i="56"/>
  <c r="DA15" i="56"/>
  <c r="DB15" i="56"/>
  <c r="DC15" i="56"/>
  <c r="DD15" i="56"/>
  <c r="DE15" i="56"/>
  <c r="DF15" i="56"/>
  <c r="DG15" i="56"/>
  <c r="DH15" i="56"/>
  <c r="DI15" i="56"/>
  <c r="DJ15" i="56"/>
  <c r="DK15" i="56"/>
  <c r="DL15" i="56"/>
  <c r="DM15" i="56"/>
  <c r="DN15" i="56"/>
  <c r="DO15" i="56"/>
  <c r="DP15" i="56"/>
  <c r="DQ15" i="56"/>
  <c r="DR15" i="56"/>
  <c r="DS15" i="56"/>
  <c r="DT15" i="56"/>
  <c r="DU15" i="56"/>
  <c r="DV15" i="56"/>
  <c r="DW15" i="56"/>
  <c r="DX15" i="56"/>
  <c r="DY15" i="56"/>
  <c r="DZ15" i="56"/>
  <c r="EA15" i="56"/>
  <c r="EB15" i="56"/>
  <c r="EC15" i="56"/>
  <c r="ED15" i="56"/>
  <c r="EE15" i="56"/>
  <c r="EF15" i="56"/>
  <c r="EG15" i="56"/>
  <c r="EH15" i="56"/>
  <c r="EI15" i="56"/>
  <c r="EJ15" i="56"/>
  <c r="EK15" i="56"/>
  <c r="EL15" i="56"/>
  <c r="EM15" i="56"/>
  <c r="EN15" i="56"/>
  <c r="EO15" i="56"/>
  <c r="EP15" i="56"/>
  <c r="EQ15" i="56"/>
  <c r="ER15" i="56"/>
  <c r="ES15" i="56"/>
  <c r="ET15" i="56"/>
  <c r="EU15" i="56"/>
  <c r="EV15" i="56"/>
  <c r="EW15" i="56"/>
  <c r="EX15" i="56"/>
  <c r="EY15" i="56"/>
  <c r="EZ15" i="56"/>
  <c r="FA15" i="56"/>
  <c r="FB15" i="56"/>
  <c r="FC15" i="56"/>
  <c r="FD15" i="56"/>
  <c r="FE15" i="56"/>
  <c r="FF15" i="56"/>
  <c r="FG15" i="56"/>
  <c r="FH15" i="56"/>
  <c r="FI15" i="56"/>
  <c r="D16" i="56"/>
  <c r="E16" i="56"/>
  <c r="F16" i="56"/>
  <c r="G16" i="56"/>
  <c r="H16" i="56"/>
  <c r="I16" i="56"/>
  <c r="J16" i="56"/>
  <c r="GN16" i="60" s="1"/>
  <c r="K16" i="56"/>
  <c r="L16" i="56"/>
  <c r="M16" i="56"/>
  <c r="N16" i="56"/>
  <c r="O16" i="56"/>
  <c r="GH16" i="60" s="1"/>
  <c r="P16" i="56"/>
  <c r="GT16" i="60" s="1"/>
  <c r="Q16" i="56"/>
  <c r="R16" i="56"/>
  <c r="GQ16" i="60" s="1"/>
  <c r="S16" i="56"/>
  <c r="T16" i="56"/>
  <c r="U16" i="56"/>
  <c r="V16" i="56"/>
  <c r="W16" i="56"/>
  <c r="X16" i="56"/>
  <c r="Y16" i="56"/>
  <c r="Z16" i="56"/>
  <c r="GO16" i="60" s="1"/>
  <c r="AA16" i="56"/>
  <c r="AB16" i="56"/>
  <c r="FZ16" i="60" s="1"/>
  <c r="AC16" i="56"/>
  <c r="AD16" i="56"/>
  <c r="AE16" i="56"/>
  <c r="GI16" i="60" s="1"/>
  <c r="AF16" i="56"/>
  <c r="AG16" i="56"/>
  <c r="AH16" i="56"/>
  <c r="GR16" i="60" s="1"/>
  <c r="AI16" i="56"/>
  <c r="AJ16" i="56"/>
  <c r="AK16" i="56"/>
  <c r="AL16" i="56"/>
  <c r="AM16" i="56"/>
  <c r="AN16" i="56"/>
  <c r="AO16" i="56"/>
  <c r="AP16" i="56"/>
  <c r="GP16" i="60" s="1"/>
  <c r="AQ16" i="56"/>
  <c r="AR16" i="56"/>
  <c r="AS16" i="56"/>
  <c r="AT16" i="56"/>
  <c r="AU16" i="56"/>
  <c r="GJ16" i="60" s="1"/>
  <c r="AV16" i="56"/>
  <c r="GV16" i="60" s="1"/>
  <c r="AW16" i="56"/>
  <c r="AX16" i="56"/>
  <c r="GS16" i="60" s="1"/>
  <c r="AY16" i="56"/>
  <c r="GZ16" i="60" s="1"/>
  <c r="AZ16" i="56"/>
  <c r="HA16" i="60" s="1"/>
  <c r="BA16" i="56"/>
  <c r="BB16" i="56"/>
  <c r="BC16" i="56"/>
  <c r="BD16" i="56"/>
  <c r="BE16" i="56"/>
  <c r="BF16" i="56"/>
  <c r="BG16" i="56"/>
  <c r="BH16" i="56"/>
  <c r="BI16" i="56"/>
  <c r="BJ16" i="56"/>
  <c r="BK16" i="56"/>
  <c r="BL16" i="56"/>
  <c r="BM16" i="56"/>
  <c r="BN16" i="56"/>
  <c r="BO16" i="56"/>
  <c r="BP16" i="56"/>
  <c r="BQ16" i="56"/>
  <c r="BR16" i="56"/>
  <c r="BS16" i="56"/>
  <c r="BT16" i="56"/>
  <c r="BU16" i="56"/>
  <c r="BV16" i="56"/>
  <c r="BW16" i="56"/>
  <c r="BX16" i="56"/>
  <c r="BY16" i="56"/>
  <c r="BZ16" i="56"/>
  <c r="CA16" i="56"/>
  <c r="CB16" i="56"/>
  <c r="CC16" i="56"/>
  <c r="CD16" i="56"/>
  <c r="CE16" i="56"/>
  <c r="CF16" i="56"/>
  <c r="CG16" i="56"/>
  <c r="CH16" i="56"/>
  <c r="CI16" i="56"/>
  <c r="CJ16" i="56"/>
  <c r="CK16" i="56"/>
  <c r="CL16" i="56"/>
  <c r="CM16" i="56"/>
  <c r="CN16" i="56"/>
  <c r="CO16" i="56"/>
  <c r="CP16" i="56"/>
  <c r="CQ16" i="56"/>
  <c r="CR16" i="56"/>
  <c r="CS16" i="56"/>
  <c r="CT16" i="56"/>
  <c r="CU16" i="56"/>
  <c r="CV16" i="56"/>
  <c r="CW16" i="56"/>
  <c r="CX16" i="56"/>
  <c r="CY16" i="56"/>
  <c r="CZ16" i="56"/>
  <c r="DA16" i="56"/>
  <c r="DB16" i="56"/>
  <c r="DC16" i="56"/>
  <c r="DD16" i="56"/>
  <c r="DE16" i="56"/>
  <c r="DF16" i="56"/>
  <c r="DG16" i="56"/>
  <c r="DH16" i="56"/>
  <c r="DI16" i="56"/>
  <c r="DJ16" i="56"/>
  <c r="DK16" i="56"/>
  <c r="DL16" i="56"/>
  <c r="DM16" i="56"/>
  <c r="DN16" i="56"/>
  <c r="DO16" i="56"/>
  <c r="DP16" i="56"/>
  <c r="DQ16" i="56"/>
  <c r="DR16" i="56"/>
  <c r="DS16" i="56"/>
  <c r="DT16" i="56"/>
  <c r="DU16" i="56"/>
  <c r="DV16" i="56"/>
  <c r="DW16" i="56"/>
  <c r="DX16" i="56"/>
  <c r="DY16" i="56"/>
  <c r="DZ16" i="56"/>
  <c r="EA16" i="56"/>
  <c r="EB16" i="56"/>
  <c r="EC16" i="56"/>
  <c r="ED16" i="56"/>
  <c r="EE16" i="56"/>
  <c r="EF16" i="56"/>
  <c r="EG16" i="56"/>
  <c r="EH16" i="56"/>
  <c r="EI16" i="56"/>
  <c r="EJ16" i="56"/>
  <c r="EK16" i="56"/>
  <c r="EL16" i="56"/>
  <c r="EM16" i="56"/>
  <c r="EN16" i="56"/>
  <c r="EO16" i="56"/>
  <c r="EP16" i="56"/>
  <c r="EQ16" i="56"/>
  <c r="ER16" i="56"/>
  <c r="ES16" i="56"/>
  <c r="ET16" i="56"/>
  <c r="EU16" i="56"/>
  <c r="EV16" i="56"/>
  <c r="EW16" i="56"/>
  <c r="EX16" i="56"/>
  <c r="EY16" i="56"/>
  <c r="EZ16" i="56"/>
  <c r="FA16" i="56"/>
  <c r="FB16" i="56"/>
  <c r="FC16" i="56"/>
  <c r="FD16" i="56"/>
  <c r="FE16" i="56"/>
  <c r="FF16" i="56"/>
  <c r="FG16" i="56"/>
  <c r="FH16" i="56"/>
  <c r="FI16" i="56"/>
  <c r="D17" i="56"/>
  <c r="E17" i="56"/>
  <c r="F17" i="56"/>
  <c r="G17" i="56"/>
  <c r="H17" i="56"/>
  <c r="I17" i="56"/>
  <c r="GK17" i="60" s="1"/>
  <c r="J17" i="56"/>
  <c r="GN17" i="60" s="1"/>
  <c r="K17" i="56"/>
  <c r="L17" i="56"/>
  <c r="M17" i="56"/>
  <c r="N17" i="56"/>
  <c r="O17" i="56"/>
  <c r="P17" i="56"/>
  <c r="GT17" i="60" s="1"/>
  <c r="Q17" i="56"/>
  <c r="GW17" i="60" s="1"/>
  <c r="R17" i="56"/>
  <c r="GQ17" i="60" s="1"/>
  <c r="S17" i="56"/>
  <c r="T17" i="56"/>
  <c r="U17" i="56"/>
  <c r="V17" i="56"/>
  <c r="W17" i="56"/>
  <c r="X17" i="56"/>
  <c r="Y17" i="56"/>
  <c r="GL17" i="60" s="1"/>
  <c r="Z17" i="56"/>
  <c r="GO17" i="60" s="1"/>
  <c r="AA17" i="56"/>
  <c r="AB17" i="56"/>
  <c r="AC17" i="56"/>
  <c r="AD17" i="56"/>
  <c r="AE17" i="56"/>
  <c r="AF17" i="56"/>
  <c r="AG17" i="56"/>
  <c r="AH17" i="56"/>
  <c r="GR17" i="60" s="1"/>
  <c r="AI17" i="56"/>
  <c r="AJ17" i="56"/>
  <c r="AK17" i="56"/>
  <c r="AL17" i="56"/>
  <c r="AM17" i="56"/>
  <c r="AN17" i="56"/>
  <c r="AO17" i="56"/>
  <c r="GM17" i="60" s="1"/>
  <c r="AP17" i="56"/>
  <c r="GP17" i="60" s="1"/>
  <c r="AQ17" i="56"/>
  <c r="AR17" i="56"/>
  <c r="AS17" i="56"/>
  <c r="AT17" i="56"/>
  <c r="AU17" i="56"/>
  <c r="AV17" i="56"/>
  <c r="GV17" i="60" s="1"/>
  <c r="AW17" i="56"/>
  <c r="GY17" i="60" s="1"/>
  <c r="AX17" i="56"/>
  <c r="GS17" i="60" s="1"/>
  <c r="AY17" i="56"/>
  <c r="AZ17" i="56"/>
  <c r="HA17" i="60" s="1"/>
  <c r="BA17" i="56"/>
  <c r="HB17" i="60" s="1"/>
  <c r="BB17" i="56"/>
  <c r="BC17" i="56"/>
  <c r="BD17" i="56"/>
  <c r="BE17" i="56"/>
  <c r="BF17" i="56"/>
  <c r="BG17" i="56"/>
  <c r="BH17" i="56"/>
  <c r="BI17" i="56"/>
  <c r="BJ17" i="56"/>
  <c r="BK17" i="56"/>
  <c r="BL17" i="56"/>
  <c r="BM17" i="56"/>
  <c r="BN17" i="56"/>
  <c r="BO17" i="56"/>
  <c r="BP17" i="56"/>
  <c r="BQ17" i="56"/>
  <c r="BR17" i="56"/>
  <c r="BS17" i="56"/>
  <c r="BT17" i="56"/>
  <c r="BU17" i="56"/>
  <c r="BV17" i="56"/>
  <c r="BW17" i="56"/>
  <c r="BX17" i="56"/>
  <c r="BY17" i="56"/>
  <c r="BZ17" i="56"/>
  <c r="CA17" i="56"/>
  <c r="CB17" i="56"/>
  <c r="CC17" i="56"/>
  <c r="CD17" i="56"/>
  <c r="CE17" i="56"/>
  <c r="CF17" i="56"/>
  <c r="CG17" i="56"/>
  <c r="CH17" i="56"/>
  <c r="CI17" i="56"/>
  <c r="CJ17" i="56"/>
  <c r="CK17" i="56"/>
  <c r="CL17" i="56"/>
  <c r="CM17" i="56"/>
  <c r="CN17" i="56"/>
  <c r="CO17" i="56"/>
  <c r="CP17" i="56"/>
  <c r="CQ17" i="56"/>
  <c r="CR17" i="56"/>
  <c r="CS17" i="56"/>
  <c r="CT17" i="56"/>
  <c r="CU17" i="56"/>
  <c r="CV17" i="56"/>
  <c r="CW17" i="56"/>
  <c r="CX17" i="56"/>
  <c r="CY17" i="56"/>
  <c r="CZ17" i="56"/>
  <c r="DA17" i="56"/>
  <c r="DB17" i="56"/>
  <c r="DC17" i="56"/>
  <c r="DD17" i="56"/>
  <c r="DE17" i="56"/>
  <c r="DF17" i="56"/>
  <c r="DG17" i="56"/>
  <c r="DH17" i="56"/>
  <c r="DI17" i="56"/>
  <c r="DJ17" i="56"/>
  <c r="DK17" i="56"/>
  <c r="DL17" i="56"/>
  <c r="DM17" i="56"/>
  <c r="DN17" i="56"/>
  <c r="DO17" i="56"/>
  <c r="DP17" i="56"/>
  <c r="DQ17" i="56"/>
  <c r="DR17" i="56"/>
  <c r="DS17" i="56"/>
  <c r="DT17" i="56"/>
  <c r="DU17" i="56"/>
  <c r="DV17" i="56"/>
  <c r="DW17" i="56"/>
  <c r="DX17" i="56"/>
  <c r="DY17" i="56"/>
  <c r="DZ17" i="56"/>
  <c r="EA17" i="56"/>
  <c r="EB17" i="56"/>
  <c r="EC17" i="56"/>
  <c r="ED17" i="56"/>
  <c r="EE17" i="56"/>
  <c r="EF17" i="56"/>
  <c r="EG17" i="56"/>
  <c r="EH17" i="56"/>
  <c r="EI17" i="56"/>
  <c r="EJ17" i="56"/>
  <c r="EK17" i="56"/>
  <c r="EL17" i="56"/>
  <c r="EM17" i="56"/>
  <c r="EN17" i="56"/>
  <c r="EO17" i="56"/>
  <c r="EP17" i="56"/>
  <c r="EQ17" i="56"/>
  <c r="ER17" i="56"/>
  <c r="ES17" i="56"/>
  <c r="ET17" i="56"/>
  <c r="EU17" i="56"/>
  <c r="EV17" i="56"/>
  <c r="EW17" i="56"/>
  <c r="EX17" i="56"/>
  <c r="EY17" i="56"/>
  <c r="EZ17" i="56"/>
  <c r="FA17" i="56"/>
  <c r="FB17" i="56"/>
  <c r="FC17" i="56"/>
  <c r="FD17" i="56"/>
  <c r="FE17" i="56"/>
  <c r="FF17" i="56"/>
  <c r="FG17" i="56"/>
  <c r="FH17" i="56"/>
  <c r="FI17" i="56"/>
  <c r="D18" i="56"/>
  <c r="E18" i="56"/>
  <c r="F18" i="56"/>
  <c r="G18" i="56"/>
  <c r="H18" i="56"/>
  <c r="I18" i="56"/>
  <c r="J18" i="56"/>
  <c r="GN18" i="60" s="1"/>
  <c r="K18" i="56"/>
  <c r="L18" i="56"/>
  <c r="M18" i="56"/>
  <c r="N18" i="56"/>
  <c r="O18" i="56"/>
  <c r="GH18" i="60" s="1"/>
  <c r="P18" i="56"/>
  <c r="GT18" i="60" s="1"/>
  <c r="Q18" i="56"/>
  <c r="R18" i="56"/>
  <c r="GQ18" i="60" s="1"/>
  <c r="S18" i="56"/>
  <c r="T18" i="56"/>
  <c r="U18" i="56"/>
  <c r="V18" i="56"/>
  <c r="W18" i="56"/>
  <c r="X18" i="56"/>
  <c r="Y18" i="56"/>
  <c r="Z18" i="56"/>
  <c r="GO18" i="60" s="1"/>
  <c r="AA18" i="56"/>
  <c r="AB18" i="56"/>
  <c r="FZ18" i="60" s="1"/>
  <c r="AC18" i="56"/>
  <c r="AD18" i="56"/>
  <c r="AE18" i="56"/>
  <c r="GI18" i="60" s="1"/>
  <c r="AF18" i="56"/>
  <c r="AG18" i="56"/>
  <c r="AH18" i="56"/>
  <c r="GR18" i="60" s="1"/>
  <c r="AI18" i="56"/>
  <c r="AJ18" i="56"/>
  <c r="AK18" i="56"/>
  <c r="AL18" i="56"/>
  <c r="AM18" i="56"/>
  <c r="AN18" i="56"/>
  <c r="AO18" i="56"/>
  <c r="AP18" i="56"/>
  <c r="GP18" i="60" s="1"/>
  <c r="AQ18" i="56"/>
  <c r="AR18" i="56"/>
  <c r="GA18" i="60" s="1"/>
  <c r="AS18" i="56"/>
  <c r="AT18" i="56"/>
  <c r="AU18" i="56"/>
  <c r="GJ18" i="60" s="1"/>
  <c r="AV18" i="56"/>
  <c r="GV18" i="60" s="1"/>
  <c r="AW18" i="56"/>
  <c r="AX18" i="56"/>
  <c r="GS18" i="60" s="1"/>
  <c r="AY18" i="56"/>
  <c r="GZ18" i="60" s="1"/>
  <c r="AZ18" i="56"/>
  <c r="HA18" i="60" s="1"/>
  <c r="BA18" i="56"/>
  <c r="BB18" i="56"/>
  <c r="BC18" i="56"/>
  <c r="BD18" i="56"/>
  <c r="BE18" i="56"/>
  <c r="BF18" i="56"/>
  <c r="BG18" i="56"/>
  <c r="BH18" i="56"/>
  <c r="BI18" i="56"/>
  <c r="BJ18" i="56"/>
  <c r="BK18" i="56"/>
  <c r="BL18" i="56"/>
  <c r="BM18" i="56"/>
  <c r="BN18" i="56"/>
  <c r="BO18" i="56"/>
  <c r="BP18" i="56"/>
  <c r="BQ18" i="56"/>
  <c r="BR18" i="56"/>
  <c r="BS18" i="56"/>
  <c r="BT18" i="56"/>
  <c r="BU18" i="56"/>
  <c r="BV18" i="56"/>
  <c r="BW18" i="56"/>
  <c r="BX18" i="56"/>
  <c r="BY18" i="56"/>
  <c r="BZ18" i="56"/>
  <c r="CA18" i="56"/>
  <c r="CB18" i="56"/>
  <c r="CC18" i="56"/>
  <c r="CD18" i="56"/>
  <c r="CE18" i="56"/>
  <c r="CF18" i="56"/>
  <c r="CG18" i="56"/>
  <c r="CH18" i="56"/>
  <c r="CI18" i="56"/>
  <c r="CJ18" i="56"/>
  <c r="CK18" i="56"/>
  <c r="CL18" i="56"/>
  <c r="CM18" i="56"/>
  <c r="CN18" i="56"/>
  <c r="CO18" i="56"/>
  <c r="CP18" i="56"/>
  <c r="CQ18" i="56"/>
  <c r="CR18" i="56"/>
  <c r="CS18" i="56"/>
  <c r="CT18" i="56"/>
  <c r="CU18" i="56"/>
  <c r="CV18" i="56"/>
  <c r="CW18" i="56"/>
  <c r="CX18" i="56"/>
  <c r="CY18" i="56"/>
  <c r="CZ18" i="56"/>
  <c r="DA18" i="56"/>
  <c r="DB18" i="56"/>
  <c r="DC18" i="56"/>
  <c r="DD18" i="56"/>
  <c r="DE18" i="56"/>
  <c r="DF18" i="56"/>
  <c r="DG18" i="56"/>
  <c r="DH18" i="56"/>
  <c r="DI18" i="56"/>
  <c r="DJ18" i="56"/>
  <c r="DK18" i="56"/>
  <c r="DL18" i="56"/>
  <c r="DM18" i="56"/>
  <c r="DN18" i="56"/>
  <c r="DO18" i="56"/>
  <c r="DP18" i="56"/>
  <c r="DQ18" i="56"/>
  <c r="DR18" i="56"/>
  <c r="DS18" i="56"/>
  <c r="DT18" i="56"/>
  <c r="DU18" i="56"/>
  <c r="DV18" i="56"/>
  <c r="DW18" i="56"/>
  <c r="DX18" i="56"/>
  <c r="DY18" i="56"/>
  <c r="DZ18" i="56"/>
  <c r="EA18" i="56"/>
  <c r="EB18" i="56"/>
  <c r="EC18" i="56"/>
  <c r="ED18" i="56"/>
  <c r="EE18" i="56"/>
  <c r="EF18" i="56"/>
  <c r="EG18" i="56"/>
  <c r="EH18" i="56"/>
  <c r="EI18" i="56"/>
  <c r="EJ18" i="56"/>
  <c r="EK18" i="56"/>
  <c r="EL18" i="56"/>
  <c r="EM18" i="56"/>
  <c r="EN18" i="56"/>
  <c r="EO18" i="56"/>
  <c r="EP18" i="56"/>
  <c r="EQ18" i="56"/>
  <c r="ER18" i="56"/>
  <c r="ES18" i="56"/>
  <c r="ET18" i="56"/>
  <c r="EU18" i="56"/>
  <c r="EV18" i="56"/>
  <c r="EW18" i="56"/>
  <c r="EX18" i="56"/>
  <c r="EY18" i="56"/>
  <c r="EZ18" i="56"/>
  <c r="FA18" i="56"/>
  <c r="FB18" i="56"/>
  <c r="FC18" i="56"/>
  <c r="FD18" i="56"/>
  <c r="FE18" i="56"/>
  <c r="FF18" i="56"/>
  <c r="FG18" i="56"/>
  <c r="FH18" i="56"/>
  <c r="FI18" i="56"/>
  <c r="D19" i="56"/>
  <c r="E19" i="56"/>
  <c r="F19" i="56"/>
  <c r="G19" i="56"/>
  <c r="H19" i="56"/>
  <c r="I19" i="56"/>
  <c r="GK19" i="60" s="1"/>
  <c r="J19" i="56"/>
  <c r="GN19" i="60" s="1"/>
  <c r="K19" i="56"/>
  <c r="L19" i="56"/>
  <c r="M19" i="56"/>
  <c r="N19" i="56"/>
  <c r="O19" i="56"/>
  <c r="P19" i="56"/>
  <c r="GT19" i="60" s="1"/>
  <c r="Q19" i="56"/>
  <c r="GW19" i="60" s="1"/>
  <c r="R19" i="56"/>
  <c r="GQ19" i="60" s="1"/>
  <c r="S19" i="56"/>
  <c r="T19" i="56"/>
  <c r="U19" i="56"/>
  <c r="V19" i="56"/>
  <c r="W19" i="56"/>
  <c r="X19" i="56"/>
  <c r="Y19" i="56"/>
  <c r="GL19" i="60" s="1"/>
  <c r="Z19" i="56"/>
  <c r="GO19" i="60" s="1"/>
  <c r="AA19" i="56"/>
  <c r="AB19" i="56"/>
  <c r="AC19" i="56"/>
  <c r="AD19" i="56"/>
  <c r="AE19" i="56"/>
  <c r="AF19" i="56"/>
  <c r="AG19" i="56"/>
  <c r="AH19" i="56"/>
  <c r="GR19" i="60" s="1"/>
  <c r="AI19" i="56"/>
  <c r="AJ19" i="56"/>
  <c r="AK19" i="56"/>
  <c r="AL19" i="56"/>
  <c r="AM19" i="56"/>
  <c r="AN19" i="56"/>
  <c r="AO19" i="56"/>
  <c r="GM19" i="60" s="1"/>
  <c r="AP19" i="56"/>
  <c r="GP19" i="60" s="1"/>
  <c r="AQ19" i="56"/>
  <c r="AR19" i="56"/>
  <c r="AS19" i="56"/>
  <c r="AT19" i="56"/>
  <c r="AU19" i="56"/>
  <c r="AV19" i="56"/>
  <c r="GV19" i="60" s="1"/>
  <c r="AW19" i="56"/>
  <c r="GY19" i="60" s="1"/>
  <c r="AX19" i="56"/>
  <c r="GS19" i="60" s="1"/>
  <c r="AY19" i="56"/>
  <c r="AZ19" i="56"/>
  <c r="HA19" i="60" s="1"/>
  <c r="BA19" i="56"/>
  <c r="HB19" i="60" s="1"/>
  <c r="BB19" i="56"/>
  <c r="BC19" i="56"/>
  <c r="BD19" i="56"/>
  <c r="BE19" i="56"/>
  <c r="BF19" i="56"/>
  <c r="BG19" i="56"/>
  <c r="BH19" i="56"/>
  <c r="BI19" i="56"/>
  <c r="BJ19" i="56"/>
  <c r="BK19" i="56"/>
  <c r="BL19" i="56"/>
  <c r="BM19" i="56"/>
  <c r="BN19" i="56"/>
  <c r="BO19" i="56"/>
  <c r="BP19" i="56"/>
  <c r="BQ19" i="56"/>
  <c r="BR19" i="56"/>
  <c r="BS19" i="56"/>
  <c r="BT19" i="56"/>
  <c r="BU19" i="56"/>
  <c r="BV19" i="56"/>
  <c r="BW19" i="56"/>
  <c r="BX19" i="56"/>
  <c r="BY19" i="56"/>
  <c r="BZ19" i="56"/>
  <c r="CA19" i="56"/>
  <c r="CB19" i="56"/>
  <c r="CC19" i="56"/>
  <c r="CD19" i="56"/>
  <c r="CE19" i="56"/>
  <c r="CF19" i="56"/>
  <c r="CG19" i="56"/>
  <c r="CH19" i="56"/>
  <c r="CI19" i="56"/>
  <c r="CJ19" i="56"/>
  <c r="CK19" i="56"/>
  <c r="CL19" i="56"/>
  <c r="CM19" i="56"/>
  <c r="CN19" i="56"/>
  <c r="CO19" i="56"/>
  <c r="CP19" i="56"/>
  <c r="CQ19" i="56"/>
  <c r="CR19" i="56"/>
  <c r="CS19" i="56"/>
  <c r="CT19" i="56"/>
  <c r="CU19" i="56"/>
  <c r="CV19" i="56"/>
  <c r="CW19" i="56"/>
  <c r="CX19" i="56"/>
  <c r="CY19" i="56"/>
  <c r="CZ19" i="56"/>
  <c r="DA19" i="56"/>
  <c r="DB19" i="56"/>
  <c r="DC19" i="56"/>
  <c r="DD19" i="56"/>
  <c r="DE19" i="56"/>
  <c r="DF19" i="56"/>
  <c r="DG19" i="56"/>
  <c r="DH19" i="56"/>
  <c r="DI19" i="56"/>
  <c r="DJ19" i="56"/>
  <c r="DK19" i="56"/>
  <c r="DL19" i="56"/>
  <c r="DM19" i="56"/>
  <c r="DN19" i="56"/>
  <c r="DO19" i="56"/>
  <c r="DP19" i="56"/>
  <c r="DQ19" i="56"/>
  <c r="DR19" i="56"/>
  <c r="DS19" i="56"/>
  <c r="DT19" i="56"/>
  <c r="DU19" i="56"/>
  <c r="DV19" i="56"/>
  <c r="DW19" i="56"/>
  <c r="DX19" i="56"/>
  <c r="DY19" i="56"/>
  <c r="DZ19" i="56"/>
  <c r="EA19" i="56"/>
  <c r="EB19" i="56"/>
  <c r="EC19" i="56"/>
  <c r="ED19" i="56"/>
  <c r="EE19" i="56"/>
  <c r="EF19" i="56"/>
  <c r="EG19" i="56"/>
  <c r="EH19" i="56"/>
  <c r="EI19" i="56"/>
  <c r="EJ19" i="56"/>
  <c r="EK19" i="56"/>
  <c r="EL19" i="56"/>
  <c r="EM19" i="56"/>
  <c r="EN19" i="56"/>
  <c r="EO19" i="56"/>
  <c r="EP19" i="56"/>
  <c r="EQ19" i="56"/>
  <c r="ER19" i="56"/>
  <c r="ES19" i="56"/>
  <c r="ET19" i="56"/>
  <c r="EU19" i="56"/>
  <c r="EV19" i="56"/>
  <c r="EW19" i="56"/>
  <c r="EX19" i="56"/>
  <c r="EY19" i="56"/>
  <c r="EZ19" i="56"/>
  <c r="FA19" i="56"/>
  <c r="FB19" i="56"/>
  <c r="FC19" i="56"/>
  <c r="FD19" i="56"/>
  <c r="FE19" i="56"/>
  <c r="FF19" i="56"/>
  <c r="FG19" i="56"/>
  <c r="FH19" i="56"/>
  <c r="FI19" i="56"/>
  <c r="D20" i="56"/>
  <c r="E20" i="56"/>
  <c r="F20" i="56"/>
  <c r="G20" i="56"/>
  <c r="H20" i="56"/>
  <c r="I20" i="56"/>
  <c r="J20" i="56"/>
  <c r="GN20" i="60" s="1"/>
  <c r="K20" i="56"/>
  <c r="L20" i="56"/>
  <c r="FY20" i="60" s="1"/>
  <c r="M20" i="56"/>
  <c r="N20" i="56"/>
  <c r="O20" i="56"/>
  <c r="GH20" i="60" s="1"/>
  <c r="P20" i="56"/>
  <c r="GT20" i="60" s="1"/>
  <c r="Q20" i="56"/>
  <c r="R20" i="56"/>
  <c r="GQ20" i="60" s="1"/>
  <c r="S20" i="56"/>
  <c r="T20" i="56"/>
  <c r="U20" i="56"/>
  <c r="V20" i="56"/>
  <c r="W20" i="56"/>
  <c r="X20" i="56"/>
  <c r="Y20" i="56"/>
  <c r="Z20" i="56"/>
  <c r="GO20" i="60" s="1"/>
  <c r="AA20" i="56"/>
  <c r="AB20" i="56"/>
  <c r="FZ20" i="60" s="1"/>
  <c r="AC20" i="56"/>
  <c r="AD20" i="56"/>
  <c r="AE20" i="56"/>
  <c r="GI20" i="60" s="1"/>
  <c r="AF20" i="56"/>
  <c r="AG20" i="56"/>
  <c r="AH20" i="56"/>
  <c r="GR20" i="60" s="1"/>
  <c r="AI20" i="56"/>
  <c r="AJ20" i="56"/>
  <c r="AK20" i="56"/>
  <c r="AL20" i="56"/>
  <c r="AM20" i="56"/>
  <c r="AN20" i="56"/>
  <c r="AO20" i="56"/>
  <c r="AP20" i="56"/>
  <c r="GP20" i="60" s="1"/>
  <c r="AQ20" i="56"/>
  <c r="AR20" i="56"/>
  <c r="GA20" i="60" s="1"/>
  <c r="AS20" i="56"/>
  <c r="AT20" i="56"/>
  <c r="AU20" i="56"/>
  <c r="GJ20" i="60" s="1"/>
  <c r="AV20" i="56"/>
  <c r="GV20" i="60" s="1"/>
  <c r="AW20" i="56"/>
  <c r="AX20" i="56"/>
  <c r="GS20" i="60" s="1"/>
  <c r="AY20" i="56"/>
  <c r="GZ20" i="60" s="1"/>
  <c r="AZ20" i="56"/>
  <c r="HA20" i="60" s="1"/>
  <c r="BA20" i="56"/>
  <c r="BB20" i="56"/>
  <c r="BC20" i="56"/>
  <c r="BD20" i="56"/>
  <c r="BE20" i="56"/>
  <c r="BF20" i="56"/>
  <c r="BG20" i="56"/>
  <c r="BH20" i="56"/>
  <c r="BI20" i="56"/>
  <c r="BJ20" i="56"/>
  <c r="BK20" i="56"/>
  <c r="BL20" i="56"/>
  <c r="BM20" i="56"/>
  <c r="BN20" i="56"/>
  <c r="BO20" i="56"/>
  <c r="BP20" i="56"/>
  <c r="BQ20" i="56"/>
  <c r="BR20" i="56"/>
  <c r="BS20" i="56"/>
  <c r="BT20" i="56"/>
  <c r="BU20" i="56"/>
  <c r="BV20" i="56"/>
  <c r="BW20" i="56"/>
  <c r="BX20" i="56"/>
  <c r="BY20" i="56"/>
  <c r="BZ20" i="56"/>
  <c r="CA20" i="56"/>
  <c r="CB20" i="56"/>
  <c r="CC20" i="56"/>
  <c r="CD20" i="56"/>
  <c r="CE20" i="56"/>
  <c r="CF20" i="56"/>
  <c r="CG20" i="56"/>
  <c r="CH20" i="56"/>
  <c r="CI20" i="56"/>
  <c r="CJ20" i="56"/>
  <c r="CK20" i="56"/>
  <c r="CL20" i="56"/>
  <c r="CM20" i="56"/>
  <c r="CN20" i="56"/>
  <c r="CO20" i="56"/>
  <c r="CP20" i="56"/>
  <c r="CQ20" i="56"/>
  <c r="CR20" i="56"/>
  <c r="CS20" i="56"/>
  <c r="CT20" i="56"/>
  <c r="CU20" i="56"/>
  <c r="CV20" i="56"/>
  <c r="CW20" i="56"/>
  <c r="CX20" i="56"/>
  <c r="CY20" i="56"/>
  <c r="CZ20" i="56"/>
  <c r="DA20" i="56"/>
  <c r="DB20" i="56"/>
  <c r="DC20" i="56"/>
  <c r="DD20" i="56"/>
  <c r="DE20" i="56"/>
  <c r="DF20" i="56"/>
  <c r="DG20" i="56"/>
  <c r="DH20" i="56"/>
  <c r="DI20" i="56"/>
  <c r="DJ20" i="56"/>
  <c r="DK20" i="56"/>
  <c r="DL20" i="56"/>
  <c r="DM20" i="56"/>
  <c r="DN20" i="56"/>
  <c r="DO20" i="56"/>
  <c r="DP20" i="56"/>
  <c r="DQ20" i="56"/>
  <c r="DR20" i="56"/>
  <c r="DS20" i="56"/>
  <c r="DT20" i="56"/>
  <c r="DU20" i="56"/>
  <c r="DV20" i="56"/>
  <c r="DW20" i="56"/>
  <c r="DX20" i="56"/>
  <c r="DY20" i="56"/>
  <c r="DZ20" i="56"/>
  <c r="EA20" i="56"/>
  <c r="EB20" i="56"/>
  <c r="EC20" i="56"/>
  <c r="ED20" i="56"/>
  <c r="EE20" i="56"/>
  <c r="EF20" i="56"/>
  <c r="EG20" i="56"/>
  <c r="EH20" i="56"/>
  <c r="EI20" i="56"/>
  <c r="EJ20" i="56"/>
  <c r="EK20" i="56"/>
  <c r="EL20" i="56"/>
  <c r="EM20" i="56"/>
  <c r="EN20" i="56"/>
  <c r="EO20" i="56"/>
  <c r="EP20" i="56"/>
  <c r="EQ20" i="56"/>
  <c r="ER20" i="56"/>
  <c r="ES20" i="56"/>
  <c r="ET20" i="56"/>
  <c r="EU20" i="56"/>
  <c r="EV20" i="56"/>
  <c r="EW20" i="56"/>
  <c r="EX20" i="56"/>
  <c r="EY20" i="56"/>
  <c r="EZ20" i="56"/>
  <c r="FA20" i="56"/>
  <c r="FB20" i="56"/>
  <c r="FC20" i="56"/>
  <c r="FD20" i="56"/>
  <c r="FE20" i="56"/>
  <c r="FF20" i="56"/>
  <c r="FG20" i="56"/>
  <c r="FH20" i="56"/>
  <c r="FI20" i="56"/>
  <c r="D21" i="56"/>
  <c r="E21" i="56"/>
  <c r="F21" i="56"/>
  <c r="G21" i="56"/>
  <c r="H21" i="56"/>
  <c r="I21" i="56"/>
  <c r="GK21" i="60" s="1"/>
  <c r="J21" i="56"/>
  <c r="GN21" i="60" s="1"/>
  <c r="K21" i="56"/>
  <c r="L21" i="56"/>
  <c r="M21" i="56"/>
  <c r="N21" i="56"/>
  <c r="O21" i="56"/>
  <c r="P21" i="56"/>
  <c r="GT21" i="60" s="1"/>
  <c r="Q21" i="56"/>
  <c r="GW21" i="60" s="1"/>
  <c r="R21" i="56"/>
  <c r="GQ21" i="60" s="1"/>
  <c r="S21" i="56"/>
  <c r="T21" i="56"/>
  <c r="U21" i="56"/>
  <c r="V21" i="56"/>
  <c r="W21" i="56"/>
  <c r="X21" i="56"/>
  <c r="Y21" i="56"/>
  <c r="GL21" i="60" s="1"/>
  <c r="Z21" i="56"/>
  <c r="GO21" i="60" s="1"/>
  <c r="AA21" i="56"/>
  <c r="AB21" i="56"/>
  <c r="AC21" i="56"/>
  <c r="AD21" i="56"/>
  <c r="AE21" i="56"/>
  <c r="AF21" i="56"/>
  <c r="AG21" i="56"/>
  <c r="AH21" i="56"/>
  <c r="GR21" i="60" s="1"/>
  <c r="AI21" i="56"/>
  <c r="AJ21" i="56"/>
  <c r="AK21" i="56"/>
  <c r="AL21" i="56"/>
  <c r="AM21" i="56"/>
  <c r="AN21" i="56"/>
  <c r="AO21" i="56"/>
  <c r="GM21" i="60" s="1"/>
  <c r="AP21" i="56"/>
  <c r="GP21" i="60" s="1"/>
  <c r="AQ21" i="56"/>
  <c r="AR21" i="56"/>
  <c r="AS21" i="56"/>
  <c r="AT21" i="56"/>
  <c r="AU21" i="56"/>
  <c r="AV21" i="56"/>
  <c r="GV21" i="60" s="1"/>
  <c r="AW21" i="56"/>
  <c r="GY21" i="60" s="1"/>
  <c r="AX21" i="56"/>
  <c r="GS21" i="60" s="1"/>
  <c r="AY21" i="56"/>
  <c r="AZ21" i="56"/>
  <c r="HA21" i="60" s="1"/>
  <c r="BA21" i="56"/>
  <c r="HB21" i="60" s="1"/>
  <c r="BB21" i="56"/>
  <c r="BC21" i="56"/>
  <c r="BD21" i="56"/>
  <c r="BE21" i="56"/>
  <c r="BF21" i="56"/>
  <c r="BG21" i="56"/>
  <c r="BH21" i="56"/>
  <c r="BI21" i="56"/>
  <c r="BJ21" i="56"/>
  <c r="BK21" i="56"/>
  <c r="BL21" i="56"/>
  <c r="BM21" i="56"/>
  <c r="BN21" i="56"/>
  <c r="BO21" i="56"/>
  <c r="BP21" i="56"/>
  <c r="BQ21" i="56"/>
  <c r="BR21" i="56"/>
  <c r="BS21" i="56"/>
  <c r="BT21" i="56"/>
  <c r="BU21" i="56"/>
  <c r="BV21" i="56"/>
  <c r="BW21" i="56"/>
  <c r="BX21" i="56"/>
  <c r="BY21" i="56"/>
  <c r="BZ21" i="56"/>
  <c r="CA21" i="56"/>
  <c r="CB21" i="56"/>
  <c r="CC21" i="56"/>
  <c r="CD21" i="56"/>
  <c r="CE21" i="56"/>
  <c r="CF21" i="56"/>
  <c r="CG21" i="56"/>
  <c r="CH21" i="56"/>
  <c r="CI21" i="56"/>
  <c r="CJ21" i="56"/>
  <c r="CK21" i="56"/>
  <c r="CL21" i="56"/>
  <c r="CM21" i="56"/>
  <c r="CN21" i="56"/>
  <c r="CO21" i="56"/>
  <c r="CP21" i="56"/>
  <c r="CQ21" i="56"/>
  <c r="CR21" i="56"/>
  <c r="CS21" i="56"/>
  <c r="CT21" i="56"/>
  <c r="CU21" i="56"/>
  <c r="CV21" i="56"/>
  <c r="CW21" i="56"/>
  <c r="CX21" i="56"/>
  <c r="CY21" i="56"/>
  <c r="CZ21" i="56"/>
  <c r="DA21" i="56"/>
  <c r="DB21" i="56"/>
  <c r="DC21" i="56"/>
  <c r="DD21" i="56"/>
  <c r="DE21" i="56"/>
  <c r="DF21" i="56"/>
  <c r="DG21" i="56"/>
  <c r="DH21" i="56"/>
  <c r="DI21" i="56"/>
  <c r="DJ21" i="56"/>
  <c r="DK21" i="56"/>
  <c r="DL21" i="56"/>
  <c r="DM21" i="56"/>
  <c r="DN21" i="56"/>
  <c r="DO21" i="56"/>
  <c r="DP21" i="56"/>
  <c r="DQ21" i="56"/>
  <c r="DR21" i="56"/>
  <c r="DS21" i="56"/>
  <c r="DT21" i="56"/>
  <c r="DU21" i="56"/>
  <c r="DV21" i="56"/>
  <c r="DW21" i="56"/>
  <c r="DX21" i="56"/>
  <c r="DY21" i="56"/>
  <c r="DZ21" i="56"/>
  <c r="EA21" i="56"/>
  <c r="EB21" i="56"/>
  <c r="EC21" i="56"/>
  <c r="ED21" i="56"/>
  <c r="EE21" i="56"/>
  <c r="EF21" i="56"/>
  <c r="EG21" i="56"/>
  <c r="EH21" i="56"/>
  <c r="EI21" i="56"/>
  <c r="EJ21" i="56"/>
  <c r="EK21" i="56"/>
  <c r="EL21" i="56"/>
  <c r="EM21" i="56"/>
  <c r="EN21" i="56"/>
  <c r="EO21" i="56"/>
  <c r="EP21" i="56"/>
  <c r="EQ21" i="56"/>
  <c r="ER21" i="56"/>
  <c r="ES21" i="56"/>
  <c r="ET21" i="56"/>
  <c r="EU21" i="56"/>
  <c r="EV21" i="56"/>
  <c r="EW21" i="56"/>
  <c r="EX21" i="56"/>
  <c r="EY21" i="56"/>
  <c r="EZ21" i="56"/>
  <c r="FA21" i="56"/>
  <c r="FB21" i="56"/>
  <c r="FC21" i="56"/>
  <c r="FD21" i="56"/>
  <c r="FE21" i="56"/>
  <c r="FF21" i="56"/>
  <c r="FG21" i="56"/>
  <c r="FH21" i="56"/>
  <c r="FI21" i="56"/>
  <c r="D22" i="56"/>
  <c r="E22" i="56"/>
  <c r="F22" i="56"/>
  <c r="G22" i="56"/>
  <c r="H22" i="56"/>
  <c r="I22" i="56"/>
  <c r="J22" i="56"/>
  <c r="GN22" i="60" s="1"/>
  <c r="K22" i="56"/>
  <c r="L22" i="56"/>
  <c r="FY22" i="60" s="1"/>
  <c r="M22" i="56"/>
  <c r="N22" i="56"/>
  <c r="O22" i="56"/>
  <c r="GH22" i="60" s="1"/>
  <c r="P22" i="56"/>
  <c r="GT22" i="60" s="1"/>
  <c r="Q22" i="56"/>
  <c r="R22" i="56"/>
  <c r="GQ22" i="60" s="1"/>
  <c r="S22" i="56"/>
  <c r="T22" i="56"/>
  <c r="U22" i="56"/>
  <c r="V22" i="56"/>
  <c r="W22" i="56"/>
  <c r="X22" i="56"/>
  <c r="Y22" i="56"/>
  <c r="Z22" i="56"/>
  <c r="GO22" i="60" s="1"/>
  <c r="AA22" i="56"/>
  <c r="AB22" i="56"/>
  <c r="FZ22" i="60" s="1"/>
  <c r="AC22" i="56"/>
  <c r="AD22" i="56"/>
  <c r="AE22" i="56"/>
  <c r="GI22" i="60" s="1"/>
  <c r="AF22" i="56"/>
  <c r="AG22" i="56"/>
  <c r="AH22" i="56"/>
  <c r="GR22" i="60" s="1"/>
  <c r="AI22" i="56"/>
  <c r="AJ22" i="56"/>
  <c r="AK22" i="56"/>
  <c r="AL22" i="56"/>
  <c r="AM22" i="56"/>
  <c r="AN22" i="56"/>
  <c r="AO22" i="56"/>
  <c r="AP22" i="56"/>
  <c r="GP22" i="60" s="1"/>
  <c r="AQ22" i="56"/>
  <c r="AR22" i="56"/>
  <c r="GA22" i="60" s="1"/>
  <c r="AS22" i="56"/>
  <c r="AT22" i="56"/>
  <c r="AU22" i="56"/>
  <c r="GJ22" i="60" s="1"/>
  <c r="AV22" i="56"/>
  <c r="GV22" i="60" s="1"/>
  <c r="AW22" i="56"/>
  <c r="AX22" i="56"/>
  <c r="GS22" i="60" s="1"/>
  <c r="AY22" i="56"/>
  <c r="GZ22" i="60" s="1"/>
  <c r="AZ22" i="56"/>
  <c r="HA22" i="60" s="1"/>
  <c r="BA22" i="56"/>
  <c r="BB22" i="56"/>
  <c r="BC22" i="56"/>
  <c r="BD22" i="56"/>
  <c r="BE22" i="56"/>
  <c r="BF22" i="56"/>
  <c r="BG22" i="56"/>
  <c r="BH22" i="56"/>
  <c r="BI22" i="56"/>
  <c r="BJ22" i="56"/>
  <c r="BK22" i="56"/>
  <c r="BL22" i="56"/>
  <c r="BM22" i="56"/>
  <c r="BN22" i="56"/>
  <c r="BO22" i="56"/>
  <c r="BP22" i="56"/>
  <c r="BQ22" i="56"/>
  <c r="BR22" i="56"/>
  <c r="BS22" i="56"/>
  <c r="BT22" i="56"/>
  <c r="BU22" i="56"/>
  <c r="BV22" i="56"/>
  <c r="BW22" i="56"/>
  <c r="BX22" i="56"/>
  <c r="BY22" i="56"/>
  <c r="BZ22" i="56"/>
  <c r="CA22" i="56"/>
  <c r="CB22" i="56"/>
  <c r="CC22" i="56"/>
  <c r="CD22" i="56"/>
  <c r="CE22" i="56"/>
  <c r="CF22" i="56"/>
  <c r="CG22" i="56"/>
  <c r="CH22" i="56"/>
  <c r="CI22" i="56"/>
  <c r="CJ22" i="56"/>
  <c r="CK22" i="56"/>
  <c r="CL22" i="56"/>
  <c r="CM22" i="56"/>
  <c r="CN22" i="56"/>
  <c r="CO22" i="56"/>
  <c r="CP22" i="56"/>
  <c r="CQ22" i="56"/>
  <c r="CR22" i="56"/>
  <c r="CS22" i="56"/>
  <c r="CT22" i="56"/>
  <c r="CU22" i="56"/>
  <c r="CV22" i="56"/>
  <c r="CW22" i="56"/>
  <c r="CX22" i="56"/>
  <c r="CY22" i="56"/>
  <c r="CZ22" i="56"/>
  <c r="DA22" i="56"/>
  <c r="DB22" i="56"/>
  <c r="DC22" i="56"/>
  <c r="DD22" i="56"/>
  <c r="DE22" i="56"/>
  <c r="DF22" i="56"/>
  <c r="DG22" i="56"/>
  <c r="DH22" i="56"/>
  <c r="DI22" i="56"/>
  <c r="DJ22" i="56"/>
  <c r="DK22" i="56"/>
  <c r="DL22" i="56"/>
  <c r="DM22" i="56"/>
  <c r="DN22" i="56"/>
  <c r="DO22" i="56"/>
  <c r="DP22" i="56"/>
  <c r="DQ22" i="56"/>
  <c r="DR22" i="56"/>
  <c r="DS22" i="56"/>
  <c r="DT22" i="56"/>
  <c r="DU22" i="56"/>
  <c r="DV22" i="56"/>
  <c r="DW22" i="56"/>
  <c r="DX22" i="56"/>
  <c r="DY22" i="56"/>
  <c r="DZ22" i="56"/>
  <c r="EA22" i="56"/>
  <c r="EB22" i="56"/>
  <c r="EC22" i="56"/>
  <c r="ED22" i="56"/>
  <c r="EE22" i="56"/>
  <c r="EF22" i="56"/>
  <c r="EG22" i="56"/>
  <c r="EH22" i="56"/>
  <c r="EI22" i="56"/>
  <c r="EJ22" i="56"/>
  <c r="EK22" i="56"/>
  <c r="EL22" i="56"/>
  <c r="EM22" i="56"/>
  <c r="EN22" i="56"/>
  <c r="EO22" i="56"/>
  <c r="EP22" i="56"/>
  <c r="EQ22" i="56"/>
  <c r="ER22" i="56"/>
  <c r="ES22" i="56"/>
  <c r="ET22" i="56"/>
  <c r="EU22" i="56"/>
  <c r="EV22" i="56"/>
  <c r="EW22" i="56"/>
  <c r="EX22" i="56"/>
  <c r="EY22" i="56"/>
  <c r="EZ22" i="56"/>
  <c r="FA22" i="56"/>
  <c r="FB22" i="56"/>
  <c r="FC22" i="56"/>
  <c r="FD22" i="56"/>
  <c r="FE22" i="56"/>
  <c r="FF22" i="56"/>
  <c r="FG22" i="56"/>
  <c r="FH22" i="56"/>
  <c r="FI22" i="56"/>
  <c r="D23" i="56"/>
  <c r="E23" i="56"/>
  <c r="F23" i="56"/>
  <c r="G23" i="56"/>
  <c r="H23" i="56"/>
  <c r="I23" i="56"/>
  <c r="GK23" i="60" s="1"/>
  <c r="J23" i="56"/>
  <c r="GN23" i="60" s="1"/>
  <c r="K23" i="56"/>
  <c r="L23" i="56"/>
  <c r="M23" i="56"/>
  <c r="N23" i="56"/>
  <c r="O23" i="56"/>
  <c r="P23" i="56"/>
  <c r="GT23" i="60" s="1"/>
  <c r="Q23" i="56"/>
  <c r="GW23" i="60" s="1"/>
  <c r="R23" i="56"/>
  <c r="GQ23" i="60" s="1"/>
  <c r="S23" i="56"/>
  <c r="T23" i="56"/>
  <c r="U23" i="56"/>
  <c r="V23" i="56"/>
  <c r="W23" i="56"/>
  <c r="X23" i="56"/>
  <c r="Y23" i="56"/>
  <c r="GL23" i="60" s="1"/>
  <c r="Z23" i="56"/>
  <c r="GO23" i="60" s="1"/>
  <c r="AA23" i="56"/>
  <c r="AB23" i="56"/>
  <c r="AC23" i="56"/>
  <c r="AD23" i="56"/>
  <c r="AE23" i="56"/>
  <c r="AF23" i="56"/>
  <c r="AG23" i="56"/>
  <c r="AH23" i="56"/>
  <c r="GR23" i="60" s="1"/>
  <c r="AI23" i="56"/>
  <c r="AJ23" i="56"/>
  <c r="AK23" i="56"/>
  <c r="AL23" i="56"/>
  <c r="AM23" i="56"/>
  <c r="AN23" i="56"/>
  <c r="AO23" i="56"/>
  <c r="GM23" i="60" s="1"/>
  <c r="AP23" i="56"/>
  <c r="GP23" i="60" s="1"/>
  <c r="AQ23" i="56"/>
  <c r="AR23" i="56"/>
  <c r="AS23" i="56"/>
  <c r="AT23" i="56"/>
  <c r="AU23" i="56"/>
  <c r="AV23" i="56"/>
  <c r="GV23" i="60" s="1"/>
  <c r="AW23" i="56"/>
  <c r="GY23" i="60" s="1"/>
  <c r="AX23" i="56"/>
  <c r="GS23" i="60" s="1"/>
  <c r="AY23" i="56"/>
  <c r="AZ23" i="56"/>
  <c r="HA23" i="60" s="1"/>
  <c r="BA23" i="56"/>
  <c r="HB23" i="60" s="1"/>
  <c r="BB23" i="56"/>
  <c r="BC23" i="56"/>
  <c r="BD23" i="56"/>
  <c r="BE23" i="56"/>
  <c r="BF23" i="56"/>
  <c r="BG23" i="56"/>
  <c r="BH23" i="56"/>
  <c r="BI23" i="56"/>
  <c r="BJ23" i="56"/>
  <c r="BK23" i="56"/>
  <c r="BL23" i="56"/>
  <c r="BM23" i="56"/>
  <c r="BN23" i="56"/>
  <c r="BO23" i="56"/>
  <c r="BP23" i="56"/>
  <c r="BQ23" i="56"/>
  <c r="BR23" i="56"/>
  <c r="BS23" i="56"/>
  <c r="BT23" i="56"/>
  <c r="BU23" i="56"/>
  <c r="BV23" i="56"/>
  <c r="BW23" i="56"/>
  <c r="BX23" i="56"/>
  <c r="BY23" i="56"/>
  <c r="BZ23" i="56"/>
  <c r="CA23" i="56"/>
  <c r="CB23" i="56"/>
  <c r="CC23" i="56"/>
  <c r="CD23" i="56"/>
  <c r="CE23" i="56"/>
  <c r="CF23" i="56"/>
  <c r="CG23" i="56"/>
  <c r="CH23" i="56"/>
  <c r="CI23" i="56"/>
  <c r="CJ23" i="56"/>
  <c r="CK23" i="56"/>
  <c r="CL23" i="56"/>
  <c r="CM23" i="56"/>
  <c r="CN23" i="56"/>
  <c r="CO23" i="56"/>
  <c r="CP23" i="56"/>
  <c r="CQ23" i="56"/>
  <c r="CR23" i="56"/>
  <c r="CS23" i="56"/>
  <c r="CT23" i="56"/>
  <c r="CU23" i="56"/>
  <c r="CV23" i="56"/>
  <c r="CW23" i="56"/>
  <c r="CX23" i="56"/>
  <c r="CY23" i="56"/>
  <c r="CZ23" i="56"/>
  <c r="DA23" i="56"/>
  <c r="DB23" i="56"/>
  <c r="DC23" i="56"/>
  <c r="DD23" i="56"/>
  <c r="DE23" i="56"/>
  <c r="DF23" i="56"/>
  <c r="DG23" i="56"/>
  <c r="DH23" i="56"/>
  <c r="DI23" i="56"/>
  <c r="DJ23" i="56"/>
  <c r="DK23" i="56"/>
  <c r="DL23" i="56"/>
  <c r="DM23" i="56"/>
  <c r="DN23" i="56"/>
  <c r="DO23" i="56"/>
  <c r="DP23" i="56"/>
  <c r="DQ23" i="56"/>
  <c r="DR23" i="56"/>
  <c r="DS23" i="56"/>
  <c r="DT23" i="56"/>
  <c r="DU23" i="56"/>
  <c r="DV23" i="56"/>
  <c r="DW23" i="56"/>
  <c r="DX23" i="56"/>
  <c r="DY23" i="56"/>
  <c r="DZ23" i="56"/>
  <c r="EA23" i="56"/>
  <c r="EB23" i="56"/>
  <c r="EC23" i="56"/>
  <c r="ED23" i="56"/>
  <c r="EE23" i="56"/>
  <c r="EF23" i="56"/>
  <c r="EG23" i="56"/>
  <c r="EH23" i="56"/>
  <c r="EI23" i="56"/>
  <c r="EJ23" i="56"/>
  <c r="EK23" i="56"/>
  <c r="EL23" i="56"/>
  <c r="EM23" i="56"/>
  <c r="EN23" i="56"/>
  <c r="EO23" i="56"/>
  <c r="EP23" i="56"/>
  <c r="EQ23" i="56"/>
  <c r="ER23" i="56"/>
  <c r="ES23" i="56"/>
  <c r="ET23" i="56"/>
  <c r="EU23" i="56"/>
  <c r="EV23" i="56"/>
  <c r="EW23" i="56"/>
  <c r="EX23" i="56"/>
  <c r="EY23" i="56"/>
  <c r="EZ23" i="56"/>
  <c r="FA23" i="56"/>
  <c r="FB23" i="56"/>
  <c r="FC23" i="56"/>
  <c r="FD23" i="56"/>
  <c r="FE23" i="56"/>
  <c r="FF23" i="56"/>
  <c r="FG23" i="56"/>
  <c r="FH23" i="56"/>
  <c r="FI23" i="56"/>
  <c r="D24" i="56"/>
  <c r="E24" i="56"/>
  <c r="F24" i="56"/>
  <c r="G24" i="56"/>
  <c r="H24" i="56"/>
  <c r="I24" i="56"/>
  <c r="J24" i="56"/>
  <c r="GN24" i="60" s="1"/>
  <c r="K24" i="56"/>
  <c r="L24" i="56"/>
  <c r="FY24" i="60" s="1"/>
  <c r="M24" i="56"/>
  <c r="N24" i="56"/>
  <c r="O24" i="56"/>
  <c r="GH24" i="60" s="1"/>
  <c r="P24" i="56"/>
  <c r="GT24" i="60" s="1"/>
  <c r="Q24" i="56"/>
  <c r="R24" i="56"/>
  <c r="GQ24" i="60" s="1"/>
  <c r="S24" i="56"/>
  <c r="T24" i="56"/>
  <c r="U24" i="56"/>
  <c r="V24" i="56"/>
  <c r="W24" i="56"/>
  <c r="X24" i="56"/>
  <c r="Y24" i="56"/>
  <c r="Z24" i="56"/>
  <c r="GO24" i="60" s="1"/>
  <c r="AA24" i="56"/>
  <c r="AB24" i="56"/>
  <c r="AC24" i="56"/>
  <c r="AD24" i="56"/>
  <c r="AE24" i="56"/>
  <c r="GI24" i="60" s="1"/>
  <c r="AF24" i="56"/>
  <c r="AG24" i="56"/>
  <c r="AH24" i="56"/>
  <c r="GR24" i="60" s="1"/>
  <c r="AI24" i="56"/>
  <c r="AJ24" i="56"/>
  <c r="AK24" i="56"/>
  <c r="AL24" i="56"/>
  <c r="AM24" i="56"/>
  <c r="AN24" i="56"/>
  <c r="AO24" i="56"/>
  <c r="AP24" i="56"/>
  <c r="GP24" i="60" s="1"/>
  <c r="AQ24" i="56"/>
  <c r="AR24" i="56"/>
  <c r="AS24" i="56"/>
  <c r="AT24" i="56"/>
  <c r="AU24" i="56"/>
  <c r="GJ24" i="60" s="1"/>
  <c r="AV24" i="56"/>
  <c r="GV24" i="60" s="1"/>
  <c r="AW24" i="56"/>
  <c r="AX24" i="56"/>
  <c r="GS24" i="60" s="1"/>
  <c r="AY24" i="56"/>
  <c r="GZ24" i="60" s="1"/>
  <c r="AZ24" i="56"/>
  <c r="HA24" i="60" s="1"/>
  <c r="BA24" i="56"/>
  <c r="BB24" i="56"/>
  <c r="BC24" i="56"/>
  <c r="BD24" i="56"/>
  <c r="BE24" i="56"/>
  <c r="BF24" i="56"/>
  <c r="BG24" i="56"/>
  <c r="BH24" i="56"/>
  <c r="BI24" i="56"/>
  <c r="BJ24" i="56"/>
  <c r="BK24" i="56"/>
  <c r="BL24" i="56"/>
  <c r="BM24" i="56"/>
  <c r="BN24" i="56"/>
  <c r="BO24" i="56"/>
  <c r="BP24" i="56"/>
  <c r="BQ24" i="56"/>
  <c r="BR24" i="56"/>
  <c r="BS24" i="56"/>
  <c r="BT24" i="56"/>
  <c r="BU24" i="56"/>
  <c r="BV24" i="56"/>
  <c r="BW24" i="56"/>
  <c r="BX24" i="56"/>
  <c r="BY24" i="56"/>
  <c r="BZ24" i="56"/>
  <c r="CA24" i="56"/>
  <c r="CB24" i="56"/>
  <c r="CC24" i="56"/>
  <c r="CD24" i="56"/>
  <c r="CE24" i="56"/>
  <c r="CF24" i="56"/>
  <c r="CG24" i="56"/>
  <c r="CH24" i="56"/>
  <c r="CI24" i="56"/>
  <c r="CJ24" i="56"/>
  <c r="CK24" i="56"/>
  <c r="CL24" i="56"/>
  <c r="CM24" i="56"/>
  <c r="CN24" i="56"/>
  <c r="CO24" i="56"/>
  <c r="CP24" i="56"/>
  <c r="CQ24" i="56"/>
  <c r="CR24" i="56"/>
  <c r="CS24" i="56"/>
  <c r="CT24" i="56"/>
  <c r="CU24" i="56"/>
  <c r="CV24" i="56"/>
  <c r="CW24" i="56"/>
  <c r="CX24" i="56"/>
  <c r="CY24" i="56"/>
  <c r="CZ24" i="56"/>
  <c r="DA24" i="56"/>
  <c r="DB24" i="56"/>
  <c r="DC24" i="56"/>
  <c r="DD24" i="56"/>
  <c r="DE24" i="56"/>
  <c r="DF24" i="56"/>
  <c r="DG24" i="56"/>
  <c r="DH24" i="56"/>
  <c r="DI24" i="56"/>
  <c r="DJ24" i="56"/>
  <c r="DK24" i="56"/>
  <c r="DL24" i="56"/>
  <c r="DM24" i="56"/>
  <c r="DN24" i="56"/>
  <c r="DO24" i="56"/>
  <c r="DP24" i="56"/>
  <c r="DQ24" i="56"/>
  <c r="DR24" i="56"/>
  <c r="DS24" i="56"/>
  <c r="DT24" i="56"/>
  <c r="DU24" i="56"/>
  <c r="DV24" i="56"/>
  <c r="DW24" i="56"/>
  <c r="DX24" i="56"/>
  <c r="DY24" i="56"/>
  <c r="DZ24" i="56"/>
  <c r="EA24" i="56"/>
  <c r="EB24" i="56"/>
  <c r="EC24" i="56"/>
  <c r="ED24" i="56"/>
  <c r="EE24" i="56"/>
  <c r="EF24" i="56"/>
  <c r="EG24" i="56"/>
  <c r="EH24" i="56"/>
  <c r="EI24" i="56"/>
  <c r="EJ24" i="56"/>
  <c r="EK24" i="56"/>
  <c r="EL24" i="56"/>
  <c r="EM24" i="56"/>
  <c r="EN24" i="56"/>
  <c r="EO24" i="56"/>
  <c r="EP24" i="56"/>
  <c r="EQ24" i="56"/>
  <c r="ER24" i="56"/>
  <c r="ES24" i="56"/>
  <c r="ET24" i="56"/>
  <c r="EU24" i="56"/>
  <c r="EV24" i="56"/>
  <c r="EW24" i="56"/>
  <c r="EX24" i="56"/>
  <c r="EY24" i="56"/>
  <c r="EZ24" i="56"/>
  <c r="FA24" i="56"/>
  <c r="FB24" i="56"/>
  <c r="FC24" i="56"/>
  <c r="FD24" i="56"/>
  <c r="FE24" i="56"/>
  <c r="FF24" i="56"/>
  <c r="FG24" i="56"/>
  <c r="FH24" i="56"/>
  <c r="FI24" i="56"/>
  <c r="D25" i="56"/>
  <c r="E25" i="56"/>
  <c r="F25" i="56"/>
  <c r="G25" i="56"/>
  <c r="H25" i="56"/>
  <c r="I25" i="56"/>
  <c r="GK25" i="60" s="1"/>
  <c r="J25" i="56"/>
  <c r="GN25" i="60" s="1"/>
  <c r="K25" i="56"/>
  <c r="L25" i="56"/>
  <c r="M25" i="56"/>
  <c r="N25" i="56"/>
  <c r="O25" i="56"/>
  <c r="P25" i="56"/>
  <c r="GT25" i="60" s="1"/>
  <c r="Q25" i="56"/>
  <c r="GW25" i="60" s="1"/>
  <c r="R25" i="56"/>
  <c r="GQ25" i="60" s="1"/>
  <c r="S25" i="56"/>
  <c r="T25" i="56"/>
  <c r="U25" i="56"/>
  <c r="V25" i="56"/>
  <c r="W25" i="56"/>
  <c r="X25" i="56"/>
  <c r="Y25" i="56"/>
  <c r="GL25" i="60" s="1"/>
  <c r="Z25" i="56"/>
  <c r="GO25" i="60" s="1"/>
  <c r="AA25" i="56"/>
  <c r="AB25" i="56"/>
  <c r="AC25" i="56"/>
  <c r="AD25" i="56"/>
  <c r="AE25" i="56"/>
  <c r="AF25" i="56"/>
  <c r="AG25" i="56"/>
  <c r="AH25" i="56"/>
  <c r="GR25" i="60" s="1"/>
  <c r="AI25" i="56"/>
  <c r="AJ25" i="56"/>
  <c r="AK25" i="56"/>
  <c r="AL25" i="56"/>
  <c r="AM25" i="56"/>
  <c r="AN25" i="56"/>
  <c r="AO25" i="56"/>
  <c r="GM25" i="60" s="1"/>
  <c r="AP25" i="56"/>
  <c r="GP25" i="60" s="1"/>
  <c r="AQ25" i="56"/>
  <c r="AR25" i="56"/>
  <c r="AS25" i="56"/>
  <c r="AT25" i="56"/>
  <c r="AU25" i="56"/>
  <c r="AV25" i="56"/>
  <c r="GV25" i="60" s="1"/>
  <c r="AW25" i="56"/>
  <c r="GY25" i="60" s="1"/>
  <c r="AX25" i="56"/>
  <c r="GS25" i="60" s="1"/>
  <c r="AY25" i="56"/>
  <c r="AZ25" i="56"/>
  <c r="HA25" i="60" s="1"/>
  <c r="BA25" i="56"/>
  <c r="HB25" i="60" s="1"/>
  <c r="BB25" i="56"/>
  <c r="BC25" i="56"/>
  <c r="BD25" i="56"/>
  <c r="BE25" i="56"/>
  <c r="BF25" i="56"/>
  <c r="BG25" i="56"/>
  <c r="BH25" i="56"/>
  <c r="BI25" i="56"/>
  <c r="BJ25" i="56"/>
  <c r="BK25" i="56"/>
  <c r="BL25" i="56"/>
  <c r="BM25" i="56"/>
  <c r="BN25" i="56"/>
  <c r="BO25" i="56"/>
  <c r="BP25" i="56"/>
  <c r="BQ25" i="56"/>
  <c r="BR25" i="56"/>
  <c r="BS25" i="56"/>
  <c r="BT25" i="56"/>
  <c r="BU25" i="56"/>
  <c r="BV25" i="56"/>
  <c r="BW25" i="56"/>
  <c r="BX25" i="56"/>
  <c r="BY25" i="56"/>
  <c r="BZ25" i="56"/>
  <c r="CA25" i="56"/>
  <c r="CB25" i="56"/>
  <c r="CC25" i="56"/>
  <c r="CD25" i="56"/>
  <c r="CE25" i="56"/>
  <c r="CF25" i="56"/>
  <c r="CG25" i="56"/>
  <c r="CH25" i="56"/>
  <c r="CI25" i="56"/>
  <c r="CJ25" i="56"/>
  <c r="CK25" i="56"/>
  <c r="CL25" i="56"/>
  <c r="CM25" i="56"/>
  <c r="CN25" i="56"/>
  <c r="CO25" i="56"/>
  <c r="CP25" i="56"/>
  <c r="CQ25" i="56"/>
  <c r="CR25" i="56"/>
  <c r="CS25" i="56"/>
  <c r="CT25" i="56"/>
  <c r="CU25" i="56"/>
  <c r="CV25" i="56"/>
  <c r="CW25" i="56"/>
  <c r="CX25" i="56"/>
  <c r="CY25" i="56"/>
  <c r="CZ25" i="56"/>
  <c r="DA25" i="56"/>
  <c r="DB25" i="56"/>
  <c r="DC25" i="56"/>
  <c r="DD25" i="56"/>
  <c r="DE25" i="56"/>
  <c r="DF25" i="56"/>
  <c r="DG25" i="56"/>
  <c r="DH25" i="56"/>
  <c r="DI25" i="56"/>
  <c r="DJ25" i="56"/>
  <c r="DK25" i="56"/>
  <c r="DL25" i="56"/>
  <c r="DM25" i="56"/>
  <c r="DN25" i="56"/>
  <c r="DO25" i="56"/>
  <c r="DP25" i="56"/>
  <c r="DQ25" i="56"/>
  <c r="DR25" i="56"/>
  <c r="DS25" i="56"/>
  <c r="DT25" i="56"/>
  <c r="DU25" i="56"/>
  <c r="DV25" i="56"/>
  <c r="DW25" i="56"/>
  <c r="DX25" i="56"/>
  <c r="DY25" i="56"/>
  <c r="DZ25" i="56"/>
  <c r="EA25" i="56"/>
  <c r="EB25" i="56"/>
  <c r="EC25" i="56"/>
  <c r="ED25" i="56"/>
  <c r="EE25" i="56"/>
  <c r="EF25" i="56"/>
  <c r="EG25" i="56"/>
  <c r="EH25" i="56"/>
  <c r="EI25" i="56"/>
  <c r="EJ25" i="56"/>
  <c r="EK25" i="56"/>
  <c r="EL25" i="56"/>
  <c r="EM25" i="56"/>
  <c r="EN25" i="56"/>
  <c r="EO25" i="56"/>
  <c r="EP25" i="56"/>
  <c r="EQ25" i="56"/>
  <c r="ER25" i="56"/>
  <c r="ES25" i="56"/>
  <c r="ET25" i="56"/>
  <c r="EU25" i="56"/>
  <c r="EV25" i="56"/>
  <c r="EW25" i="56"/>
  <c r="EX25" i="56"/>
  <c r="EY25" i="56"/>
  <c r="EZ25" i="56"/>
  <c r="FA25" i="56"/>
  <c r="FB25" i="56"/>
  <c r="FC25" i="56"/>
  <c r="FD25" i="56"/>
  <c r="FE25" i="56"/>
  <c r="FF25" i="56"/>
  <c r="FG25" i="56"/>
  <c r="FH25" i="56"/>
  <c r="FI25" i="56"/>
  <c r="D26" i="56"/>
  <c r="E26" i="56"/>
  <c r="F26" i="56"/>
  <c r="G26" i="56"/>
  <c r="H26" i="56"/>
  <c r="I26" i="56"/>
  <c r="J26" i="56"/>
  <c r="GN26" i="60" s="1"/>
  <c r="K26" i="56"/>
  <c r="L26" i="56"/>
  <c r="FY26" i="60" s="1"/>
  <c r="M26" i="56"/>
  <c r="N26" i="56"/>
  <c r="O26" i="56"/>
  <c r="GH26" i="60" s="1"/>
  <c r="P26" i="56"/>
  <c r="GT26" i="60" s="1"/>
  <c r="Q26" i="56"/>
  <c r="R26" i="56"/>
  <c r="GQ26" i="60" s="1"/>
  <c r="S26" i="56"/>
  <c r="T26" i="56"/>
  <c r="U26" i="56"/>
  <c r="V26" i="56"/>
  <c r="W26" i="56"/>
  <c r="X26" i="56"/>
  <c r="Y26" i="56"/>
  <c r="Z26" i="56"/>
  <c r="GO26" i="60" s="1"/>
  <c r="AA26" i="56"/>
  <c r="AB26" i="56"/>
  <c r="FZ26" i="60" s="1"/>
  <c r="AC26" i="56"/>
  <c r="AD26" i="56"/>
  <c r="AE26" i="56"/>
  <c r="GI26" i="60" s="1"/>
  <c r="AF26" i="56"/>
  <c r="AG26" i="56"/>
  <c r="AH26" i="56"/>
  <c r="GR26" i="60" s="1"/>
  <c r="AI26" i="56"/>
  <c r="AJ26" i="56"/>
  <c r="AK26" i="56"/>
  <c r="AL26" i="56"/>
  <c r="AM26" i="56"/>
  <c r="AN26" i="56"/>
  <c r="AO26" i="56"/>
  <c r="AP26" i="56"/>
  <c r="GP26" i="60" s="1"/>
  <c r="AQ26" i="56"/>
  <c r="AR26" i="56"/>
  <c r="GA26" i="60" s="1"/>
  <c r="AS26" i="56"/>
  <c r="AT26" i="56"/>
  <c r="AU26" i="56"/>
  <c r="GJ26" i="60" s="1"/>
  <c r="AV26" i="56"/>
  <c r="GV26" i="60" s="1"/>
  <c r="AW26" i="56"/>
  <c r="AX26" i="56"/>
  <c r="GS26" i="60" s="1"/>
  <c r="AY26" i="56"/>
  <c r="GZ26" i="60" s="1"/>
  <c r="AZ26" i="56"/>
  <c r="HA26" i="60" s="1"/>
  <c r="BA26" i="56"/>
  <c r="BB26" i="56"/>
  <c r="BC26" i="56"/>
  <c r="BD26" i="56"/>
  <c r="BE26" i="56"/>
  <c r="BF26" i="56"/>
  <c r="BG26" i="56"/>
  <c r="BH26" i="56"/>
  <c r="BI26" i="56"/>
  <c r="BJ26" i="56"/>
  <c r="BK26" i="56"/>
  <c r="BL26" i="56"/>
  <c r="BM26" i="56"/>
  <c r="BN26" i="56"/>
  <c r="BO26" i="56"/>
  <c r="BP26" i="56"/>
  <c r="BQ26" i="56"/>
  <c r="BR26" i="56"/>
  <c r="BS26" i="56"/>
  <c r="BT26" i="56"/>
  <c r="BU26" i="56"/>
  <c r="BV26" i="56"/>
  <c r="BW26" i="56"/>
  <c r="BX26" i="56"/>
  <c r="BY26" i="56"/>
  <c r="BZ26" i="56"/>
  <c r="CA26" i="56"/>
  <c r="CB26" i="56"/>
  <c r="CC26" i="56"/>
  <c r="CD26" i="56"/>
  <c r="CE26" i="56"/>
  <c r="CF26" i="56"/>
  <c r="CG26" i="56"/>
  <c r="CH26" i="56"/>
  <c r="CI26" i="56"/>
  <c r="CJ26" i="56"/>
  <c r="CK26" i="56"/>
  <c r="CL26" i="56"/>
  <c r="CM26" i="56"/>
  <c r="CN26" i="56"/>
  <c r="CO26" i="56"/>
  <c r="CP26" i="56"/>
  <c r="CQ26" i="56"/>
  <c r="CR26" i="56"/>
  <c r="CS26" i="56"/>
  <c r="CT26" i="56"/>
  <c r="CU26" i="56"/>
  <c r="CV26" i="56"/>
  <c r="CW26" i="56"/>
  <c r="CX26" i="56"/>
  <c r="CY26" i="56"/>
  <c r="CZ26" i="56"/>
  <c r="DA26" i="56"/>
  <c r="DB26" i="56"/>
  <c r="DC26" i="56"/>
  <c r="DD26" i="56"/>
  <c r="DE26" i="56"/>
  <c r="DF26" i="56"/>
  <c r="DG26" i="56"/>
  <c r="DH26" i="56"/>
  <c r="DI26" i="56"/>
  <c r="DJ26" i="56"/>
  <c r="DK26" i="56"/>
  <c r="DL26" i="56"/>
  <c r="DM26" i="56"/>
  <c r="DN26" i="56"/>
  <c r="DO26" i="56"/>
  <c r="DP26" i="56"/>
  <c r="DQ26" i="56"/>
  <c r="DR26" i="56"/>
  <c r="DS26" i="56"/>
  <c r="DT26" i="56"/>
  <c r="DU26" i="56"/>
  <c r="DV26" i="56"/>
  <c r="DW26" i="56"/>
  <c r="DX26" i="56"/>
  <c r="DY26" i="56"/>
  <c r="DZ26" i="56"/>
  <c r="EA26" i="56"/>
  <c r="EB26" i="56"/>
  <c r="EC26" i="56"/>
  <c r="ED26" i="56"/>
  <c r="EE26" i="56"/>
  <c r="EF26" i="56"/>
  <c r="EG26" i="56"/>
  <c r="EH26" i="56"/>
  <c r="EI26" i="56"/>
  <c r="EJ26" i="56"/>
  <c r="EK26" i="56"/>
  <c r="EL26" i="56"/>
  <c r="EM26" i="56"/>
  <c r="EN26" i="56"/>
  <c r="EO26" i="56"/>
  <c r="EP26" i="56"/>
  <c r="EQ26" i="56"/>
  <c r="ER26" i="56"/>
  <c r="ES26" i="56"/>
  <c r="ET26" i="56"/>
  <c r="EU26" i="56"/>
  <c r="EV26" i="56"/>
  <c r="EW26" i="56"/>
  <c r="EX26" i="56"/>
  <c r="EY26" i="56"/>
  <c r="EZ26" i="56"/>
  <c r="FA26" i="56"/>
  <c r="FB26" i="56"/>
  <c r="FC26" i="56"/>
  <c r="FD26" i="56"/>
  <c r="FE26" i="56"/>
  <c r="FF26" i="56"/>
  <c r="FG26" i="56"/>
  <c r="FH26" i="56"/>
  <c r="FI26" i="56"/>
  <c r="D27" i="56"/>
  <c r="E27" i="56"/>
  <c r="F27" i="56"/>
  <c r="G27" i="56"/>
  <c r="H27" i="56"/>
  <c r="I27" i="56"/>
  <c r="GK27" i="60" s="1"/>
  <c r="J27" i="56"/>
  <c r="GN27" i="60" s="1"/>
  <c r="K27" i="56"/>
  <c r="L27" i="56"/>
  <c r="M27" i="56"/>
  <c r="N27" i="56"/>
  <c r="O27" i="56"/>
  <c r="P27" i="56"/>
  <c r="GT27" i="60" s="1"/>
  <c r="Q27" i="56"/>
  <c r="GW27" i="60" s="1"/>
  <c r="R27" i="56"/>
  <c r="GQ27" i="60" s="1"/>
  <c r="S27" i="56"/>
  <c r="T27" i="56"/>
  <c r="U27" i="56"/>
  <c r="V27" i="56"/>
  <c r="W27" i="56"/>
  <c r="X27" i="56"/>
  <c r="Y27" i="56"/>
  <c r="GL27" i="60" s="1"/>
  <c r="Z27" i="56"/>
  <c r="GO27" i="60" s="1"/>
  <c r="AA27" i="56"/>
  <c r="AB27" i="56"/>
  <c r="AC27" i="56"/>
  <c r="AD27" i="56"/>
  <c r="AE27" i="56"/>
  <c r="AF27" i="56"/>
  <c r="AG27" i="56"/>
  <c r="AH27" i="56"/>
  <c r="GR27" i="60" s="1"/>
  <c r="AI27" i="56"/>
  <c r="AJ27" i="56"/>
  <c r="AK27" i="56"/>
  <c r="AL27" i="56"/>
  <c r="AM27" i="56"/>
  <c r="AN27" i="56"/>
  <c r="AO27" i="56"/>
  <c r="GM27" i="60" s="1"/>
  <c r="AP27" i="56"/>
  <c r="GP27" i="60" s="1"/>
  <c r="AQ27" i="56"/>
  <c r="AR27" i="56"/>
  <c r="AS27" i="56"/>
  <c r="AT27" i="56"/>
  <c r="AU27" i="56"/>
  <c r="AV27" i="56"/>
  <c r="GV27" i="60" s="1"/>
  <c r="AW27" i="56"/>
  <c r="GY27" i="60" s="1"/>
  <c r="AX27" i="56"/>
  <c r="GS27" i="60" s="1"/>
  <c r="AY27" i="56"/>
  <c r="AZ27" i="56"/>
  <c r="HA27" i="60" s="1"/>
  <c r="BA27" i="56"/>
  <c r="HB27" i="60" s="1"/>
  <c r="BB27" i="56"/>
  <c r="BC27" i="56"/>
  <c r="BD27" i="56"/>
  <c r="BE27" i="56"/>
  <c r="BF27" i="56"/>
  <c r="BG27" i="56"/>
  <c r="BH27" i="56"/>
  <c r="BI27" i="56"/>
  <c r="BJ27" i="56"/>
  <c r="BK27" i="56"/>
  <c r="BL27" i="56"/>
  <c r="BM27" i="56"/>
  <c r="BN27" i="56"/>
  <c r="BO27" i="56"/>
  <c r="BP27" i="56"/>
  <c r="BQ27" i="56"/>
  <c r="BR27" i="56"/>
  <c r="BS27" i="56"/>
  <c r="BT27" i="56"/>
  <c r="BU27" i="56"/>
  <c r="BV27" i="56"/>
  <c r="BW27" i="56"/>
  <c r="BX27" i="56"/>
  <c r="BY27" i="56"/>
  <c r="BZ27" i="56"/>
  <c r="CA27" i="56"/>
  <c r="CB27" i="56"/>
  <c r="CC27" i="56"/>
  <c r="CD27" i="56"/>
  <c r="CE27" i="56"/>
  <c r="CF27" i="56"/>
  <c r="CG27" i="56"/>
  <c r="CH27" i="56"/>
  <c r="CI27" i="56"/>
  <c r="CJ27" i="56"/>
  <c r="CK27" i="56"/>
  <c r="CL27" i="56"/>
  <c r="CM27" i="56"/>
  <c r="CN27" i="56"/>
  <c r="CO27" i="56"/>
  <c r="CP27" i="56"/>
  <c r="CQ27" i="56"/>
  <c r="CR27" i="56"/>
  <c r="CS27" i="56"/>
  <c r="CT27" i="56"/>
  <c r="CU27" i="56"/>
  <c r="CV27" i="56"/>
  <c r="CW27" i="56"/>
  <c r="CX27" i="56"/>
  <c r="CY27" i="56"/>
  <c r="CZ27" i="56"/>
  <c r="DA27" i="56"/>
  <c r="DB27" i="56"/>
  <c r="DC27" i="56"/>
  <c r="DD27" i="56"/>
  <c r="DE27" i="56"/>
  <c r="DF27" i="56"/>
  <c r="DG27" i="56"/>
  <c r="DH27" i="56"/>
  <c r="DI27" i="56"/>
  <c r="DJ27" i="56"/>
  <c r="DK27" i="56"/>
  <c r="DL27" i="56"/>
  <c r="DM27" i="56"/>
  <c r="DN27" i="56"/>
  <c r="DO27" i="56"/>
  <c r="DP27" i="56"/>
  <c r="DQ27" i="56"/>
  <c r="DR27" i="56"/>
  <c r="DS27" i="56"/>
  <c r="DT27" i="56"/>
  <c r="DU27" i="56"/>
  <c r="DV27" i="56"/>
  <c r="DW27" i="56"/>
  <c r="DX27" i="56"/>
  <c r="DY27" i="56"/>
  <c r="DZ27" i="56"/>
  <c r="EA27" i="56"/>
  <c r="EB27" i="56"/>
  <c r="EC27" i="56"/>
  <c r="ED27" i="56"/>
  <c r="EE27" i="56"/>
  <c r="EF27" i="56"/>
  <c r="EG27" i="56"/>
  <c r="EH27" i="56"/>
  <c r="EI27" i="56"/>
  <c r="EJ27" i="56"/>
  <c r="EK27" i="56"/>
  <c r="EL27" i="56"/>
  <c r="EM27" i="56"/>
  <c r="EN27" i="56"/>
  <c r="EO27" i="56"/>
  <c r="EP27" i="56"/>
  <c r="EQ27" i="56"/>
  <c r="ER27" i="56"/>
  <c r="ES27" i="56"/>
  <c r="ET27" i="56"/>
  <c r="EU27" i="56"/>
  <c r="EV27" i="56"/>
  <c r="EW27" i="56"/>
  <c r="EX27" i="56"/>
  <c r="EY27" i="56"/>
  <c r="EZ27" i="56"/>
  <c r="FA27" i="56"/>
  <c r="FB27" i="56"/>
  <c r="FC27" i="56"/>
  <c r="FD27" i="56"/>
  <c r="FE27" i="56"/>
  <c r="FF27" i="56"/>
  <c r="FG27" i="56"/>
  <c r="FH27" i="56"/>
  <c r="FI27" i="56"/>
  <c r="D28" i="56"/>
  <c r="E28" i="56"/>
  <c r="F28" i="56"/>
  <c r="G28" i="56"/>
  <c r="H28" i="56"/>
  <c r="I28" i="56"/>
  <c r="J28" i="56"/>
  <c r="GN28" i="60" s="1"/>
  <c r="K28" i="56"/>
  <c r="L28" i="56"/>
  <c r="M28" i="56"/>
  <c r="N28" i="56"/>
  <c r="O28" i="56"/>
  <c r="GH28" i="60" s="1"/>
  <c r="P28" i="56"/>
  <c r="GT28" i="60" s="1"/>
  <c r="Q28" i="56"/>
  <c r="R28" i="56"/>
  <c r="GQ28" i="60" s="1"/>
  <c r="S28" i="56"/>
  <c r="T28" i="56"/>
  <c r="U28" i="56"/>
  <c r="V28" i="56"/>
  <c r="W28" i="56"/>
  <c r="X28" i="56"/>
  <c r="Y28" i="56"/>
  <c r="Z28" i="56"/>
  <c r="GO28" i="60" s="1"/>
  <c r="AA28" i="56"/>
  <c r="AB28" i="56"/>
  <c r="AC28" i="56"/>
  <c r="AD28" i="56"/>
  <c r="AE28" i="56"/>
  <c r="GI28" i="60" s="1"/>
  <c r="AF28" i="56"/>
  <c r="AG28" i="56"/>
  <c r="AH28" i="56"/>
  <c r="GR28" i="60" s="1"/>
  <c r="AI28" i="56"/>
  <c r="AJ28" i="56"/>
  <c r="AK28" i="56"/>
  <c r="AL28" i="56"/>
  <c r="AM28" i="56"/>
  <c r="AN28" i="56"/>
  <c r="AO28" i="56"/>
  <c r="AP28" i="56"/>
  <c r="GP28" i="60" s="1"/>
  <c r="AQ28" i="56"/>
  <c r="AR28" i="56"/>
  <c r="GA28" i="60" s="1"/>
  <c r="AS28" i="56"/>
  <c r="AT28" i="56"/>
  <c r="AU28" i="56"/>
  <c r="GJ28" i="60" s="1"/>
  <c r="AV28" i="56"/>
  <c r="GV28" i="60" s="1"/>
  <c r="AW28" i="56"/>
  <c r="AX28" i="56"/>
  <c r="GS28" i="60" s="1"/>
  <c r="AY28" i="56"/>
  <c r="GZ28" i="60" s="1"/>
  <c r="AZ28" i="56"/>
  <c r="HA28" i="60" s="1"/>
  <c r="BA28" i="56"/>
  <c r="BB28" i="56"/>
  <c r="BC28" i="56"/>
  <c r="BD28" i="56"/>
  <c r="BE28" i="56"/>
  <c r="BF28" i="56"/>
  <c r="BG28" i="56"/>
  <c r="BH28" i="56"/>
  <c r="BI28" i="56"/>
  <c r="BJ28" i="56"/>
  <c r="BK28" i="56"/>
  <c r="BL28" i="56"/>
  <c r="BM28" i="56"/>
  <c r="BN28" i="56"/>
  <c r="BO28" i="56"/>
  <c r="BP28" i="56"/>
  <c r="BQ28" i="56"/>
  <c r="BR28" i="56"/>
  <c r="BS28" i="56"/>
  <c r="BT28" i="56"/>
  <c r="BU28" i="56"/>
  <c r="BV28" i="56"/>
  <c r="BW28" i="56"/>
  <c r="BX28" i="56"/>
  <c r="BY28" i="56"/>
  <c r="BZ28" i="56"/>
  <c r="CA28" i="56"/>
  <c r="CB28" i="56"/>
  <c r="CC28" i="56"/>
  <c r="CD28" i="56"/>
  <c r="CE28" i="56"/>
  <c r="CF28" i="56"/>
  <c r="CG28" i="56"/>
  <c r="CH28" i="56"/>
  <c r="CI28" i="56"/>
  <c r="CJ28" i="56"/>
  <c r="CK28" i="56"/>
  <c r="CL28" i="56"/>
  <c r="CM28" i="56"/>
  <c r="CN28" i="56"/>
  <c r="CO28" i="56"/>
  <c r="CP28" i="56"/>
  <c r="CQ28" i="56"/>
  <c r="CR28" i="56"/>
  <c r="CS28" i="56"/>
  <c r="CT28" i="56"/>
  <c r="CU28" i="56"/>
  <c r="CV28" i="56"/>
  <c r="CW28" i="56"/>
  <c r="CX28" i="56"/>
  <c r="CY28" i="56"/>
  <c r="CZ28" i="56"/>
  <c r="DA28" i="56"/>
  <c r="DB28" i="56"/>
  <c r="DC28" i="56"/>
  <c r="DD28" i="56"/>
  <c r="DE28" i="56"/>
  <c r="DF28" i="56"/>
  <c r="DG28" i="56"/>
  <c r="DH28" i="56"/>
  <c r="DI28" i="56"/>
  <c r="DJ28" i="56"/>
  <c r="DK28" i="56"/>
  <c r="DL28" i="56"/>
  <c r="DM28" i="56"/>
  <c r="DN28" i="56"/>
  <c r="DO28" i="56"/>
  <c r="DP28" i="56"/>
  <c r="DQ28" i="56"/>
  <c r="DR28" i="56"/>
  <c r="DS28" i="56"/>
  <c r="DT28" i="56"/>
  <c r="DU28" i="56"/>
  <c r="DV28" i="56"/>
  <c r="DW28" i="56"/>
  <c r="DX28" i="56"/>
  <c r="DY28" i="56"/>
  <c r="DZ28" i="56"/>
  <c r="EA28" i="56"/>
  <c r="EB28" i="56"/>
  <c r="EC28" i="56"/>
  <c r="ED28" i="56"/>
  <c r="EE28" i="56"/>
  <c r="EF28" i="56"/>
  <c r="EG28" i="56"/>
  <c r="EH28" i="56"/>
  <c r="EI28" i="56"/>
  <c r="EJ28" i="56"/>
  <c r="EK28" i="56"/>
  <c r="EL28" i="56"/>
  <c r="EM28" i="56"/>
  <c r="EN28" i="56"/>
  <c r="EO28" i="56"/>
  <c r="EP28" i="56"/>
  <c r="EQ28" i="56"/>
  <c r="ER28" i="56"/>
  <c r="ES28" i="56"/>
  <c r="ET28" i="56"/>
  <c r="EU28" i="56"/>
  <c r="EV28" i="56"/>
  <c r="EW28" i="56"/>
  <c r="EX28" i="56"/>
  <c r="EY28" i="56"/>
  <c r="EZ28" i="56"/>
  <c r="FA28" i="56"/>
  <c r="FB28" i="56"/>
  <c r="FC28" i="56"/>
  <c r="FD28" i="56"/>
  <c r="FE28" i="56"/>
  <c r="FF28" i="56"/>
  <c r="FG28" i="56"/>
  <c r="FH28" i="56"/>
  <c r="FI28" i="56"/>
  <c r="D29" i="56"/>
  <c r="E29" i="56"/>
  <c r="F29" i="56"/>
  <c r="G29" i="56"/>
  <c r="H29" i="56"/>
  <c r="I29" i="56"/>
  <c r="GK29" i="60" s="1"/>
  <c r="J29" i="56"/>
  <c r="GN29" i="60" s="1"/>
  <c r="K29" i="56"/>
  <c r="L29" i="56"/>
  <c r="M29" i="56"/>
  <c r="N29" i="56"/>
  <c r="O29" i="56"/>
  <c r="P29" i="56"/>
  <c r="GT29" i="60" s="1"/>
  <c r="Q29" i="56"/>
  <c r="GW29" i="60" s="1"/>
  <c r="R29" i="56"/>
  <c r="GQ29" i="60" s="1"/>
  <c r="S29" i="56"/>
  <c r="T29" i="56"/>
  <c r="U29" i="56"/>
  <c r="V29" i="56"/>
  <c r="W29" i="56"/>
  <c r="X29" i="56"/>
  <c r="Y29" i="56"/>
  <c r="GL29" i="60" s="1"/>
  <c r="Z29" i="56"/>
  <c r="AA29" i="56"/>
  <c r="AB29" i="56"/>
  <c r="AC29" i="56"/>
  <c r="AD29" i="56"/>
  <c r="AE29" i="56"/>
  <c r="AF29" i="56"/>
  <c r="AG29" i="56"/>
  <c r="AH29" i="56"/>
  <c r="GR29" i="60" s="1"/>
  <c r="AI29" i="56"/>
  <c r="AJ29" i="56"/>
  <c r="AK29" i="56"/>
  <c r="AL29" i="56"/>
  <c r="AM29" i="56"/>
  <c r="AN29" i="56"/>
  <c r="AO29" i="56"/>
  <c r="GM29" i="60" s="1"/>
  <c r="AP29" i="56"/>
  <c r="GP29" i="60" s="1"/>
  <c r="AQ29" i="56"/>
  <c r="AR29" i="56"/>
  <c r="AS29" i="56"/>
  <c r="AT29" i="56"/>
  <c r="AU29" i="56"/>
  <c r="AV29" i="56"/>
  <c r="GV29" i="60" s="1"/>
  <c r="AW29" i="56"/>
  <c r="GY29" i="60" s="1"/>
  <c r="AX29" i="56"/>
  <c r="AY29" i="56"/>
  <c r="AZ29" i="56"/>
  <c r="HA29" i="60" s="1"/>
  <c r="BA29" i="56"/>
  <c r="HB29" i="60" s="1"/>
  <c r="BB29" i="56"/>
  <c r="BC29" i="56"/>
  <c r="BD29" i="56"/>
  <c r="BE29" i="56"/>
  <c r="BF29" i="56"/>
  <c r="BG29" i="56"/>
  <c r="BH29" i="56"/>
  <c r="BI29" i="56"/>
  <c r="BJ29" i="56"/>
  <c r="BK29" i="56"/>
  <c r="BL29" i="56"/>
  <c r="BM29" i="56"/>
  <c r="BN29" i="56"/>
  <c r="BO29" i="56"/>
  <c r="BP29" i="56"/>
  <c r="BQ29" i="56"/>
  <c r="BR29" i="56"/>
  <c r="BS29" i="56"/>
  <c r="BT29" i="56"/>
  <c r="BU29" i="56"/>
  <c r="BV29" i="56"/>
  <c r="BW29" i="56"/>
  <c r="BX29" i="56"/>
  <c r="BY29" i="56"/>
  <c r="BZ29" i="56"/>
  <c r="CA29" i="56"/>
  <c r="CB29" i="56"/>
  <c r="CC29" i="56"/>
  <c r="CD29" i="56"/>
  <c r="CE29" i="56"/>
  <c r="CF29" i="56"/>
  <c r="CG29" i="56"/>
  <c r="CH29" i="56"/>
  <c r="CI29" i="56"/>
  <c r="CJ29" i="56"/>
  <c r="CK29" i="56"/>
  <c r="CL29" i="56"/>
  <c r="CM29" i="56"/>
  <c r="CN29" i="56"/>
  <c r="CO29" i="56"/>
  <c r="CP29" i="56"/>
  <c r="CQ29" i="56"/>
  <c r="CR29" i="56"/>
  <c r="CS29" i="56"/>
  <c r="CT29" i="56"/>
  <c r="CU29" i="56"/>
  <c r="CV29" i="56"/>
  <c r="CW29" i="56"/>
  <c r="CX29" i="56"/>
  <c r="CY29" i="56"/>
  <c r="CZ29" i="56"/>
  <c r="DA29" i="56"/>
  <c r="DB29" i="56"/>
  <c r="DC29" i="56"/>
  <c r="DD29" i="56"/>
  <c r="DE29" i="56"/>
  <c r="DF29" i="56"/>
  <c r="DG29" i="56"/>
  <c r="DH29" i="56"/>
  <c r="DI29" i="56"/>
  <c r="DJ29" i="56"/>
  <c r="DK29" i="56"/>
  <c r="DL29" i="56"/>
  <c r="DM29" i="56"/>
  <c r="DN29" i="56"/>
  <c r="DO29" i="56"/>
  <c r="DP29" i="56"/>
  <c r="DQ29" i="56"/>
  <c r="DR29" i="56"/>
  <c r="DS29" i="56"/>
  <c r="DT29" i="56"/>
  <c r="DU29" i="56"/>
  <c r="DV29" i="56"/>
  <c r="DW29" i="56"/>
  <c r="DX29" i="56"/>
  <c r="DY29" i="56"/>
  <c r="DZ29" i="56"/>
  <c r="EA29" i="56"/>
  <c r="EB29" i="56"/>
  <c r="EC29" i="56"/>
  <c r="ED29" i="56"/>
  <c r="EE29" i="56"/>
  <c r="EF29" i="56"/>
  <c r="EG29" i="56"/>
  <c r="EH29" i="56"/>
  <c r="EI29" i="56"/>
  <c r="EJ29" i="56"/>
  <c r="EK29" i="56"/>
  <c r="EL29" i="56"/>
  <c r="EM29" i="56"/>
  <c r="EN29" i="56"/>
  <c r="EO29" i="56"/>
  <c r="EP29" i="56"/>
  <c r="EQ29" i="56"/>
  <c r="ER29" i="56"/>
  <c r="ES29" i="56"/>
  <c r="ET29" i="56"/>
  <c r="EU29" i="56"/>
  <c r="EV29" i="56"/>
  <c r="EW29" i="56"/>
  <c r="EX29" i="56"/>
  <c r="EY29" i="56"/>
  <c r="EZ29" i="56"/>
  <c r="FA29" i="56"/>
  <c r="FB29" i="56"/>
  <c r="FC29" i="56"/>
  <c r="FD29" i="56"/>
  <c r="FE29" i="56"/>
  <c r="FF29" i="56"/>
  <c r="FG29" i="56"/>
  <c r="FH29" i="56"/>
  <c r="FI29" i="56"/>
  <c r="D30" i="56"/>
  <c r="E30" i="56"/>
  <c r="F30" i="56"/>
  <c r="G30" i="56"/>
  <c r="H30" i="56"/>
  <c r="I30" i="56"/>
  <c r="J30" i="56"/>
  <c r="GN30" i="60" s="1"/>
  <c r="K30" i="56"/>
  <c r="L30" i="56"/>
  <c r="FY30" i="60" s="1"/>
  <c r="M30" i="56"/>
  <c r="N30" i="56"/>
  <c r="O30" i="56"/>
  <c r="GH30" i="60" s="1"/>
  <c r="P30" i="56"/>
  <c r="Q30" i="56"/>
  <c r="R30" i="56"/>
  <c r="GQ30" i="60" s="1"/>
  <c r="S30" i="56"/>
  <c r="T30" i="56"/>
  <c r="U30" i="56"/>
  <c r="V30" i="56"/>
  <c r="W30" i="56"/>
  <c r="X30" i="56"/>
  <c r="Y30" i="56"/>
  <c r="Z30" i="56"/>
  <c r="GO30" i="60" s="1"/>
  <c r="AA30" i="56"/>
  <c r="AB30" i="56"/>
  <c r="FZ30" i="60" s="1"/>
  <c r="AC30" i="56"/>
  <c r="AD30" i="56"/>
  <c r="AE30" i="56"/>
  <c r="GI30" i="60" s="1"/>
  <c r="AF30" i="56"/>
  <c r="AG30" i="56"/>
  <c r="AH30" i="56"/>
  <c r="GR30" i="60" s="1"/>
  <c r="AI30" i="56"/>
  <c r="AJ30" i="56"/>
  <c r="AK30" i="56"/>
  <c r="AL30" i="56"/>
  <c r="AM30" i="56"/>
  <c r="AN30" i="56"/>
  <c r="GD30" i="60" s="1"/>
  <c r="AO30" i="56"/>
  <c r="AP30" i="56"/>
  <c r="GP30" i="60" s="1"/>
  <c r="AQ30" i="56"/>
  <c r="AR30" i="56"/>
  <c r="GA30" i="60" s="1"/>
  <c r="AS30" i="56"/>
  <c r="AT30" i="56"/>
  <c r="AU30" i="56"/>
  <c r="GJ30" i="60" s="1"/>
  <c r="AV30" i="56"/>
  <c r="GV30" i="60" s="1"/>
  <c r="AW30" i="56"/>
  <c r="AX30" i="56"/>
  <c r="GS30" i="60" s="1"/>
  <c r="AY30" i="56"/>
  <c r="GZ30" i="60" s="1"/>
  <c r="AZ30" i="56"/>
  <c r="HA30" i="60" s="1"/>
  <c r="BA30" i="56"/>
  <c r="BB30" i="56"/>
  <c r="BC30" i="56"/>
  <c r="BD30" i="56"/>
  <c r="BE30" i="56"/>
  <c r="BF30" i="56"/>
  <c r="BG30" i="56"/>
  <c r="BH30" i="56"/>
  <c r="BI30" i="56"/>
  <c r="BJ30" i="56"/>
  <c r="BK30" i="56"/>
  <c r="BL30" i="56"/>
  <c r="BM30" i="56"/>
  <c r="BN30" i="56"/>
  <c r="BO30" i="56"/>
  <c r="BP30" i="56"/>
  <c r="BQ30" i="56"/>
  <c r="BR30" i="56"/>
  <c r="BS30" i="56"/>
  <c r="BT30" i="56"/>
  <c r="BU30" i="56"/>
  <c r="BV30" i="56"/>
  <c r="BW30" i="56"/>
  <c r="BX30" i="56"/>
  <c r="BY30" i="56"/>
  <c r="BZ30" i="56"/>
  <c r="CA30" i="56"/>
  <c r="CB30" i="56"/>
  <c r="CC30" i="56"/>
  <c r="CD30" i="56"/>
  <c r="CE30" i="56"/>
  <c r="CF30" i="56"/>
  <c r="CG30" i="56"/>
  <c r="CH30" i="56"/>
  <c r="CI30" i="56"/>
  <c r="CJ30" i="56"/>
  <c r="CK30" i="56"/>
  <c r="CL30" i="56"/>
  <c r="CM30" i="56"/>
  <c r="CN30" i="56"/>
  <c r="CO30" i="56"/>
  <c r="CP30" i="56"/>
  <c r="CQ30" i="56"/>
  <c r="CR30" i="56"/>
  <c r="CS30" i="56"/>
  <c r="CT30" i="56"/>
  <c r="CU30" i="56"/>
  <c r="CV30" i="56"/>
  <c r="CW30" i="56"/>
  <c r="CX30" i="56"/>
  <c r="CY30" i="56"/>
  <c r="CZ30" i="56"/>
  <c r="DA30" i="56"/>
  <c r="DB30" i="56"/>
  <c r="DC30" i="56"/>
  <c r="DD30" i="56"/>
  <c r="DE30" i="56"/>
  <c r="DF30" i="56"/>
  <c r="DG30" i="56"/>
  <c r="DH30" i="56"/>
  <c r="DI30" i="56"/>
  <c r="DJ30" i="56"/>
  <c r="DK30" i="56"/>
  <c r="DL30" i="56"/>
  <c r="DM30" i="56"/>
  <c r="DN30" i="56"/>
  <c r="DO30" i="56"/>
  <c r="DP30" i="56"/>
  <c r="DQ30" i="56"/>
  <c r="DR30" i="56"/>
  <c r="DS30" i="56"/>
  <c r="DT30" i="56"/>
  <c r="DU30" i="56"/>
  <c r="DV30" i="56"/>
  <c r="DW30" i="56"/>
  <c r="DX30" i="56"/>
  <c r="DY30" i="56"/>
  <c r="DZ30" i="56"/>
  <c r="EA30" i="56"/>
  <c r="EB30" i="56"/>
  <c r="EC30" i="56"/>
  <c r="ED30" i="56"/>
  <c r="EE30" i="56"/>
  <c r="EF30" i="56"/>
  <c r="EG30" i="56"/>
  <c r="EH30" i="56"/>
  <c r="EI30" i="56"/>
  <c r="EJ30" i="56"/>
  <c r="EK30" i="56"/>
  <c r="EL30" i="56"/>
  <c r="EM30" i="56"/>
  <c r="EN30" i="56"/>
  <c r="EO30" i="56"/>
  <c r="EP30" i="56"/>
  <c r="EQ30" i="56"/>
  <c r="ER30" i="56"/>
  <c r="ES30" i="56"/>
  <c r="ET30" i="56"/>
  <c r="EU30" i="56"/>
  <c r="EV30" i="56"/>
  <c r="EW30" i="56"/>
  <c r="EX30" i="56"/>
  <c r="EY30" i="56"/>
  <c r="EZ30" i="56"/>
  <c r="FA30" i="56"/>
  <c r="FB30" i="56"/>
  <c r="FC30" i="56"/>
  <c r="FD30" i="56"/>
  <c r="FE30" i="56"/>
  <c r="FF30" i="56"/>
  <c r="FG30" i="56"/>
  <c r="FH30" i="56"/>
  <c r="FI30" i="56"/>
  <c r="D31" i="56"/>
  <c r="E31" i="56"/>
  <c r="F31" i="56"/>
  <c r="G31" i="56"/>
  <c r="H31" i="56"/>
  <c r="I31" i="56"/>
  <c r="GK31" i="60" s="1"/>
  <c r="J31" i="56"/>
  <c r="K31" i="56"/>
  <c r="L31" i="56"/>
  <c r="M31" i="56"/>
  <c r="N31" i="56"/>
  <c r="O31" i="56"/>
  <c r="P31" i="56"/>
  <c r="GT31" i="60" s="1"/>
  <c r="Q31" i="56"/>
  <c r="GW31" i="60" s="1"/>
  <c r="R31" i="56"/>
  <c r="GQ31" i="60" s="1"/>
  <c r="S31" i="56"/>
  <c r="T31" i="56"/>
  <c r="U31" i="56"/>
  <c r="V31" i="56"/>
  <c r="W31" i="56"/>
  <c r="X31" i="56"/>
  <c r="Y31" i="56"/>
  <c r="GL31" i="60" s="1"/>
  <c r="Z31" i="56"/>
  <c r="AA31" i="56"/>
  <c r="AB31" i="56"/>
  <c r="AC31" i="56"/>
  <c r="AD31" i="56"/>
  <c r="AE31" i="56"/>
  <c r="AF31" i="56"/>
  <c r="AG31" i="56"/>
  <c r="AH31" i="56"/>
  <c r="AI31" i="56"/>
  <c r="AJ31" i="56"/>
  <c r="AK31" i="56"/>
  <c r="AL31" i="56"/>
  <c r="AM31" i="56"/>
  <c r="AN31" i="56"/>
  <c r="AO31" i="56"/>
  <c r="GM31" i="60" s="1"/>
  <c r="AP31" i="56"/>
  <c r="GP31" i="60" s="1"/>
  <c r="AQ31" i="56"/>
  <c r="AR31" i="56"/>
  <c r="AS31" i="56"/>
  <c r="AT31" i="56"/>
  <c r="AU31" i="56"/>
  <c r="AV31" i="56"/>
  <c r="GV31" i="60" s="1"/>
  <c r="AW31" i="56"/>
  <c r="GY31" i="60" s="1"/>
  <c r="AX31" i="56"/>
  <c r="AY31" i="56"/>
  <c r="AZ31" i="56"/>
  <c r="HA31" i="60" s="1"/>
  <c r="BA31" i="56"/>
  <c r="HB31" i="60" s="1"/>
  <c r="BB31" i="56"/>
  <c r="BC31" i="56"/>
  <c r="BD31" i="56"/>
  <c r="BE31" i="56"/>
  <c r="BF31" i="56"/>
  <c r="BG31" i="56"/>
  <c r="BH31" i="56"/>
  <c r="BI31" i="56"/>
  <c r="BJ31" i="56"/>
  <c r="BK31" i="56"/>
  <c r="BL31" i="56"/>
  <c r="BM31" i="56"/>
  <c r="BN31" i="56"/>
  <c r="BO31" i="56"/>
  <c r="BP31" i="56"/>
  <c r="BQ31" i="56"/>
  <c r="BR31" i="56"/>
  <c r="BS31" i="56"/>
  <c r="BT31" i="56"/>
  <c r="BU31" i="56"/>
  <c r="BV31" i="56"/>
  <c r="BW31" i="56"/>
  <c r="BX31" i="56"/>
  <c r="BY31" i="56"/>
  <c r="BZ31" i="56"/>
  <c r="CA31" i="56"/>
  <c r="CB31" i="56"/>
  <c r="CC31" i="56"/>
  <c r="CD31" i="56"/>
  <c r="CE31" i="56"/>
  <c r="CF31" i="56"/>
  <c r="CG31" i="56"/>
  <c r="CH31" i="56"/>
  <c r="CI31" i="56"/>
  <c r="CJ31" i="56"/>
  <c r="CK31" i="56"/>
  <c r="CL31" i="56"/>
  <c r="CM31" i="56"/>
  <c r="CN31" i="56"/>
  <c r="CO31" i="56"/>
  <c r="CP31" i="56"/>
  <c r="CQ31" i="56"/>
  <c r="CR31" i="56"/>
  <c r="CS31" i="56"/>
  <c r="CT31" i="56"/>
  <c r="CU31" i="56"/>
  <c r="CV31" i="56"/>
  <c r="CW31" i="56"/>
  <c r="CX31" i="56"/>
  <c r="CY31" i="56"/>
  <c r="CZ31" i="56"/>
  <c r="DA31" i="56"/>
  <c r="DB31" i="56"/>
  <c r="DC31" i="56"/>
  <c r="DD31" i="56"/>
  <c r="DE31" i="56"/>
  <c r="DF31" i="56"/>
  <c r="DG31" i="56"/>
  <c r="DH31" i="56"/>
  <c r="DI31" i="56"/>
  <c r="DJ31" i="56"/>
  <c r="DK31" i="56"/>
  <c r="DL31" i="56"/>
  <c r="DM31" i="56"/>
  <c r="DN31" i="56"/>
  <c r="DO31" i="56"/>
  <c r="DP31" i="56"/>
  <c r="DQ31" i="56"/>
  <c r="DR31" i="56"/>
  <c r="DS31" i="56"/>
  <c r="DT31" i="56"/>
  <c r="DU31" i="56"/>
  <c r="DV31" i="56"/>
  <c r="DW31" i="56"/>
  <c r="DX31" i="56"/>
  <c r="DY31" i="56"/>
  <c r="DZ31" i="56"/>
  <c r="EA31" i="56"/>
  <c r="EB31" i="56"/>
  <c r="EC31" i="56"/>
  <c r="ED31" i="56"/>
  <c r="EE31" i="56"/>
  <c r="EF31" i="56"/>
  <c r="EG31" i="56"/>
  <c r="EH31" i="56"/>
  <c r="EI31" i="56"/>
  <c r="EJ31" i="56"/>
  <c r="EK31" i="56"/>
  <c r="EL31" i="56"/>
  <c r="EM31" i="56"/>
  <c r="EN31" i="56"/>
  <c r="EO31" i="56"/>
  <c r="EP31" i="56"/>
  <c r="EQ31" i="56"/>
  <c r="ER31" i="56"/>
  <c r="ES31" i="56"/>
  <c r="ET31" i="56"/>
  <c r="EU31" i="56"/>
  <c r="EV31" i="56"/>
  <c r="EW31" i="56"/>
  <c r="EX31" i="56"/>
  <c r="EY31" i="56"/>
  <c r="EZ31" i="56"/>
  <c r="FA31" i="56"/>
  <c r="FB31" i="56"/>
  <c r="FC31" i="56"/>
  <c r="FD31" i="56"/>
  <c r="FE31" i="56"/>
  <c r="FF31" i="56"/>
  <c r="FG31" i="56"/>
  <c r="FH31" i="56"/>
  <c r="FI31" i="56"/>
  <c r="D32" i="56"/>
  <c r="E32" i="56"/>
  <c r="F32" i="56"/>
  <c r="G32" i="56"/>
  <c r="H32" i="56"/>
  <c r="I32" i="56"/>
  <c r="J32" i="56"/>
  <c r="GN32" i="60" s="1"/>
  <c r="K32" i="56"/>
  <c r="L32" i="56"/>
  <c r="FY32" i="60" s="1"/>
  <c r="M32" i="56"/>
  <c r="N32" i="56"/>
  <c r="O32" i="56"/>
  <c r="GH32" i="60" s="1"/>
  <c r="P32" i="56"/>
  <c r="GT32" i="60" s="1"/>
  <c r="Q32" i="56"/>
  <c r="R32" i="56"/>
  <c r="GQ32" i="60" s="1"/>
  <c r="S32" i="56"/>
  <c r="T32" i="56"/>
  <c r="U32" i="56"/>
  <c r="V32" i="56"/>
  <c r="W32" i="56"/>
  <c r="X32" i="56"/>
  <c r="Y32" i="56"/>
  <c r="Z32" i="56"/>
  <c r="GO32" i="60" s="1"/>
  <c r="AA32" i="56"/>
  <c r="AB32" i="56"/>
  <c r="AC32" i="56"/>
  <c r="AD32" i="56"/>
  <c r="AE32" i="56"/>
  <c r="GI32" i="60" s="1"/>
  <c r="AF32" i="56"/>
  <c r="AG32" i="56"/>
  <c r="AH32" i="56"/>
  <c r="GR32" i="60" s="1"/>
  <c r="AI32" i="56"/>
  <c r="AJ32" i="56"/>
  <c r="AK32" i="56"/>
  <c r="AL32" i="56"/>
  <c r="AM32" i="56"/>
  <c r="AN32" i="56"/>
  <c r="GD32" i="60" s="1"/>
  <c r="AO32" i="56"/>
  <c r="AP32" i="56"/>
  <c r="GP32" i="60" s="1"/>
  <c r="AQ32" i="56"/>
  <c r="AR32" i="56"/>
  <c r="GA32" i="60" s="1"/>
  <c r="AS32" i="56"/>
  <c r="AT32" i="56"/>
  <c r="AU32" i="56"/>
  <c r="GJ32" i="60" s="1"/>
  <c r="AV32" i="56"/>
  <c r="AW32" i="56"/>
  <c r="AX32" i="56"/>
  <c r="GS32" i="60" s="1"/>
  <c r="AY32" i="56"/>
  <c r="GZ32" i="60" s="1"/>
  <c r="AZ32" i="56"/>
  <c r="HA32" i="60" s="1"/>
  <c r="BA32" i="56"/>
  <c r="BB32" i="56"/>
  <c r="BC32" i="56"/>
  <c r="BD32" i="56"/>
  <c r="BE32" i="56"/>
  <c r="BF32" i="56"/>
  <c r="BG32" i="56"/>
  <c r="BH32" i="56"/>
  <c r="BI32" i="56"/>
  <c r="BJ32" i="56"/>
  <c r="BK32" i="56"/>
  <c r="BL32" i="56"/>
  <c r="BM32" i="56"/>
  <c r="BN32" i="56"/>
  <c r="BO32" i="56"/>
  <c r="BP32" i="56"/>
  <c r="BQ32" i="56"/>
  <c r="BR32" i="56"/>
  <c r="BS32" i="56"/>
  <c r="BT32" i="56"/>
  <c r="BU32" i="56"/>
  <c r="BV32" i="56"/>
  <c r="BW32" i="56"/>
  <c r="BX32" i="56"/>
  <c r="BY32" i="56"/>
  <c r="BZ32" i="56"/>
  <c r="CA32" i="56"/>
  <c r="CB32" i="56"/>
  <c r="CC32" i="56"/>
  <c r="CD32" i="56"/>
  <c r="CE32" i="56"/>
  <c r="CF32" i="56"/>
  <c r="CG32" i="56"/>
  <c r="CH32" i="56"/>
  <c r="CI32" i="56"/>
  <c r="CJ32" i="56"/>
  <c r="CK32" i="56"/>
  <c r="CL32" i="56"/>
  <c r="CM32" i="56"/>
  <c r="CN32" i="56"/>
  <c r="CO32" i="56"/>
  <c r="CP32" i="56"/>
  <c r="CQ32" i="56"/>
  <c r="CR32" i="56"/>
  <c r="CS32" i="56"/>
  <c r="CT32" i="56"/>
  <c r="CU32" i="56"/>
  <c r="CV32" i="56"/>
  <c r="CW32" i="56"/>
  <c r="CX32" i="56"/>
  <c r="CY32" i="56"/>
  <c r="CZ32" i="56"/>
  <c r="DA32" i="56"/>
  <c r="DB32" i="56"/>
  <c r="DC32" i="56"/>
  <c r="DD32" i="56"/>
  <c r="DE32" i="56"/>
  <c r="DF32" i="56"/>
  <c r="DG32" i="56"/>
  <c r="DH32" i="56"/>
  <c r="DI32" i="56"/>
  <c r="DJ32" i="56"/>
  <c r="DK32" i="56"/>
  <c r="DL32" i="56"/>
  <c r="DM32" i="56"/>
  <c r="DN32" i="56"/>
  <c r="DO32" i="56"/>
  <c r="DP32" i="56"/>
  <c r="DQ32" i="56"/>
  <c r="DR32" i="56"/>
  <c r="DS32" i="56"/>
  <c r="DT32" i="56"/>
  <c r="DU32" i="56"/>
  <c r="DV32" i="56"/>
  <c r="DW32" i="56"/>
  <c r="DX32" i="56"/>
  <c r="DY32" i="56"/>
  <c r="DZ32" i="56"/>
  <c r="EA32" i="56"/>
  <c r="EB32" i="56"/>
  <c r="EC32" i="56"/>
  <c r="ED32" i="56"/>
  <c r="EE32" i="56"/>
  <c r="EF32" i="56"/>
  <c r="EG32" i="56"/>
  <c r="EH32" i="56"/>
  <c r="EI32" i="56"/>
  <c r="EJ32" i="56"/>
  <c r="EK32" i="56"/>
  <c r="EL32" i="56"/>
  <c r="EM32" i="56"/>
  <c r="EN32" i="56"/>
  <c r="EO32" i="56"/>
  <c r="EP32" i="56"/>
  <c r="EQ32" i="56"/>
  <c r="ER32" i="56"/>
  <c r="ES32" i="56"/>
  <c r="ET32" i="56"/>
  <c r="EU32" i="56"/>
  <c r="EV32" i="56"/>
  <c r="EW32" i="56"/>
  <c r="EX32" i="56"/>
  <c r="EY32" i="56"/>
  <c r="EZ32" i="56"/>
  <c r="FA32" i="56"/>
  <c r="FB32" i="56"/>
  <c r="FC32" i="56"/>
  <c r="FD32" i="56"/>
  <c r="FE32" i="56"/>
  <c r="FF32" i="56"/>
  <c r="FG32" i="56"/>
  <c r="FH32" i="56"/>
  <c r="FI32" i="56"/>
  <c r="D33" i="56"/>
  <c r="E33" i="56"/>
  <c r="F33" i="56"/>
  <c r="G33" i="56"/>
  <c r="H33" i="56"/>
  <c r="I33" i="56"/>
  <c r="GK33" i="60" s="1"/>
  <c r="J33" i="56"/>
  <c r="K33" i="56"/>
  <c r="L33" i="56"/>
  <c r="M33" i="56"/>
  <c r="N33" i="56"/>
  <c r="O33" i="56"/>
  <c r="P33" i="56"/>
  <c r="GT33" i="60" s="1"/>
  <c r="Q33" i="56"/>
  <c r="GW33" i="60" s="1"/>
  <c r="R33" i="56"/>
  <c r="S33" i="56"/>
  <c r="T33" i="56"/>
  <c r="U33" i="56"/>
  <c r="V33" i="56"/>
  <c r="W33" i="56"/>
  <c r="X33" i="56"/>
  <c r="Y33" i="56"/>
  <c r="GL33" i="60" s="1"/>
  <c r="Z33" i="56"/>
  <c r="AA33" i="56"/>
  <c r="AB33" i="56"/>
  <c r="AC33" i="56"/>
  <c r="AD33" i="56"/>
  <c r="AE33" i="56"/>
  <c r="AF33" i="56"/>
  <c r="AG33" i="56"/>
  <c r="AH33" i="56"/>
  <c r="GR33" i="60" s="1"/>
  <c r="AI33" i="56"/>
  <c r="AJ33" i="56"/>
  <c r="AK33" i="56"/>
  <c r="AL33" i="56"/>
  <c r="AM33" i="56"/>
  <c r="AN33" i="56"/>
  <c r="AO33" i="56"/>
  <c r="GM33" i="60" s="1"/>
  <c r="AP33" i="56"/>
  <c r="AQ33" i="56"/>
  <c r="AR33" i="56"/>
  <c r="AS33" i="56"/>
  <c r="AT33" i="56"/>
  <c r="AU33" i="56"/>
  <c r="AV33" i="56"/>
  <c r="GV33" i="60" s="1"/>
  <c r="AW33" i="56"/>
  <c r="GY33" i="60" s="1"/>
  <c r="AX33" i="56"/>
  <c r="GS33" i="60" s="1"/>
  <c r="AY33" i="56"/>
  <c r="AZ33" i="56"/>
  <c r="HA33" i="60" s="1"/>
  <c r="BA33" i="56"/>
  <c r="HB33" i="60" s="1"/>
  <c r="BB33" i="56"/>
  <c r="BC33" i="56"/>
  <c r="BD33" i="56"/>
  <c r="BE33" i="56"/>
  <c r="BF33" i="56"/>
  <c r="BG33" i="56"/>
  <c r="BH33" i="56"/>
  <c r="BI33" i="56"/>
  <c r="BJ33" i="56"/>
  <c r="BK33" i="56"/>
  <c r="BL33" i="56"/>
  <c r="BM33" i="56"/>
  <c r="BN33" i="56"/>
  <c r="BO33" i="56"/>
  <c r="BP33" i="56"/>
  <c r="BQ33" i="56"/>
  <c r="BR33" i="56"/>
  <c r="BS33" i="56"/>
  <c r="BT33" i="56"/>
  <c r="BU33" i="56"/>
  <c r="BV33" i="56"/>
  <c r="BW33" i="56"/>
  <c r="BX33" i="56"/>
  <c r="BY33" i="56"/>
  <c r="BZ33" i="56"/>
  <c r="CA33" i="56"/>
  <c r="CB33" i="56"/>
  <c r="CC33" i="56"/>
  <c r="CD33" i="56"/>
  <c r="CE33" i="56"/>
  <c r="CF33" i="56"/>
  <c r="CG33" i="56"/>
  <c r="CH33" i="56"/>
  <c r="CI33" i="56"/>
  <c r="CJ33" i="56"/>
  <c r="CK33" i="56"/>
  <c r="CL33" i="56"/>
  <c r="CM33" i="56"/>
  <c r="CN33" i="56"/>
  <c r="CO33" i="56"/>
  <c r="CP33" i="56"/>
  <c r="CQ33" i="56"/>
  <c r="CR33" i="56"/>
  <c r="CS33" i="56"/>
  <c r="CT33" i="56"/>
  <c r="CU33" i="56"/>
  <c r="CV33" i="56"/>
  <c r="CW33" i="56"/>
  <c r="CX33" i="56"/>
  <c r="HF33" i="60" s="1"/>
  <c r="CY33" i="56"/>
  <c r="CZ33" i="56"/>
  <c r="DA33" i="56"/>
  <c r="DB33" i="56"/>
  <c r="DC33" i="56"/>
  <c r="DD33" i="56"/>
  <c r="DE33" i="56"/>
  <c r="DF33" i="56"/>
  <c r="DG33" i="56"/>
  <c r="DH33" i="56"/>
  <c r="DI33" i="56"/>
  <c r="DJ33" i="56"/>
  <c r="DK33" i="56"/>
  <c r="DL33" i="56"/>
  <c r="DM33" i="56"/>
  <c r="DN33" i="56"/>
  <c r="DO33" i="56"/>
  <c r="DP33" i="56"/>
  <c r="DQ33" i="56"/>
  <c r="DR33" i="56"/>
  <c r="DS33" i="56"/>
  <c r="DT33" i="56"/>
  <c r="DU33" i="56"/>
  <c r="DV33" i="56"/>
  <c r="DW33" i="56"/>
  <c r="DX33" i="56"/>
  <c r="DY33" i="56"/>
  <c r="DZ33" i="56"/>
  <c r="EA33" i="56"/>
  <c r="EB33" i="56"/>
  <c r="EC33" i="56"/>
  <c r="ED33" i="56"/>
  <c r="EE33" i="56"/>
  <c r="EF33" i="56"/>
  <c r="EG33" i="56"/>
  <c r="EH33" i="56"/>
  <c r="EI33" i="56"/>
  <c r="EJ33" i="56"/>
  <c r="EK33" i="56"/>
  <c r="EL33" i="56"/>
  <c r="EM33" i="56"/>
  <c r="EN33" i="56"/>
  <c r="EO33" i="56"/>
  <c r="EP33" i="56"/>
  <c r="EQ33" i="56"/>
  <c r="ER33" i="56"/>
  <c r="ES33" i="56"/>
  <c r="ET33" i="56"/>
  <c r="EU33" i="56"/>
  <c r="EV33" i="56"/>
  <c r="EW33" i="56"/>
  <c r="EX33" i="56"/>
  <c r="EY33" i="56"/>
  <c r="EZ33" i="56"/>
  <c r="FA33" i="56"/>
  <c r="FB33" i="56"/>
  <c r="FC33" i="56"/>
  <c r="FD33" i="56"/>
  <c r="FE33" i="56"/>
  <c r="FF33" i="56"/>
  <c r="FG33" i="56"/>
  <c r="FH33" i="56"/>
  <c r="FI33" i="56"/>
  <c r="D34" i="56"/>
  <c r="E34" i="56"/>
  <c r="F34" i="56"/>
  <c r="G34" i="56"/>
  <c r="H34" i="56"/>
  <c r="GB34" i="60" s="1"/>
  <c r="I34" i="56"/>
  <c r="J34" i="56"/>
  <c r="GN34" i="60" s="1"/>
  <c r="K34" i="56"/>
  <c r="L34" i="56"/>
  <c r="M34" i="56"/>
  <c r="N34" i="56"/>
  <c r="O34" i="56"/>
  <c r="GH34" i="60" s="1"/>
  <c r="P34" i="56"/>
  <c r="Q34" i="56"/>
  <c r="R34" i="56"/>
  <c r="GQ34" i="60" s="1"/>
  <c r="S34" i="56"/>
  <c r="T34" i="56"/>
  <c r="U34" i="56"/>
  <c r="V34" i="56"/>
  <c r="W34" i="56"/>
  <c r="X34" i="56"/>
  <c r="Y34" i="56"/>
  <c r="Z34" i="56"/>
  <c r="GO34" i="60" s="1"/>
  <c r="AA34" i="56"/>
  <c r="AB34" i="56"/>
  <c r="AC34" i="56"/>
  <c r="AD34" i="56"/>
  <c r="AE34" i="56"/>
  <c r="GI34" i="60" s="1"/>
  <c r="AF34" i="56"/>
  <c r="AG34" i="56"/>
  <c r="AH34" i="56"/>
  <c r="GR34" i="60" s="1"/>
  <c r="AI34" i="56"/>
  <c r="AJ34" i="56"/>
  <c r="AK34" i="56"/>
  <c r="AL34" i="56"/>
  <c r="AM34" i="56"/>
  <c r="AN34" i="56"/>
  <c r="AO34" i="56"/>
  <c r="AP34" i="56"/>
  <c r="GP34" i="60" s="1"/>
  <c r="AQ34" i="56"/>
  <c r="AR34" i="56"/>
  <c r="GA34" i="60" s="1"/>
  <c r="AS34" i="56"/>
  <c r="AT34" i="56"/>
  <c r="AU34" i="56"/>
  <c r="GJ34" i="60" s="1"/>
  <c r="AV34" i="56"/>
  <c r="AW34" i="56"/>
  <c r="AX34" i="56"/>
  <c r="GS34" i="60" s="1"/>
  <c r="AY34" i="56"/>
  <c r="GZ34" i="60" s="1"/>
  <c r="AZ34" i="56"/>
  <c r="BA34" i="56"/>
  <c r="BB34" i="56"/>
  <c r="BC34" i="56"/>
  <c r="BD34" i="56"/>
  <c r="BE34" i="56"/>
  <c r="BF34" i="56"/>
  <c r="BG34" i="56"/>
  <c r="BH34" i="56"/>
  <c r="BI34" i="56"/>
  <c r="BJ34" i="56"/>
  <c r="BK34" i="56"/>
  <c r="BL34" i="56"/>
  <c r="BM34" i="56"/>
  <c r="BN34" i="56"/>
  <c r="BO34" i="56"/>
  <c r="BP34" i="56"/>
  <c r="BQ34" i="56"/>
  <c r="BR34" i="56"/>
  <c r="BS34" i="56"/>
  <c r="BT34" i="56"/>
  <c r="BU34" i="56"/>
  <c r="BV34" i="56"/>
  <c r="BW34" i="56"/>
  <c r="BX34" i="56"/>
  <c r="BY34" i="56"/>
  <c r="BZ34" i="56"/>
  <c r="CA34" i="56"/>
  <c r="CB34" i="56"/>
  <c r="CC34" i="56"/>
  <c r="CD34" i="56"/>
  <c r="CE34" i="56"/>
  <c r="CF34" i="56"/>
  <c r="CG34" i="56"/>
  <c r="CH34" i="56"/>
  <c r="CI34" i="56"/>
  <c r="CJ34" i="56"/>
  <c r="CK34" i="56"/>
  <c r="CL34" i="56"/>
  <c r="CM34" i="56"/>
  <c r="CN34" i="56"/>
  <c r="CO34" i="56"/>
  <c r="CP34" i="56"/>
  <c r="CQ34" i="56"/>
  <c r="CR34" i="56"/>
  <c r="CS34" i="56"/>
  <c r="CT34" i="56"/>
  <c r="CU34" i="56"/>
  <c r="CV34" i="56"/>
  <c r="CW34" i="56"/>
  <c r="CX34" i="56"/>
  <c r="CY34" i="56"/>
  <c r="CZ34" i="56"/>
  <c r="DA34" i="56"/>
  <c r="DB34" i="56"/>
  <c r="DC34" i="56"/>
  <c r="DD34" i="56"/>
  <c r="DE34" i="56"/>
  <c r="DF34" i="56"/>
  <c r="DG34" i="56"/>
  <c r="DH34" i="56"/>
  <c r="DI34" i="56"/>
  <c r="DJ34" i="56"/>
  <c r="DK34" i="56"/>
  <c r="DL34" i="56"/>
  <c r="DM34" i="56"/>
  <c r="DN34" i="56"/>
  <c r="DO34" i="56"/>
  <c r="DP34" i="56"/>
  <c r="DQ34" i="56"/>
  <c r="DR34" i="56"/>
  <c r="DS34" i="56"/>
  <c r="DT34" i="56"/>
  <c r="DU34" i="56"/>
  <c r="DV34" i="56"/>
  <c r="DW34" i="56"/>
  <c r="DX34" i="56"/>
  <c r="DY34" i="56"/>
  <c r="DZ34" i="56"/>
  <c r="EA34" i="56"/>
  <c r="EB34" i="56"/>
  <c r="EC34" i="56"/>
  <c r="ED34" i="56"/>
  <c r="EE34" i="56"/>
  <c r="EF34" i="56"/>
  <c r="EG34" i="56"/>
  <c r="EH34" i="56"/>
  <c r="EI34" i="56"/>
  <c r="EJ34" i="56"/>
  <c r="EK34" i="56"/>
  <c r="EL34" i="56"/>
  <c r="EM34" i="56"/>
  <c r="EN34" i="56"/>
  <c r="EO34" i="56"/>
  <c r="EP34" i="56"/>
  <c r="EQ34" i="56"/>
  <c r="ER34" i="56"/>
  <c r="ES34" i="56"/>
  <c r="ET34" i="56"/>
  <c r="EU34" i="56"/>
  <c r="EV34" i="56"/>
  <c r="EW34" i="56"/>
  <c r="EX34" i="56"/>
  <c r="EY34" i="56"/>
  <c r="EZ34" i="56"/>
  <c r="FA34" i="56"/>
  <c r="FB34" i="56"/>
  <c r="FC34" i="56"/>
  <c r="FD34" i="56"/>
  <c r="FE34" i="56"/>
  <c r="FF34" i="56"/>
  <c r="FG34" i="56"/>
  <c r="FH34" i="56"/>
  <c r="FI34" i="56"/>
  <c r="D35" i="56"/>
  <c r="E35" i="56"/>
  <c r="F35" i="56"/>
  <c r="G35" i="56"/>
  <c r="H35" i="56"/>
  <c r="I35" i="56"/>
  <c r="GK35" i="60" s="1"/>
  <c r="J35" i="56"/>
  <c r="K35" i="56"/>
  <c r="L35" i="56"/>
  <c r="M35" i="56"/>
  <c r="N35" i="56"/>
  <c r="O35" i="56"/>
  <c r="P35" i="56"/>
  <c r="GT35" i="60" s="1"/>
  <c r="Q35" i="56"/>
  <c r="GW35" i="60" s="1"/>
  <c r="R35" i="56"/>
  <c r="S35" i="56"/>
  <c r="T35" i="56"/>
  <c r="U35" i="56"/>
  <c r="V35" i="56"/>
  <c r="W35" i="56"/>
  <c r="X35" i="56"/>
  <c r="Y35" i="56"/>
  <c r="GL35" i="60" s="1"/>
  <c r="Z35" i="56"/>
  <c r="AA35" i="56"/>
  <c r="AB35" i="56"/>
  <c r="AC35" i="56"/>
  <c r="AD35" i="56"/>
  <c r="AE35" i="56"/>
  <c r="AF35" i="56"/>
  <c r="AG35" i="56"/>
  <c r="AH35" i="56"/>
  <c r="AI35" i="56"/>
  <c r="AJ35" i="56"/>
  <c r="AK35" i="56"/>
  <c r="AL35" i="56"/>
  <c r="AM35" i="56"/>
  <c r="AN35" i="56"/>
  <c r="AO35" i="56"/>
  <c r="GM35" i="60" s="1"/>
  <c r="AP35" i="56"/>
  <c r="AQ35" i="56"/>
  <c r="AR35" i="56"/>
  <c r="AS35" i="56"/>
  <c r="AT35" i="56"/>
  <c r="AU35" i="56"/>
  <c r="AV35" i="56"/>
  <c r="GV35" i="60" s="1"/>
  <c r="AW35" i="56"/>
  <c r="GY35" i="60" s="1"/>
  <c r="AX35" i="56"/>
  <c r="AY35" i="56"/>
  <c r="AZ35" i="56"/>
  <c r="HA35" i="60" s="1"/>
  <c r="BA35" i="56"/>
  <c r="HB35" i="60" s="1"/>
  <c r="BB35" i="56"/>
  <c r="HC35" i="60" s="1"/>
  <c r="BC35" i="56"/>
  <c r="BD35" i="56"/>
  <c r="BE35" i="56"/>
  <c r="BF35" i="56"/>
  <c r="BG35" i="56"/>
  <c r="BH35" i="56"/>
  <c r="BI35" i="56"/>
  <c r="BJ35" i="56"/>
  <c r="BK35" i="56"/>
  <c r="BL35" i="56"/>
  <c r="BM35" i="56"/>
  <c r="BN35" i="56"/>
  <c r="BO35" i="56"/>
  <c r="BP35" i="56"/>
  <c r="BQ35" i="56"/>
  <c r="BR35" i="56"/>
  <c r="HD35" i="60" s="1"/>
  <c r="BS35" i="56"/>
  <c r="BT35" i="56"/>
  <c r="BU35" i="56"/>
  <c r="BV35" i="56"/>
  <c r="BW35" i="56"/>
  <c r="BX35" i="56"/>
  <c r="BY35" i="56"/>
  <c r="BZ35" i="56"/>
  <c r="CA35" i="56"/>
  <c r="CB35" i="56"/>
  <c r="CC35" i="56"/>
  <c r="CD35" i="56"/>
  <c r="CE35" i="56"/>
  <c r="CF35" i="56"/>
  <c r="CG35" i="56"/>
  <c r="CH35" i="56"/>
  <c r="CI35" i="56"/>
  <c r="CJ35" i="56"/>
  <c r="CK35" i="56"/>
  <c r="CL35" i="56"/>
  <c r="CM35" i="56"/>
  <c r="CN35" i="56"/>
  <c r="CO35" i="56"/>
  <c r="CP35" i="56"/>
  <c r="CQ35" i="56"/>
  <c r="CR35" i="56"/>
  <c r="CS35" i="56"/>
  <c r="CT35" i="56"/>
  <c r="CU35" i="56"/>
  <c r="CV35" i="56"/>
  <c r="CW35" i="56"/>
  <c r="CX35" i="56"/>
  <c r="HF35" i="60" s="1"/>
  <c r="CY35" i="56"/>
  <c r="CZ35" i="56"/>
  <c r="DA35" i="56"/>
  <c r="DB35" i="56"/>
  <c r="DC35" i="56"/>
  <c r="DD35" i="56"/>
  <c r="DE35" i="56"/>
  <c r="DF35" i="56"/>
  <c r="DG35" i="56"/>
  <c r="DH35" i="56"/>
  <c r="DI35" i="56"/>
  <c r="DJ35" i="56"/>
  <c r="DK35" i="56"/>
  <c r="DL35" i="56"/>
  <c r="DM35" i="56"/>
  <c r="DN35" i="56"/>
  <c r="DO35" i="56"/>
  <c r="DP35" i="56"/>
  <c r="DQ35" i="56"/>
  <c r="DR35" i="56"/>
  <c r="DS35" i="56"/>
  <c r="DT35" i="56"/>
  <c r="DU35" i="56"/>
  <c r="DV35" i="56"/>
  <c r="DW35" i="56"/>
  <c r="DX35" i="56"/>
  <c r="DY35" i="56"/>
  <c r="DZ35" i="56"/>
  <c r="EA35" i="56"/>
  <c r="EB35" i="56"/>
  <c r="EC35" i="56"/>
  <c r="ED35" i="56"/>
  <c r="HH35" i="60" s="1"/>
  <c r="EE35" i="56"/>
  <c r="EF35" i="56"/>
  <c r="EG35" i="56"/>
  <c r="EH35" i="56"/>
  <c r="EI35" i="56"/>
  <c r="EJ35" i="56"/>
  <c r="EK35" i="56"/>
  <c r="EL35" i="56"/>
  <c r="EM35" i="56"/>
  <c r="EN35" i="56"/>
  <c r="EO35" i="56"/>
  <c r="EP35" i="56"/>
  <c r="EQ35" i="56"/>
  <c r="ER35" i="56"/>
  <c r="ES35" i="56"/>
  <c r="ET35" i="56"/>
  <c r="HI35" i="60" s="1"/>
  <c r="EU35" i="56"/>
  <c r="EV35" i="56"/>
  <c r="EW35" i="56"/>
  <c r="EX35" i="56"/>
  <c r="EY35" i="56"/>
  <c r="EZ35" i="56"/>
  <c r="FA35" i="56"/>
  <c r="FB35" i="56"/>
  <c r="FC35" i="56"/>
  <c r="FD35" i="56"/>
  <c r="FE35" i="56"/>
  <c r="FF35" i="56"/>
  <c r="FG35" i="56"/>
  <c r="FH35" i="56"/>
  <c r="FI35" i="56"/>
  <c r="D36" i="56"/>
  <c r="E36" i="56"/>
  <c r="F36" i="56"/>
  <c r="G36" i="56"/>
  <c r="H36" i="56"/>
  <c r="I36" i="56"/>
  <c r="J36" i="56"/>
  <c r="GN36" i="60" s="1"/>
  <c r="K36" i="56"/>
  <c r="L36" i="56"/>
  <c r="M36" i="56"/>
  <c r="N36" i="56"/>
  <c r="O36" i="56"/>
  <c r="GH36" i="60" s="1"/>
  <c r="P36" i="56"/>
  <c r="Q36" i="56"/>
  <c r="R36" i="56"/>
  <c r="GQ36" i="60" s="1"/>
  <c r="S36" i="56"/>
  <c r="T36" i="56"/>
  <c r="U36" i="56"/>
  <c r="V36" i="56"/>
  <c r="W36" i="56"/>
  <c r="X36" i="56"/>
  <c r="Y36" i="56"/>
  <c r="Z36" i="56"/>
  <c r="GO36" i="60" s="1"/>
  <c r="AA36" i="56"/>
  <c r="AB36" i="56"/>
  <c r="FZ36" i="60" s="1"/>
  <c r="AC36" i="56"/>
  <c r="AD36" i="56"/>
  <c r="AE36" i="56"/>
  <c r="GI36" i="60" s="1"/>
  <c r="AF36" i="56"/>
  <c r="AG36" i="56"/>
  <c r="AH36" i="56"/>
  <c r="GR36" i="60" s="1"/>
  <c r="AI36" i="56"/>
  <c r="AJ36" i="56"/>
  <c r="AK36" i="56"/>
  <c r="AL36" i="56"/>
  <c r="AM36" i="56"/>
  <c r="AN36" i="56"/>
  <c r="AO36" i="56"/>
  <c r="AP36" i="56"/>
  <c r="GP36" i="60" s="1"/>
  <c r="AQ36" i="56"/>
  <c r="AR36" i="56"/>
  <c r="AS36" i="56"/>
  <c r="AT36" i="56"/>
  <c r="AU36" i="56"/>
  <c r="GJ36" i="60" s="1"/>
  <c r="AV36" i="56"/>
  <c r="AW36" i="56"/>
  <c r="AX36" i="56"/>
  <c r="GS36" i="60" s="1"/>
  <c r="AY36" i="56"/>
  <c r="GZ36" i="60" s="1"/>
  <c r="AZ36" i="56"/>
  <c r="BA36" i="56"/>
  <c r="BB36" i="56"/>
  <c r="BC36" i="56"/>
  <c r="BD36" i="56"/>
  <c r="BE36" i="56"/>
  <c r="BF36" i="56"/>
  <c r="BG36" i="56"/>
  <c r="BH36" i="56"/>
  <c r="BI36" i="56"/>
  <c r="BJ36" i="56"/>
  <c r="BK36" i="56"/>
  <c r="BL36" i="56"/>
  <c r="BM36" i="56"/>
  <c r="BN36" i="56"/>
  <c r="BO36" i="56"/>
  <c r="BP36" i="56"/>
  <c r="BQ36" i="56"/>
  <c r="BR36" i="56"/>
  <c r="BS36" i="56"/>
  <c r="BT36" i="56"/>
  <c r="BU36" i="56"/>
  <c r="BV36" i="56"/>
  <c r="BW36" i="56"/>
  <c r="BX36" i="56"/>
  <c r="BY36" i="56"/>
  <c r="BZ36" i="56"/>
  <c r="CA36" i="56"/>
  <c r="CB36" i="56"/>
  <c r="CC36" i="56"/>
  <c r="CD36" i="56"/>
  <c r="CE36" i="56"/>
  <c r="CF36" i="56"/>
  <c r="CG36" i="56"/>
  <c r="CH36" i="56"/>
  <c r="CI36" i="56"/>
  <c r="CJ36" i="56"/>
  <c r="CK36" i="56"/>
  <c r="CL36" i="56"/>
  <c r="CM36" i="56"/>
  <c r="CN36" i="56"/>
  <c r="CO36" i="56"/>
  <c r="CP36" i="56"/>
  <c r="CQ36" i="56"/>
  <c r="CR36" i="56"/>
  <c r="CS36" i="56"/>
  <c r="CT36" i="56"/>
  <c r="CU36" i="56"/>
  <c r="CV36" i="56"/>
  <c r="CW36" i="56"/>
  <c r="CX36" i="56"/>
  <c r="CY36" i="56"/>
  <c r="CZ36" i="56"/>
  <c r="DA36" i="56"/>
  <c r="DB36" i="56"/>
  <c r="DC36" i="56"/>
  <c r="DD36" i="56"/>
  <c r="DE36" i="56"/>
  <c r="DF36" i="56"/>
  <c r="DG36" i="56"/>
  <c r="DH36" i="56"/>
  <c r="DI36" i="56"/>
  <c r="DJ36" i="56"/>
  <c r="DK36" i="56"/>
  <c r="DL36" i="56"/>
  <c r="DM36" i="56"/>
  <c r="DN36" i="56"/>
  <c r="DO36" i="56"/>
  <c r="DP36" i="56"/>
  <c r="DQ36" i="56"/>
  <c r="DR36" i="56"/>
  <c r="DS36" i="56"/>
  <c r="DT36" i="56"/>
  <c r="DU36" i="56"/>
  <c r="DV36" i="56"/>
  <c r="DW36" i="56"/>
  <c r="DX36" i="56"/>
  <c r="DY36" i="56"/>
  <c r="DZ36" i="56"/>
  <c r="EA36" i="56"/>
  <c r="EB36" i="56"/>
  <c r="EC36" i="56"/>
  <c r="ED36" i="56"/>
  <c r="EE36" i="56"/>
  <c r="EF36" i="56"/>
  <c r="EG36" i="56"/>
  <c r="EH36" i="56"/>
  <c r="EI36" i="56"/>
  <c r="EJ36" i="56"/>
  <c r="EK36" i="56"/>
  <c r="EL36" i="56"/>
  <c r="EM36" i="56"/>
  <c r="EN36" i="56"/>
  <c r="EO36" i="56"/>
  <c r="EP36" i="56"/>
  <c r="EQ36" i="56"/>
  <c r="ER36" i="56"/>
  <c r="ES36" i="56"/>
  <c r="ET36" i="56"/>
  <c r="EU36" i="56"/>
  <c r="EV36" i="56"/>
  <c r="EW36" i="56"/>
  <c r="EX36" i="56"/>
  <c r="EY36" i="56"/>
  <c r="EZ36" i="56"/>
  <c r="FA36" i="56"/>
  <c r="FB36" i="56"/>
  <c r="FC36" i="56"/>
  <c r="FD36" i="56"/>
  <c r="FE36" i="56"/>
  <c r="FF36" i="56"/>
  <c r="FG36" i="56"/>
  <c r="FH36" i="56"/>
  <c r="FI36" i="56"/>
  <c r="D37" i="56"/>
  <c r="E37" i="56"/>
  <c r="F37" i="56"/>
  <c r="G37" i="56"/>
  <c r="H37" i="56"/>
  <c r="I37" i="56"/>
  <c r="GK37" i="60" s="1"/>
  <c r="J37" i="56"/>
  <c r="K37" i="56"/>
  <c r="L37" i="56"/>
  <c r="M37" i="56"/>
  <c r="N37" i="56"/>
  <c r="O37" i="56"/>
  <c r="P37" i="56"/>
  <c r="GT37" i="60" s="1"/>
  <c r="Q37" i="56"/>
  <c r="GW37" i="60" s="1"/>
  <c r="R37" i="56"/>
  <c r="S37" i="56"/>
  <c r="T37" i="56"/>
  <c r="U37" i="56"/>
  <c r="V37" i="56"/>
  <c r="W37" i="56"/>
  <c r="X37" i="56"/>
  <c r="Y37" i="56"/>
  <c r="GL37" i="60" s="1"/>
  <c r="Z37" i="56"/>
  <c r="AA37" i="56"/>
  <c r="AB37" i="56"/>
  <c r="AC37" i="56"/>
  <c r="AD37" i="56"/>
  <c r="AE37" i="56"/>
  <c r="AF37" i="56"/>
  <c r="AG37" i="56"/>
  <c r="AH37" i="56"/>
  <c r="AI37" i="56"/>
  <c r="AJ37" i="56"/>
  <c r="AK37" i="56"/>
  <c r="AL37" i="56"/>
  <c r="AM37" i="56"/>
  <c r="AN37" i="56"/>
  <c r="AO37" i="56"/>
  <c r="GM37" i="60" s="1"/>
  <c r="AP37" i="56"/>
  <c r="AQ37" i="56"/>
  <c r="AR37" i="56"/>
  <c r="AS37" i="56"/>
  <c r="AT37" i="56"/>
  <c r="AU37" i="56"/>
  <c r="AV37" i="56"/>
  <c r="GV37" i="60" s="1"/>
  <c r="AW37" i="56"/>
  <c r="GY37" i="60" s="1"/>
  <c r="AX37" i="56"/>
  <c r="AY37" i="56"/>
  <c r="AZ37" i="56"/>
  <c r="HA37" i="60" s="1"/>
  <c r="BA37" i="56"/>
  <c r="HB37" i="60" s="1"/>
  <c r="BB37" i="56"/>
  <c r="BC37" i="56"/>
  <c r="BD37" i="56"/>
  <c r="BE37" i="56"/>
  <c r="BF37" i="56"/>
  <c r="BG37" i="56"/>
  <c r="BH37" i="56"/>
  <c r="BI37" i="56"/>
  <c r="BJ37" i="56"/>
  <c r="BK37" i="56"/>
  <c r="BL37" i="56"/>
  <c r="BM37" i="56"/>
  <c r="BN37" i="56"/>
  <c r="BO37" i="56"/>
  <c r="BP37" i="56"/>
  <c r="BQ37" i="56"/>
  <c r="BR37" i="56"/>
  <c r="HD37" i="60" s="1"/>
  <c r="BS37" i="56"/>
  <c r="BT37" i="56"/>
  <c r="BU37" i="56"/>
  <c r="BV37" i="56"/>
  <c r="BW37" i="56"/>
  <c r="BX37" i="56"/>
  <c r="BY37" i="56"/>
  <c r="BZ37" i="56"/>
  <c r="CA37" i="56"/>
  <c r="CB37" i="56"/>
  <c r="CC37" i="56"/>
  <c r="CD37" i="56"/>
  <c r="CE37" i="56"/>
  <c r="CF37" i="56"/>
  <c r="CG37" i="56"/>
  <c r="CH37" i="56"/>
  <c r="CI37" i="56"/>
  <c r="CJ37" i="56"/>
  <c r="CK37" i="56"/>
  <c r="CL37" i="56"/>
  <c r="CM37" i="56"/>
  <c r="CN37" i="56"/>
  <c r="CO37" i="56"/>
  <c r="CP37" i="56"/>
  <c r="CQ37" i="56"/>
  <c r="CR37" i="56"/>
  <c r="CS37" i="56"/>
  <c r="CT37" i="56"/>
  <c r="CU37" i="56"/>
  <c r="CV37" i="56"/>
  <c r="CW37" i="56"/>
  <c r="CX37" i="56"/>
  <c r="CY37" i="56"/>
  <c r="CZ37" i="56"/>
  <c r="DA37" i="56"/>
  <c r="DB37" i="56"/>
  <c r="DC37" i="56"/>
  <c r="DD37" i="56"/>
  <c r="DE37" i="56"/>
  <c r="DF37" i="56"/>
  <c r="DG37" i="56"/>
  <c r="DH37" i="56"/>
  <c r="DI37" i="56"/>
  <c r="DJ37" i="56"/>
  <c r="DK37" i="56"/>
  <c r="DL37" i="56"/>
  <c r="DM37" i="56"/>
  <c r="DN37" i="56"/>
  <c r="DO37" i="56"/>
  <c r="DP37" i="56"/>
  <c r="DQ37" i="56"/>
  <c r="DR37" i="56"/>
  <c r="DS37" i="56"/>
  <c r="DT37" i="56"/>
  <c r="DU37" i="56"/>
  <c r="DV37" i="56"/>
  <c r="DW37" i="56"/>
  <c r="DX37" i="56"/>
  <c r="DY37" i="56"/>
  <c r="DZ37" i="56"/>
  <c r="EA37" i="56"/>
  <c r="EB37" i="56"/>
  <c r="EC37" i="56"/>
  <c r="ED37" i="56"/>
  <c r="HH37" i="60" s="1"/>
  <c r="EE37" i="56"/>
  <c r="EF37" i="56"/>
  <c r="EG37" i="56"/>
  <c r="EH37" i="56"/>
  <c r="EI37" i="56"/>
  <c r="EJ37" i="56"/>
  <c r="EK37" i="56"/>
  <c r="EL37" i="56"/>
  <c r="EM37" i="56"/>
  <c r="EN37" i="56"/>
  <c r="EO37" i="56"/>
  <c r="EP37" i="56"/>
  <c r="EQ37" i="56"/>
  <c r="ER37" i="56"/>
  <c r="ES37" i="56"/>
  <c r="ET37" i="56"/>
  <c r="EU37" i="56"/>
  <c r="EV37" i="56"/>
  <c r="EW37" i="56"/>
  <c r="EX37" i="56"/>
  <c r="EY37" i="56"/>
  <c r="EZ37" i="56"/>
  <c r="FA37" i="56"/>
  <c r="FB37" i="56"/>
  <c r="FC37" i="56"/>
  <c r="FD37" i="56"/>
  <c r="FE37" i="56"/>
  <c r="FF37" i="56"/>
  <c r="FG37" i="56"/>
  <c r="FH37" i="56"/>
  <c r="FI37" i="56"/>
  <c r="D38" i="56"/>
  <c r="E38" i="56"/>
  <c r="F38" i="56"/>
  <c r="G38" i="56"/>
  <c r="H38" i="56"/>
  <c r="I38" i="56"/>
  <c r="J38" i="56"/>
  <c r="GN38" i="60" s="1"/>
  <c r="K38" i="56"/>
  <c r="L38" i="56"/>
  <c r="M38" i="56"/>
  <c r="N38" i="56"/>
  <c r="O38" i="56"/>
  <c r="GH38" i="60" s="1"/>
  <c r="P38" i="56"/>
  <c r="Q38" i="56"/>
  <c r="R38" i="56"/>
  <c r="GQ38" i="60" s="1"/>
  <c r="S38" i="56"/>
  <c r="T38" i="56"/>
  <c r="U38" i="56"/>
  <c r="V38" i="56"/>
  <c r="W38" i="56"/>
  <c r="X38" i="56"/>
  <c r="Y38" i="56"/>
  <c r="Z38" i="56"/>
  <c r="GO38" i="60" s="1"/>
  <c r="AA38" i="56"/>
  <c r="AB38" i="56"/>
  <c r="FZ38" i="60" s="1"/>
  <c r="AC38" i="56"/>
  <c r="AD38" i="56"/>
  <c r="AE38" i="56"/>
  <c r="GI38" i="60" s="1"/>
  <c r="AF38" i="56"/>
  <c r="AG38" i="56"/>
  <c r="AH38" i="56"/>
  <c r="GR38" i="60" s="1"/>
  <c r="AI38" i="56"/>
  <c r="AJ38" i="56"/>
  <c r="AK38" i="56"/>
  <c r="AL38" i="56"/>
  <c r="AM38" i="56"/>
  <c r="AN38" i="56"/>
  <c r="AO38" i="56"/>
  <c r="AP38" i="56"/>
  <c r="GP38" i="60" s="1"/>
  <c r="AQ38" i="56"/>
  <c r="AR38" i="56"/>
  <c r="AS38" i="56"/>
  <c r="AT38" i="56"/>
  <c r="AU38" i="56"/>
  <c r="GJ38" i="60" s="1"/>
  <c r="AV38" i="56"/>
  <c r="AW38" i="56"/>
  <c r="AX38" i="56"/>
  <c r="GS38" i="60" s="1"/>
  <c r="AY38" i="56"/>
  <c r="GZ38" i="60" s="1"/>
  <c r="AZ38" i="56"/>
  <c r="BA38" i="56"/>
  <c r="BB38" i="56"/>
  <c r="BC38" i="56"/>
  <c r="BD38" i="56"/>
  <c r="BE38" i="56"/>
  <c r="BF38" i="56"/>
  <c r="BG38" i="56"/>
  <c r="BH38" i="56"/>
  <c r="BI38" i="56"/>
  <c r="BJ38" i="56"/>
  <c r="BK38" i="56"/>
  <c r="BL38" i="56"/>
  <c r="BM38" i="56"/>
  <c r="BN38" i="56"/>
  <c r="BO38" i="56"/>
  <c r="BP38" i="56"/>
  <c r="BQ38" i="56"/>
  <c r="BR38" i="56"/>
  <c r="BS38" i="56"/>
  <c r="BT38" i="56"/>
  <c r="BU38" i="56"/>
  <c r="BV38" i="56"/>
  <c r="BW38" i="56"/>
  <c r="BX38" i="56"/>
  <c r="BY38" i="56"/>
  <c r="BZ38" i="56"/>
  <c r="CA38" i="56"/>
  <c r="CB38" i="56"/>
  <c r="CC38" i="56"/>
  <c r="CD38" i="56"/>
  <c r="CE38" i="56"/>
  <c r="CF38" i="56"/>
  <c r="CG38" i="56"/>
  <c r="CH38" i="56"/>
  <c r="CI38" i="56"/>
  <c r="CJ38" i="56"/>
  <c r="CK38" i="56"/>
  <c r="CL38" i="56"/>
  <c r="CM38" i="56"/>
  <c r="CN38" i="56"/>
  <c r="CO38" i="56"/>
  <c r="CP38" i="56"/>
  <c r="CQ38" i="56"/>
  <c r="CR38" i="56"/>
  <c r="CS38" i="56"/>
  <c r="CT38" i="56"/>
  <c r="CU38" i="56"/>
  <c r="CV38" i="56"/>
  <c r="CW38" i="56"/>
  <c r="CX38" i="56"/>
  <c r="CY38" i="56"/>
  <c r="CZ38" i="56"/>
  <c r="DA38" i="56"/>
  <c r="DB38" i="56"/>
  <c r="DC38" i="56"/>
  <c r="DD38" i="56"/>
  <c r="DE38" i="56"/>
  <c r="DF38" i="56"/>
  <c r="DG38" i="56"/>
  <c r="DH38" i="56"/>
  <c r="DI38" i="56"/>
  <c r="DJ38" i="56"/>
  <c r="DK38" i="56"/>
  <c r="DL38" i="56"/>
  <c r="DM38" i="56"/>
  <c r="DN38" i="56"/>
  <c r="DO38" i="56"/>
  <c r="DP38" i="56"/>
  <c r="DQ38" i="56"/>
  <c r="DR38" i="56"/>
  <c r="DS38" i="56"/>
  <c r="DT38" i="56"/>
  <c r="DU38" i="56"/>
  <c r="DV38" i="56"/>
  <c r="DW38" i="56"/>
  <c r="DX38" i="56"/>
  <c r="DY38" i="56"/>
  <c r="DZ38" i="56"/>
  <c r="EA38" i="56"/>
  <c r="EB38" i="56"/>
  <c r="EC38" i="56"/>
  <c r="ED38" i="56"/>
  <c r="EE38" i="56"/>
  <c r="EF38" i="56"/>
  <c r="EG38" i="56"/>
  <c r="EH38" i="56"/>
  <c r="EI38" i="56"/>
  <c r="EJ38" i="56"/>
  <c r="EK38" i="56"/>
  <c r="EL38" i="56"/>
  <c r="EM38" i="56"/>
  <c r="EN38" i="56"/>
  <c r="EO38" i="56"/>
  <c r="EP38" i="56"/>
  <c r="EQ38" i="56"/>
  <c r="ER38" i="56"/>
  <c r="ES38" i="56"/>
  <c r="ET38" i="56"/>
  <c r="EU38" i="56"/>
  <c r="EV38" i="56"/>
  <c r="EW38" i="56"/>
  <c r="EX38" i="56"/>
  <c r="EY38" i="56"/>
  <c r="EZ38" i="56"/>
  <c r="FA38" i="56"/>
  <c r="FB38" i="56"/>
  <c r="FC38" i="56"/>
  <c r="FD38" i="56"/>
  <c r="FE38" i="56"/>
  <c r="FF38" i="56"/>
  <c r="FG38" i="56"/>
  <c r="FH38" i="56"/>
  <c r="FI38" i="56"/>
  <c r="D39" i="56"/>
  <c r="E39" i="56"/>
  <c r="F39" i="56"/>
  <c r="G39" i="56"/>
  <c r="H39" i="56"/>
  <c r="I39" i="56"/>
  <c r="GK39" i="60" s="1"/>
  <c r="J39" i="56"/>
  <c r="K39" i="56"/>
  <c r="L39" i="56"/>
  <c r="M39" i="56"/>
  <c r="N39" i="56"/>
  <c r="O39" i="56"/>
  <c r="P39" i="56"/>
  <c r="GT39" i="60" s="1"/>
  <c r="Q39" i="56"/>
  <c r="GW39" i="60" s="1"/>
  <c r="R39" i="56"/>
  <c r="S39" i="56"/>
  <c r="T39" i="56"/>
  <c r="U39" i="56"/>
  <c r="V39" i="56"/>
  <c r="W39" i="56"/>
  <c r="X39" i="56"/>
  <c r="Y39" i="56"/>
  <c r="GL39" i="60" s="1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GM39" i="60" s="1"/>
  <c r="AP39" i="56"/>
  <c r="AQ39" i="56"/>
  <c r="AR39" i="56"/>
  <c r="AS39" i="56"/>
  <c r="AT39" i="56"/>
  <c r="AU39" i="56"/>
  <c r="AV39" i="56"/>
  <c r="GV39" i="60" s="1"/>
  <c r="AW39" i="56"/>
  <c r="GY39" i="60" s="1"/>
  <c r="AX39" i="56"/>
  <c r="AY39" i="56"/>
  <c r="AZ39" i="56"/>
  <c r="HA39" i="60" s="1"/>
  <c r="BA39" i="56"/>
  <c r="HB39" i="60" s="1"/>
  <c r="BB39" i="56"/>
  <c r="BC39" i="56"/>
  <c r="BD39" i="56"/>
  <c r="BE39" i="56"/>
  <c r="BF39" i="56"/>
  <c r="BG39" i="56"/>
  <c r="BH39" i="56"/>
  <c r="BI39" i="56"/>
  <c r="BJ39" i="56"/>
  <c r="BK39" i="56"/>
  <c r="BL39" i="56"/>
  <c r="BM39" i="56"/>
  <c r="BN39" i="56"/>
  <c r="BO39" i="56"/>
  <c r="BP39" i="56"/>
  <c r="BQ39" i="56"/>
  <c r="BR39" i="56"/>
  <c r="BS39" i="56"/>
  <c r="BT39" i="56"/>
  <c r="BU39" i="56"/>
  <c r="BV39" i="56"/>
  <c r="BW39" i="56"/>
  <c r="BX39" i="56"/>
  <c r="BY39" i="56"/>
  <c r="BZ39" i="56"/>
  <c r="CA39" i="56"/>
  <c r="CB39" i="56"/>
  <c r="CC39" i="56"/>
  <c r="CD39" i="56"/>
  <c r="CE39" i="56"/>
  <c r="CF39" i="56"/>
  <c r="CG39" i="56"/>
  <c r="CH39" i="56"/>
  <c r="CI39" i="56"/>
  <c r="CJ39" i="56"/>
  <c r="CK39" i="56"/>
  <c r="CL39" i="56"/>
  <c r="CM39" i="56"/>
  <c r="CN39" i="56"/>
  <c r="CO39" i="56"/>
  <c r="CP39" i="56"/>
  <c r="CQ39" i="56"/>
  <c r="CR39" i="56"/>
  <c r="CS39" i="56"/>
  <c r="CT39" i="56"/>
  <c r="CU39" i="56"/>
  <c r="CV39" i="56"/>
  <c r="CW39" i="56"/>
  <c r="CX39" i="56"/>
  <c r="CY39" i="56"/>
  <c r="CZ39" i="56"/>
  <c r="DA39" i="56"/>
  <c r="DB39" i="56"/>
  <c r="DC39" i="56"/>
  <c r="DD39" i="56"/>
  <c r="DE39" i="56"/>
  <c r="DF39" i="56"/>
  <c r="DG39" i="56"/>
  <c r="DH39" i="56"/>
  <c r="DI39" i="56"/>
  <c r="DJ39" i="56"/>
  <c r="DK39" i="56"/>
  <c r="DL39" i="56"/>
  <c r="DM39" i="56"/>
  <c r="DN39" i="56"/>
  <c r="DO39" i="56"/>
  <c r="DP39" i="56"/>
  <c r="DQ39" i="56"/>
  <c r="DR39" i="56"/>
  <c r="DS39" i="56"/>
  <c r="DT39" i="56"/>
  <c r="DU39" i="56"/>
  <c r="DV39" i="56"/>
  <c r="DW39" i="56"/>
  <c r="DX39" i="56"/>
  <c r="DY39" i="56"/>
  <c r="DZ39" i="56"/>
  <c r="EA39" i="56"/>
  <c r="EB39" i="56"/>
  <c r="EC39" i="56"/>
  <c r="ED39" i="56"/>
  <c r="EE39" i="56"/>
  <c r="EF39" i="56"/>
  <c r="EG39" i="56"/>
  <c r="EH39" i="56"/>
  <c r="EI39" i="56"/>
  <c r="EJ39" i="56"/>
  <c r="EK39" i="56"/>
  <c r="EL39" i="56"/>
  <c r="EM39" i="56"/>
  <c r="EN39" i="56"/>
  <c r="EO39" i="56"/>
  <c r="EP39" i="56"/>
  <c r="EQ39" i="56"/>
  <c r="ER39" i="56"/>
  <c r="ES39" i="56"/>
  <c r="ET39" i="56"/>
  <c r="EU39" i="56"/>
  <c r="EV39" i="56"/>
  <c r="EW39" i="56"/>
  <c r="EX39" i="56"/>
  <c r="EY39" i="56"/>
  <c r="EZ39" i="56"/>
  <c r="FA39" i="56"/>
  <c r="FB39" i="56"/>
  <c r="FC39" i="56"/>
  <c r="FD39" i="56"/>
  <c r="FE39" i="56"/>
  <c r="FF39" i="56"/>
  <c r="FG39" i="56"/>
  <c r="FH39" i="56"/>
  <c r="FI39" i="56"/>
  <c r="D40" i="56"/>
  <c r="E40" i="56"/>
  <c r="F40" i="56"/>
  <c r="G40" i="56"/>
  <c r="H40" i="56"/>
  <c r="GB40" i="60" s="1"/>
  <c r="I40" i="56"/>
  <c r="J40" i="56"/>
  <c r="GN40" i="60" s="1"/>
  <c r="K40" i="56"/>
  <c r="L40" i="56"/>
  <c r="M40" i="56"/>
  <c r="N40" i="56"/>
  <c r="O40" i="56"/>
  <c r="GH40" i="60" s="1"/>
  <c r="P40" i="56"/>
  <c r="Q40" i="56"/>
  <c r="R40" i="56"/>
  <c r="GQ40" i="60" s="1"/>
  <c r="S40" i="56"/>
  <c r="T40" i="56"/>
  <c r="U40" i="56"/>
  <c r="V40" i="56"/>
  <c r="W40" i="56"/>
  <c r="X40" i="56"/>
  <c r="Y40" i="56"/>
  <c r="Z40" i="56"/>
  <c r="GO40" i="60" s="1"/>
  <c r="AA40" i="56"/>
  <c r="AB40" i="56"/>
  <c r="FZ40" i="60" s="1"/>
  <c r="AC40" i="56"/>
  <c r="AD40" i="56"/>
  <c r="AE40" i="56"/>
  <c r="GI40" i="60" s="1"/>
  <c r="AF40" i="56"/>
  <c r="AG40" i="56"/>
  <c r="AH40" i="56"/>
  <c r="GR40" i="60" s="1"/>
  <c r="AI40" i="56"/>
  <c r="AJ40" i="56"/>
  <c r="AK40" i="56"/>
  <c r="AL40" i="56"/>
  <c r="AM40" i="56"/>
  <c r="AN40" i="56"/>
  <c r="AO40" i="56"/>
  <c r="AP40" i="56"/>
  <c r="GP40" i="60" s="1"/>
  <c r="AQ40" i="56"/>
  <c r="AR40" i="56"/>
  <c r="GA40" i="60" s="1"/>
  <c r="AS40" i="56"/>
  <c r="AT40" i="56"/>
  <c r="AU40" i="56"/>
  <c r="GJ40" i="60" s="1"/>
  <c r="AV40" i="56"/>
  <c r="AW40" i="56"/>
  <c r="AX40" i="56"/>
  <c r="GS40" i="60" s="1"/>
  <c r="AY40" i="56"/>
  <c r="GZ40" i="60" s="1"/>
  <c r="AZ40" i="56"/>
  <c r="BA40" i="56"/>
  <c r="BB40" i="56"/>
  <c r="BC40" i="56"/>
  <c r="BD40" i="56"/>
  <c r="BE40" i="56"/>
  <c r="BF40" i="56"/>
  <c r="BG40" i="56"/>
  <c r="BH40" i="56"/>
  <c r="BI40" i="56"/>
  <c r="BJ40" i="56"/>
  <c r="BK40" i="56"/>
  <c r="BL40" i="56"/>
  <c r="BM40" i="56"/>
  <c r="BN40" i="56"/>
  <c r="BO40" i="56"/>
  <c r="BP40" i="56"/>
  <c r="BQ40" i="56"/>
  <c r="BR40" i="56"/>
  <c r="BS40" i="56"/>
  <c r="BT40" i="56"/>
  <c r="BU40" i="56"/>
  <c r="BV40" i="56"/>
  <c r="BW40" i="56"/>
  <c r="BX40" i="56"/>
  <c r="BY40" i="56"/>
  <c r="BZ40" i="56"/>
  <c r="CA40" i="56"/>
  <c r="CB40" i="56"/>
  <c r="CC40" i="56"/>
  <c r="CD40" i="56"/>
  <c r="CE40" i="56"/>
  <c r="CF40" i="56"/>
  <c r="CG40" i="56"/>
  <c r="CH40" i="56"/>
  <c r="CI40" i="56"/>
  <c r="CJ40" i="56"/>
  <c r="CK40" i="56"/>
  <c r="CL40" i="56"/>
  <c r="CM40" i="56"/>
  <c r="CN40" i="56"/>
  <c r="CO40" i="56"/>
  <c r="CP40" i="56"/>
  <c r="CQ40" i="56"/>
  <c r="CR40" i="56"/>
  <c r="CS40" i="56"/>
  <c r="CT40" i="56"/>
  <c r="CU40" i="56"/>
  <c r="CV40" i="56"/>
  <c r="CW40" i="56"/>
  <c r="CX40" i="56"/>
  <c r="CY40" i="56"/>
  <c r="CZ40" i="56"/>
  <c r="DA40" i="56"/>
  <c r="DB40" i="56"/>
  <c r="DC40" i="56"/>
  <c r="DD40" i="56"/>
  <c r="DE40" i="56"/>
  <c r="DF40" i="56"/>
  <c r="DG40" i="56"/>
  <c r="DH40" i="56"/>
  <c r="DI40" i="56"/>
  <c r="DJ40" i="56"/>
  <c r="DK40" i="56"/>
  <c r="DL40" i="56"/>
  <c r="DM40" i="56"/>
  <c r="DN40" i="56"/>
  <c r="DO40" i="56"/>
  <c r="DP40" i="56"/>
  <c r="DQ40" i="56"/>
  <c r="DR40" i="56"/>
  <c r="DS40" i="56"/>
  <c r="DT40" i="56"/>
  <c r="DU40" i="56"/>
  <c r="DV40" i="56"/>
  <c r="DW40" i="56"/>
  <c r="DX40" i="56"/>
  <c r="DY40" i="56"/>
  <c r="DZ40" i="56"/>
  <c r="EA40" i="56"/>
  <c r="EB40" i="56"/>
  <c r="EC40" i="56"/>
  <c r="ED40" i="56"/>
  <c r="EE40" i="56"/>
  <c r="EF40" i="56"/>
  <c r="EG40" i="56"/>
  <c r="EH40" i="56"/>
  <c r="EI40" i="56"/>
  <c r="EJ40" i="56"/>
  <c r="EK40" i="56"/>
  <c r="EL40" i="56"/>
  <c r="EM40" i="56"/>
  <c r="EN40" i="56"/>
  <c r="EO40" i="56"/>
  <c r="EP40" i="56"/>
  <c r="EQ40" i="56"/>
  <c r="ER40" i="56"/>
  <c r="ES40" i="56"/>
  <c r="ET40" i="56"/>
  <c r="EU40" i="56"/>
  <c r="EV40" i="56"/>
  <c r="EW40" i="56"/>
  <c r="EX40" i="56"/>
  <c r="EY40" i="56"/>
  <c r="EZ40" i="56"/>
  <c r="FA40" i="56"/>
  <c r="FB40" i="56"/>
  <c r="FC40" i="56"/>
  <c r="FD40" i="56"/>
  <c r="FE40" i="56"/>
  <c r="FF40" i="56"/>
  <c r="FG40" i="56"/>
  <c r="FH40" i="56"/>
  <c r="FI40" i="56"/>
  <c r="D41" i="56"/>
  <c r="E41" i="56"/>
  <c r="F41" i="56"/>
  <c r="G41" i="56"/>
  <c r="H41" i="56"/>
  <c r="I41" i="56"/>
  <c r="GK41" i="60" s="1"/>
  <c r="J41" i="56"/>
  <c r="K41" i="56"/>
  <c r="L41" i="56"/>
  <c r="M41" i="56"/>
  <c r="N41" i="56"/>
  <c r="O41" i="56"/>
  <c r="P41" i="56"/>
  <c r="GT41" i="60" s="1"/>
  <c r="Q41" i="56"/>
  <c r="GW41" i="60" s="1"/>
  <c r="R41" i="56"/>
  <c r="S41" i="56"/>
  <c r="T41" i="56"/>
  <c r="U41" i="56"/>
  <c r="V41" i="56"/>
  <c r="W41" i="56"/>
  <c r="X41" i="56"/>
  <c r="Y41" i="56"/>
  <c r="GL41" i="60" s="1"/>
  <c r="Z41" i="56"/>
  <c r="AA41" i="56"/>
  <c r="AB41" i="56"/>
  <c r="AC41" i="56"/>
  <c r="AD41" i="56"/>
  <c r="AE41" i="56"/>
  <c r="AF41" i="56"/>
  <c r="AG41" i="56"/>
  <c r="AH41" i="56"/>
  <c r="AI41" i="56"/>
  <c r="AJ41" i="56"/>
  <c r="AK41" i="56"/>
  <c r="AL41" i="56"/>
  <c r="AM41" i="56"/>
  <c r="AN41" i="56"/>
  <c r="AO41" i="56"/>
  <c r="AP41" i="56"/>
  <c r="AQ41" i="56"/>
  <c r="AR41" i="56"/>
  <c r="AS41" i="56"/>
  <c r="AT41" i="56"/>
  <c r="AU41" i="56"/>
  <c r="AV41" i="56"/>
  <c r="GV41" i="60" s="1"/>
  <c r="AW41" i="56"/>
  <c r="GY41" i="60" s="1"/>
  <c r="AX41" i="56"/>
  <c r="AY41" i="56"/>
  <c r="AZ41" i="56"/>
  <c r="HA41" i="60" s="1"/>
  <c r="BA41" i="56"/>
  <c r="BB41" i="56"/>
  <c r="BC41" i="56"/>
  <c r="BD41" i="56"/>
  <c r="BE41" i="56"/>
  <c r="BF41" i="56"/>
  <c r="BG41" i="56"/>
  <c r="BH41" i="56"/>
  <c r="BI41" i="56"/>
  <c r="BJ41" i="56"/>
  <c r="BK41" i="56"/>
  <c r="BL41" i="56"/>
  <c r="BM41" i="56"/>
  <c r="BN41" i="56"/>
  <c r="BO41" i="56"/>
  <c r="BP41" i="56"/>
  <c r="BQ41" i="56"/>
  <c r="BR41" i="56"/>
  <c r="HD41" i="60" s="1"/>
  <c r="BS41" i="56"/>
  <c r="BT41" i="56"/>
  <c r="BU41" i="56"/>
  <c r="BV41" i="56"/>
  <c r="BW41" i="56"/>
  <c r="BX41" i="56"/>
  <c r="BY41" i="56"/>
  <c r="BZ41" i="56"/>
  <c r="CA41" i="56"/>
  <c r="CB41" i="56"/>
  <c r="CC41" i="56"/>
  <c r="CD41" i="56"/>
  <c r="CE41" i="56"/>
  <c r="CF41" i="56"/>
  <c r="CG41" i="56"/>
  <c r="CH41" i="56"/>
  <c r="CI41" i="56"/>
  <c r="CJ41" i="56"/>
  <c r="CK41" i="56"/>
  <c r="CL41" i="56"/>
  <c r="CM41" i="56"/>
  <c r="CN41" i="56"/>
  <c r="CO41" i="56"/>
  <c r="CP41" i="56"/>
  <c r="CQ41" i="56"/>
  <c r="CR41" i="56"/>
  <c r="CS41" i="56"/>
  <c r="CT41" i="56"/>
  <c r="CU41" i="56"/>
  <c r="CV41" i="56"/>
  <c r="CW41" i="56"/>
  <c r="CX41" i="56"/>
  <c r="HF41" i="60" s="1"/>
  <c r="CY41" i="56"/>
  <c r="CZ41" i="56"/>
  <c r="DA41" i="56"/>
  <c r="DB41" i="56"/>
  <c r="HT41" i="60" s="1"/>
  <c r="DC41" i="56"/>
  <c r="DD41" i="56"/>
  <c r="DE41" i="56"/>
  <c r="DF41" i="56"/>
  <c r="DG41" i="56"/>
  <c r="DH41" i="56"/>
  <c r="DI41" i="56"/>
  <c r="DJ41" i="56"/>
  <c r="DK41" i="56"/>
  <c r="DL41" i="56"/>
  <c r="DM41" i="56"/>
  <c r="DN41" i="56"/>
  <c r="DO41" i="56"/>
  <c r="DP41" i="56"/>
  <c r="DQ41" i="56"/>
  <c r="DR41" i="56"/>
  <c r="DS41" i="56"/>
  <c r="DT41" i="56"/>
  <c r="DU41" i="56"/>
  <c r="DV41" i="56"/>
  <c r="DW41" i="56"/>
  <c r="DX41" i="56"/>
  <c r="DY41" i="56"/>
  <c r="DZ41" i="56"/>
  <c r="EA41" i="56"/>
  <c r="EB41" i="56"/>
  <c r="EC41" i="56"/>
  <c r="ED41" i="56"/>
  <c r="HH41" i="60" s="1"/>
  <c r="EE41" i="56"/>
  <c r="EF41" i="56"/>
  <c r="EG41" i="56"/>
  <c r="EH41" i="56"/>
  <c r="EI41" i="56"/>
  <c r="EJ41" i="56"/>
  <c r="EK41" i="56"/>
  <c r="EL41" i="56"/>
  <c r="EM41" i="56"/>
  <c r="EN41" i="56"/>
  <c r="EO41" i="56"/>
  <c r="EP41" i="56"/>
  <c r="EQ41" i="56"/>
  <c r="ER41" i="56"/>
  <c r="ES41" i="56"/>
  <c r="ET41" i="56"/>
  <c r="EU41" i="56"/>
  <c r="EV41" i="56"/>
  <c r="EW41" i="56"/>
  <c r="EX41" i="56"/>
  <c r="EY41" i="56"/>
  <c r="EZ41" i="56"/>
  <c r="FA41" i="56"/>
  <c r="FB41" i="56"/>
  <c r="FC41" i="56"/>
  <c r="FD41" i="56"/>
  <c r="FE41" i="56"/>
  <c r="FF41" i="56"/>
  <c r="FG41" i="56"/>
  <c r="FH41" i="56"/>
  <c r="FI41" i="56"/>
  <c r="C6" i="56"/>
  <c r="C7" i="56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FM30" i="60" s="1"/>
  <c r="C31" i="56"/>
  <c r="C32" i="56"/>
  <c r="C33" i="56"/>
  <c r="C34" i="56"/>
  <c r="C35" i="56"/>
  <c r="C36" i="56"/>
  <c r="C37" i="56"/>
  <c r="C38" i="56"/>
  <c r="FM38" i="60" s="1"/>
  <c r="C39" i="56"/>
  <c r="C40" i="56"/>
  <c r="C41" i="56"/>
  <c r="C5" i="56"/>
  <c r="FM5" i="60" s="1"/>
  <c r="HA41" i="56"/>
  <c r="GY41" i="56"/>
  <c r="GX41" i="56"/>
  <c r="GV41" i="56"/>
  <c r="GU41" i="56"/>
  <c r="GT41" i="56"/>
  <c r="GD41" i="56"/>
  <c r="GC41" i="56"/>
  <c r="FZ41" i="56"/>
  <c r="FY41" i="56"/>
  <c r="II40" i="56"/>
  <c r="IH40" i="56"/>
  <c r="IE40" i="56"/>
  <c r="GZ40" i="56"/>
  <c r="GR40" i="56"/>
  <c r="GQ40" i="56"/>
  <c r="GP40" i="56"/>
  <c r="GN40" i="56"/>
  <c r="GJ40" i="56"/>
  <c r="GI40" i="56"/>
  <c r="HA39" i="56"/>
  <c r="GY39" i="56"/>
  <c r="GV39" i="56"/>
  <c r="GU39" i="56"/>
  <c r="GL39" i="56"/>
  <c r="GK39" i="56"/>
  <c r="GC39" i="56"/>
  <c r="GB39" i="56"/>
  <c r="GA39" i="56"/>
  <c r="IK38" i="56"/>
  <c r="IJ38" i="56"/>
  <c r="IG38" i="56"/>
  <c r="IF38" i="56"/>
  <c r="GZ38" i="56"/>
  <c r="GS38" i="56"/>
  <c r="GQ38" i="56"/>
  <c r="GP38" i="56"/>
  <c r="GO38" i="56"/>
  <c r="GI38" i="56"/>
  <c r="GH38" i="56"/>
  <c r="HA37" i="56"/>
  <c r="GY37" i="56"/>
  <c r="GX37" i="56"/>
  <c r="GV37" i="56"/>
  <c r="GU37" i="56"/>
  <c r="GT37" i="56"/>
  <c r="GL37" i="56"/>
  <c r="GK37" i="56"/>
  <c r="GC37" i="56"/>
  <c r="GB37" i="56"/>
  <c r="GA37" i="56"/>
  <c r="IK36" i="56"/>
  <c r="IJ36" i="56"/>
  <c r="IG36" i="56"/>
  <c r="IF36" i="56"/>
  <c r="GZ36" i="56"/>
  <c r="GS36" i="56"/>
  <c r="GR36" i="56"/>
  <c r="GQ36" i="56"/>
  <c r="GO36" i="56"/>
  <c r="GN36" i="56"/>
  <c r="GJ36" i="56"/>
  <c r="HB35" i="56"/>
  <c r="HA35" i="56"/>
  <c r="GX35" i="56"/>
  <c r="GW35" i="56"/>
  <c r="GV35" i="56"/>
  <c r="GT35" i="56"/>
  <c r="GM35" i="56"/>
  <c r="GL35" i="56"/>
  <c r="GD35" i="56"/>
  <c r="GC35" i="56"/>
  <c r="GB35" i="56"/>
  <c r="FY35" i="56"/>
  <c r="IK34" i="56"/>
  <c r="II34" i="56"/>
  <c r="IH34" i="56"/>
  <c r="IG34" i="56"/>
  <c r="IE34" i="56"/>
  <c r="HM34" i="56"/>
  <c r="GS34" i="56"/>
  <c r="GR34" i="56"/>
  <c r="GP34" i="56"/>
  <c r="GO34" i="56"/>
  <c r="GN34" i="56"/>
  <c r="GI34" i="56"/>
  <c r="GH34" i="56"/>
  <c r="HB33" i="56"/>
  <c r="GY33" i="56"/>
  <c r="GX33" i="56"/>
  <c r="GW33" i="56"/>
  <c r="GU33" i="56"/>
  <c r="GT33" i="56"/>
  <c r="GS33" i="56"/>
  <c r="GM33" i="56"/>
  <c r="GL33" i="56"/>
  <c r="GK33" i="56"/>
  <c r="GC33" i="56"/>
  <c r="GB33" i="56"/>
  <c r="GA33" i="56"/>
  <c r="FY33" i="56"/>
  <c r="IK32" i="56"/>
  <c r="IJ32" i="56"/>
  <c r="IH32" i="56"/>
  <c r="IG32" i="56"/>
  <c r="IF32" i="56"/>
  <c r="HY32" i="56"/>
  <c r="GZ32" i="56"/>
  <c r="GS32" i="56"/>
  <c r="GR32" i="56"/>
  <c r="GQ32" i="56"/>
  <c r="GP32" i="56"/>
  <c r="GO32" i="56"/>
  <c r="GN32" i="56"/>
  <c r="GI32" i="56"/>
  <c r="GH32" i="56"/>
  <c r="GD32" i="56"/>
  <c r="HB31" i="56"/>
  <c r="HA31" i="56"/>
  <c r="GY31" i="56"/>
  <c r="GX31" i="56"/>
  <c r="GW31" i="56"/>
  <c r="GV31" i="56"/>
  <c r="GU31" i="56"/>
  <c r="GT31" i="56"/>
  <c r="GM31" i="56"/>
  <c r="GK31" i="56"/>
  <c r="GD31" i="56"/>
  <c r="GC31" i="56"/>
  <c r="GB31" i="56"/>
  <c r="GA31" i="56"/>
  <c r="FZ31" i="56"/>
  <c r="FY31" i="56"/>
  <c r="IJ30" i="56"/>
  <c r="II30" i="56"/>
  <c r="IH30" i="56"/>
  <c r="IF30" i="56"/>
  <c r="IE30" i="56"/>
  <c r="IC30" i="56"/>
  <c r="HP30" i="56"/>
  <c r="GZ30" i="56"/>
  <c r="GS30" i="56"/>
  <c r="GR30" i="56"/>
  <c r="GQ30" i="56"/>
  <c r="GP30" i="56"/>
  <c r="GO30" i="56"/>
  <c r="GN30" i="56"/>
  <c r="GJ30" i="56"/>
  <c r="GH30" i="56"/>
  <c r="GB30" i="56"/>
  <c r="HA29" i="56"/>
  <c r="GY29" i="56"/>
  <c r="GX29" i="56"/>
  <c r="GV29" i="56"/>
  <c r="GU29" i="56"/>
  <c r="GT29" i="56"/>
  <c r="GN29" i="56"/>
  <c r="GL29" i="56"/>
  <c r="GK29" i="56"/>
  <c r="GD29" i="56"/>
  <c r="GC29" i="56"/>
  <c r="GB29" i="56"/>
  <c r="GA29" i="56"/>
  <c r="FZ29" i="56"/>
  <c r="IK28" i="56"/>
  <c r="IJ28" i="56"/>
  <c r="II28" i="56"/>
  <c r="IG28" i="56"/>
  <c r="IF28" i="56"/>
  <c r="IE28" i="56"/>
  <c r="IA28" i="56"/>
  <c r="HP28" i="56"/>
  <c r="HL28" i="56"/>
  <c r="GZ28" i="56"/>
  <c r="GT28" i="56"/>
  <c r="GS28" i="56"/>
  <c r="GR28" i="56"/>
  <c r="GQ28" i="56"/>
  <c r="GP28" i="56"/>
  <c r="GO28" i="56"/>
  <c r="GN28" i="56"/>
  <c r="GJ28" i="56"/>
  <c r="GI28" i="56"/>
  <c r="GB28" i="56"/>
  <c r="HA27" i="56"/>
  <c r="GY27" i="56"/>
  <c r="GX27" i="56"/>
  <c r="GV27" i="56"/>
  <c r="GU27" i="56"/>
  <c r="GT27" i="56"/>
  <c r="GP27" i="56"/>
  <c r="GM27" i="56"/>
  <c r="GL27" i="56"/>
  <c r="GD27" i="56"/>
  <c r="GC27" i="56"/>
  <c r="GB27" i="56"/>
  <c r="FZ27" i="56"/>
  <c r="FY27" i="56"/>
  <c r="IK26" i="56"/>
  <c r="II26" i="56"/>
  <c r="IH26" i="56"/>
  <c r="IG26" i="56"/>
  <c r="IE26" i="56"/>
  <c r="IC26" i="56"/>
  <c r="HY26" i="56"/>
  <c r="HN26" i="56"/>
  <c r="HJ26" i="56"/>
  <c r="GZ26" i="56"/>
  <c r="GV26" i="56"/>
  <c r="GS26" i="56"/>
  <c r="GR26" i="56"/>
  <c r="GQ26" i="56"/>
  <c r="GP26" i="56"/>
  <c r="GO26" i="56"/>
  <c r="GN26" i="56"/>
  <c r="GI26" i="56"/>
  <c r="GH26" i="56"/>
  <c r="GD26" i="56"/>
  <c r="HB25" i="56"/>
  <c r="HA25" i="56"/>
  <c r="GY25" i="56"/>
  <c r="GX25" i="56"/>
  <c r="GW25" i="56"/>
  <c r="GV25" i="56"/>
  <c r="GU25" i="56"/>
  <c r="GT25" i="56"/>
  <c r="GR25" i="56"/>
  <c r="GN25" i="56"/>
  <c r="GM25" i="56"/>
  <c r="GL25" i="56"/>
  <c r="GK25" i="56"/>
  <c r="GD25" i="56"/>
  <c r="GC25" i="56"/>
  <c r="GB25" i="56"/>
  <c r="GA25" i="56"/>
  <c r="FZ25" i="56"/>
  <c r="FY25" i="56"/>
  <c r="IK24" i="56"/>
  <c r="IJ24" i="56"/>
  <c r="II24" i="56"/>
  <c r="IH24" i="56"/>
  <c r="IG24" i="56"/>
  <c r="IF24" i="56"/>
  <c r="IE24" i="56"/>
  <c r="IA24" i="56"/>
  <c r="HP24" i="56"/>
  <c r="HL24" i="56"/>
  <c r="GZ24" i="56"/>
  <c r="GT24" i="56"/>
  <c r="GS24" i="56"/>
  <c r="GR24" i="56"/>
  <c r="GQ24" i="56"/>
  <c r="GP24" i="56"/>
  <c r="GO24" i="56"/>
  <c r="GN24" i="56"/>
  <c r="GJ24" i="56"/>
  <c r="GI24" i="56"/>
  <c r="GH24" i="56"/>
  <c r="GB24" i="56"/>
  <c r="HB23" i="56"/>
  <c r="HA23" i="56"/>
  <c r="GY23" i="56"/>
  <c r="GX23" i="56"/>
  <c r="GW23" i="56"/>
  <c r="GV23" i="56"/>
  <c r="GU23" i="56"/>
  <c r="GT23" i="56"/>
  <c r="GP23" i="56"/>
  <c r="GM23" i="56"/>
  <c r="GL23" i="56"/>
  <c r="GK23" i="56"/>
  <c r="GD23" i="56"/>
  <c r="GC23" i="56"/>
  <c r="GB23" i="56"/>
  <c r="GA23" i="56"/>
  <c r="FZ23" i="56"/>
  <c r="FY23" i="56"/>
  <c r="IK22" i="56"/>
  <c r="IJ22" i="56"/>
  <c r="II22" i="56"/>
  <c r="IH22" i="56"/>
  <c r="IG22" i="56"/>
  <c r="IF22" i="56"/>
  <c r="IE22" i="56"/>
  <c r="IC22" i="56"/>
  <c r="HY22" i="56"/>
  <c r="HN22" i="56"/>
  <c r="HJ22" i="56"/>
  <c r="GZ22" i="56"/>
  <c r="GV22" i="56"/>
  <c r="GS22" i="56"/>
  <c r="GR22" i="56"/>
  <c r="GQ22" i="56"/>
  <c r="GP22" i="56"/>
  <c r="GO22" i="56"/>
  <c r="GN22" i="56"/>
  <c r="GJ22" i="56"/>
  <c r="GI22" i="56"/>
  <c r="GH22" i="56"/>
  <c r="GD22" i="56"/>
  <c r="HB21" i="56"/>
  <c r="HA21" i="56"/>
  <c r="GY21" i="56"/>
  <c r="GX21" i="56"/>
  <c r="GW21" i="56"/>
  <c r="GV21" i="56"/>
  <c r="GU21" i="56"/>
  <c r="GT21" i="56"/>
  <c r="GR21" i="56"/>
  <c r="GN21" i="56"/>
  <c r="GM21" i="56"/>
  <c r="GL21" i="56"/>
  <c r="GK21" i="56"/>
  <c r="GD21" i="56"/>
  <c r="GC21" i="56"/>
  <c r="GB21" i="56"/>
  <c r="GA21" i="56"/>
  <c r="FZ21" i="56"/>
  <c r="FY21" i="56"/>
  <c r="IK20" i="56"/>
  <c r="IJ20" i="56"/>
  <c r="II20" i="56"/>
  <c r="IH20" i="56"/>
  <c r="IG20" i="56"/>
  <c r="IF20" i="56"/>
  <c r="IE20" i="56"/>
  <c r="IA20" i="56"/>
  <c r="HP20" i="56"/>
  <c r="HL20" i="56"/>
  <c r="GZ20" i="56"/>
  <c r="GT20" i="56"/>
  <c r="GS20" i="56"/>
  <c r="GR20" i="56"/>
  <c r="GQ20" i="56"/>
  <c r="GP20" i="56"/>
  <c r="GO20" i="56"/>
  <c r="GN20" i="56"/>
  <c r="GJ20" i="56"/>
  <c r="GI20" i="56"/>
  <c r="GH20" i="56"/>
  <c r="GB20" i="56"/>
  <c r="HB19" i="56"/>
  <c r="HA19" i="56"/>
  <c r="GY19" i="56"/>
  <c r="GX19" i="56"/>
  <c r="GW19" i="56"/>
  <c r="GV19" i="56"/>
  <c r="GU19" i="56"/>
  <c r="GT19" i="56"/>
  <c r="GP19" i="56"/>
  <c r="GM19" i="56"/>
  <c r="GL19" i="56"/>
  <c r="GK19" i="56"/>
  <c r="GD19" i="56"/>
  <c r="GC19" i="56"/>
  <c r="GB19" i="56"/>
  <c r="GA19" i="56"/>
  <c r="FZ19" i="56"/>
  <c r="FY19" i="56"/>
  <c r="IK18" i="56"/>
  <c r="IJ18" i="56"/>
  <c r="II18" i="56"/>
  <c r="IH18" i="56"/>
  <c r="IG18" i="56"/>
  <c r="IF18" i="56"/>
  <c r="IE18" i="56"/>
  <c r="IC18" i="56"/>
  <c r="HY18" i="56"/>
  <c r="HN18" i="56"/>
  <c r="HJ18" i="56"/>
  <c r="GZ18" i="56"/>
  <c r="GX18" i="56"/>
  <c r="GS18" i="56"/>
  <c r="GR18" i="56"/>
  <c r="GQ18" i="56"/>
  <c r="GP18" i="56"/>
  <c r="GO18" i="56"/>
  <c r="GN18" i="56"/>
  <c r="GJ18" i="56"/>
  <c r="GI18" i="56"/>
  <c r="GH18" i="56"/>
  <c r="IL17" i="56"/>
  <c r="HB17" i="56"/>
  <c r="HA17" i="56"/>
  <c r="GY17" i="56"/>
  <c r="GX17" i="56"/>
  <c r="GW17" i="56"/>
  <c r="GV17" i="56"/>
  <c r="GU17" i="56"/>
  <c r="GT17" i="56"/>
  <c r="GP17" i="56"/>
  <c r="GM17" i="56"/>
  <c r="GL17" i="56"/>
  <c r="GK17" i="56"/>
  <c r="GD17" i="56"/>
  <c r="GC17" i="56"/>
  <c r="GB17" i="56"/>
  <c r="GA17" i="56"/>
  <c r="FZ17" i="56"/>
  <c r="FY17" i="56"/>
  <c r="IK16" i="56"/>
  <c r="IJ16" i="56"/>
  <c r="II16" i="56"/>
  <c r="IH16" i="56"/>
  <c r="IG16" i="56"/>
  <c r="IF16" i="56"/>
  <c r="IE16" i="56"/>
  <c r="IC16" i="56"/>
  <c r="HY16" i="56"/>
  <c r="HN16" i="56"/>
  <c r="HJ16" i="56"/>
  <c r="GZ16" i="56"/>
  <c r="GV16" i="56"/>
  <c r="GS16" i="56"/>
  <c r="GR16" i="56"/>
  <c r="GQ16" i="56"/>
  <c r="GP16" i="56"/>
  <c r="GO16" i="56"/>
  <c r="GN16" i="56"/>
  <c r="GJ16" i="56"/>
  <c r="GI16" i="56"/>
  <c r="GH16" i="56"/>
  <c r="GD16" i="56"/>
  <c r="HB15" i="56"/>
  <c r="HA15" i="56"/>
  <c r="GY15" i="56"/>
  <c r="GX15" i="56"/>
  <c r="GW15" i="56"/>
  <c r="GV15" i="56"/>
  <c r="GU15" i="56"/>
  <c r="GT15" i="56"/>
  <c r="GS15" i="56"/>
  <c r="GO15" i="56"/>
  <c r="GM15" i="56"/>
  <c r="GL15" i="56"/>
  <c r="GK15" i="56"/>
  <c r="GD15" i="56"/>
  <c r="GC15" i="56"/>
  <c r="GB15" i="56"/>
  <c r="GA15" i="56"/>
  <c r="FZ15" i="56"/>
  <c r="FY15" i="56"/>
  <c r="IK14" i="56"/>
  <c r="IJ14" i="56"/>
  <c r="II14" i="56"/>
  <c r="IH14" i="56"/>
  <c r="IG14" i="56"/>
  <c r="IF14" i="56"/>
  <c r="IE14" i="56"/>
  <c r="IB14" i="56"/>
  <c r="HX14" i="56"/>
  <c r="HM14" i="56"/>
  <c r="HA14" i="56"/>
  <c r="GZ14" i="56"/>
  <c r="GU14" i="56"/>
  <c r="GS14" i="56"/>
  <c r="GR14" i="56"/>
  <c r="GQ14" i="56"/>
  <c r="GP14" i="56"/>
  <c r="GO14" i="56"/>
  <c r="GN14" i="56"/>
  <c r="GJ14" i="56"/>
  <c r="GI14" i="56"/>
  <c r="GH14" i="56"/>
  <c r="GC14" i="56"/>
  <c r="II13" i="56"/>
  <c r="HB13" i="56"/>
  <c r="HA13" i="56"/>
  <c r="GY13" i="56"/>
  <c r="GX13" i="56"/>
  <c r="GW13" i="56"/>
  <c r="GV13" i="56"/>
  <c r="GU13" i="56"/>
  <c r="GT13" i="56"/>
  <c r="GS13" i="56"/>
  <c r="GO13" i="56"/>
  <c r="GM13" i="56"/>
  <c r="GL13" i="56"/>
  <c r="GK13" i="56"/>
  <c r="GD13" i="56"/>
  <c r="GC13" i="56"/>
  <c r="GB13" i="56"/>
  <c r="GA13" i="56"/>
  <c r="FZ13" i="56"/>
  <c r="FY13" i="56"/>
  <c r="IR12" i="56"/>
  <c r="IK12" i="56"/>
  <c r="IJ12" i="56"/>
  <c r="II12" i="56"/>
  <c r="IH12" i="56"/>
  <c r="IG12" i="56"/>
  <c r="IF12" i="56"/>
  <c r="IE12" i="56"/>
  <c r="ID12" i="56"/>
  <c r="HZ12" i="56"/>
  <c r="HP12" i="56"/>
  <c r="HL12" i="56"/>
  <c r="GZ12" i="56"/>
  <c r="GT12" i="56"/>
  <c r="GS12" i="56"/>
  <c r="GR12" i="56"/>
  <c r="GQ12" i="56"/>
  <c r="GP12" i="56"/>
  <c r="GO12" i="56"/>
  <c r="GN12" i="56"/>
  <c r="GJ12" i="56"/>
  <c r="GI12" i="56"/>
  <c r="GH12" i="56"/>
  <c r="GB12" i="56"/>
  <c r="IJ11" i="56"/>
  <c r="HD11" i="56"/>
  <c r="HB11" i="56"/>
  <c r="HA11" i="56"/>
  <c r="GY11" i="56"/>
  <c r="GX11" i="56"/>
  <c r="GW11" i="56"/>
  <c r="GV11" i="56"/>
  <c r="GU11" i="56"/>
  <c r="GT11" i="56"/>
  <c r="GP11" i="56"/>
  <c r="GM11" i="56"/>
  <c r="GL11" i="56"/>
  <c r="GK11" i="56"/>
  <c r="GD11" i="56"/>
  <c r="GC11" i="56"/>
  <c r="GB11" i="56"/>
  <c r="GA11" i="56"/>
  <c r="FZ11" i="56"/>
  <c r="FY11" i="56"/>
  <c r="IK10" i="56"/>
  <c r="IJ10" i="56"/>
  <c r="II10" i="56"/>
  <c r="IH10" i="56"/>
  <c r="IG10" i="56"/>
  <c r="IF10" i="56"/>
  <c r="IE10" i="56"/>
  <c r="ID10" i="56"/>
  <c r="HZ10" i="56"/>
  <c r="HO10" i="56"/>
  <c r="HK10" i="56"/>
  <c r="GZ10" i="56"/>
  <c r="GX10" i="56"/>
  <c r="GS10" i="56"/>
  <c r="GR10" i="56"/>
  <c r="GQ10" i="56"/>
  <c r="GP10" i="56"/>
  <c r="GO10" i="56"/>
  <c r="GN10" i="56"/>
  <c r="GJ10" i="56"/>
  <c r="GI10" i="56"/>
  <c r="GH10" i="56"/>
  <c r="FO10" i="56"/>
  <c r="IH9" i="56"/>
  <c r="HB9" i="56"/>
  <c r="HA9" i="56"/>
  <c r="GY9" i="56"/>
  <c r="GX9" i="56"/>
  <c r="GW9" i="56"/>
  <c r="GV9" i="56"/>
  <c r="GU9" i="56"/>
  <c r="GT9" i="56"/>
  <c r="GR9" i="56"/>
  <c r="GN9" i="56"/>
  <c r="GM9" i="56"/>
  <c r="GL9" i="56"/>
  <c r="GK9" i="56"/>
  <c r="GD9" i="56"/>
  <c r="GC9" i="56"/>
  <c r="GB9" i="56"/>
  <c r="GA9" i="56"/>
  <c r="FZ9" i="56"/>
  <c r="FY9" i="56"/>
  <c r="IK8" i="56"/>
  <c r="IJ8" i="56"/>
  <c r="II8" i="56"/>
  <c r="IH8" i="56"/>
  <c r="IG8" i="56"/>
  <c r="IF8" i="56"/>
  <c r="IE8" i="56"/>
  <c r="IB8" i="56"/>
  <c r="HX8" i="56"/>
  <c r="HM8" i="56"/>
  <c r="HA8" i="56"/>
  <c r="GZ8" i="56"/>
  <c r="GU8" i="56"/>
  <c r="GS8" i="56"/>
  <c r="GR8" i="56"/>
  <c r="GQ8" i="56"/>
  <c r="GP8" i="56"/>
  <c r="GO8" i="56"/>
  <c r="GN8" i="56"/>
  <c r="GJ8" i="56"/>
  <c r="GI8" i="56"/>
  <c r="GH8" i="56"/>
  <c r="GC8" i="56"/>
  <c r="HW7" i="56"/>
  <c r="HB7" i="56"/>
  <c r="HA7" i="56"/>
  <c r="GY7" i="56"/>
  <c r="GX7" i="56"/>
  <c r="GW7" i="56"/>
  <c r="GV7" i="56"/>
  <c r="GU7" i="56"/>
  <c r="GT7" i="56"/>
  <c r="GQ7" i="56"/>
  <c r="GM7" i="56"/>
  <c r="GL7" i="56"/>
  <c r="GK7" i="56"/>
  <c r="GD7" i="56"/>
  <c r="GC7" i="56"/>
  <c r="GB7" i="56"/>
  <c r="GA7" i="56"/>
  <c r="FZ7" i="56"/>
  <c r="FY7" i="56"/>
  <c r="IK6" i="56"/>
  <c r="IJ6" i="56"/>
  <c r="II6" i="56"/>
  <c r="IH6" i="56"/>
  <c r="IG6" i="56"/>
  <c r="IF6" i="56"/>
  <c r="IE6" i="56"/>
  <c r="IA6" i="56"/>
  <c r="HP6" i="56"/>
  <c r="HL6" i="56"/>
  <c r="GZ6" i="56"/>
  <c r="GT6" i="56"/>
  <c r="GS6" i="56"/>
  <c r="GR6" i="56"/>
  <c r="GQ6" i="56"/>
  <c r="GP6" i="56"/>
  <c r="GO6" i="56"/>
  <c r="GN6" i="56"/>
  <c r="GL6" i="56"/>
  <c r="GJ6" i="56"/>
  <c r="GI6" i="56"/>
  <c r="GH6" i="56"/>
  <c r="GC6" i="56"/>
  <c r="HY5" i="56"/>
  <c r="HI5" i="56"/>
  <c r="HB5" i="56"/>
  <c r="HA5" i="56"/>
  <c r="GY5" i="56"/>
  <c r="GX5" i="56"/>
  <c r="GW5" i="56"/>
  <c r="GV5" i="56"/>
  <c r="GU5" i="56"/>
  <c r="GT5" i="56"/>
  <c r="GP5" i="56"/>
  <c r="GM5" i="56"/>
  <c r="GL5" i="56"/>
  <c r="GK5" i="56"/>
  <c r="GD5" i="56"/>
  <c r="GC5" i="56"/>
  <c r="GB5" i="56"/>
  <c r="GA5" i="56"/>
  <c r="FZ5" i="56"/>
  <c r="FY5" i="56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Y5" i="55"/>
  <c r="Z5" i="55"/>
  <c r="DL5" i="59" s="1"/>
  <c r="AA5" i="55"/>
  <c r="AB5" i="55"/>
  <c r="AC5" i="55"/>
  <c r="AD5" i="55"/>
  <c r="AE5" i="55"/>
  <c r="AF5" i="55"/>
  <c r="AG5" i="55"/>
  <c r="AH5" i="55"/>
  <c r="AI5" i="55"/>
  <c r="AJ5" i="55"/>
  <c r="AK5" i="55"/>
  <c r="AL5" i="55"/>
  <c r="EO5" i="59" s="1"/>
  <c r="AM5" i="55"/>
  <c r="AN5" i="55"/>
  <c r="AO5" i="55"/>
  <c r="AP5" i="55"/>
  <c r="AQ5" i="55"/>
  <c r="AR5" i="55"/>
  <c r="AS5" i="55"/>
  <c r="AT5" i="55"/>
  <c r="AU5" i="55"/>
  <c r="AV5" i="55"/>
  <c r="AW5" i="55"/>
  <c r="AX5" i="55"/>
  <c r="AY5" i="55"/>
  <c r="AZ5" i="55"/>
  <c r="BA5" i="55"/>
  <c r="BB5" i="55"/>
  <c r="BC5" i="55"/>
  <c r="BD5" i="55"/>
  <c r="BE5" i="55"/>
  <c r="BF5" i="55"/>
  <c r="BG5" i="55"/>
  <c r="BH5" i="55"/>
  <c r="BI5" i="55"/>
  <c r="BJ5" i="55"/>
  <c r="BK5" i="55"/>
  <c r="BL5" i="55"/>
  <c r="BM5" i="55"/>
  <c r="BN5" i="55"/>
  <c r="BO5" i="55"/>
  <c r="BP5" i="55"/>
  <c r="BQ5" i="55"/>
  <c r="BR5" i="55"/>
  <c r="BS5" i="55"/>
  <c r="BT5" i="55"/>
  <c r="BU5" i="55"/>
  <c r="BV5" i="55"/>
  <c r="BW5" i="55"/>
  <c r="BX5" i="55"/>
  <c r="BY5" i="55"/>
  <c r="BZ5" i="55"/>
  <c r="CA5" i="55"/>
  <c r="CB5" i="55"/>
  <c r="CC5" i="55"/>
  <c r="CD5" i="55"/>
  <c r="CE5" i="55"/>
  <c r="CF5" i="55"/>
  <c r="CG5" i="55"/>
  <c r="CH5" i="55"/>
  <c r="CI5" i="55"/>
  <c r="CJ5" i="55"/>
  <c r="CK5" i="55"/>
  <c r="CL5" i="55"/>
  <c r="CM5" i="55"/>
  <c r="CN5" i="55"/>
  <c r="CO5" i="55"/>
  <c r="CP5" i="55"/>
  <c r="CQ5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Y6" i="55"/>
  <c r="Z6" i="55"/>
  <c r="AA6" i="55"/>
  <c r="AB6" i="55"/>
  <c r="AC6" i="55"/>
  <c r="AD6" i="55"/>
  <c r="AE6" i="55"/>
  <c r="AF6" i="55"/>
  <c r="AG6" i="55"/>
  <c r="AH6" i="55"/>
  <c r="AI6" i="55"/>
  <c r="AJ6" i="55"/>
  <c r="AK6" i="55"/>
  <c r="AL6" i="55"/>
  <c r="EO6" i="59" s="1"/>
  <c r="AM6" i="55"/>
  <c r="AN6" i="55"/>
  <c r="AO6" i="55"/>
  <c r="AP6" i="55"/>
  <c r="DU6" i="59" s="1"/>
  <c r="AQ6" i="55"/>
  <c r="AR6" i="55"/>
  <c r="AS6" i="55"/>
  <c r="AT6" i="55"/>
  <c r="EB6" i="59" s="1"/>
  <c r="AU6" i="55"/>
  <c r="AV6" i="55"/>
  <c r="AW6" i="55"/>
  <c r="AX6" i="55"/>
  <c r="AY6" i="55"/>
  <c r="AZ6" i="55"/>
  <c r="BA6" i="55"/>
  <c r="BB6" i="55"/>
  <c r="BC6" i="55"/>
  <c r="BD6" i="55"/>
  <c r="BE6" i="55"/>
  <c r="BF6" i="55"/>
  <c r="BG6" i="55"/>
  <c r="BH6" i="55"/>
  <c r="BI6" i="55"/>
  <c r="BJ6" i="55"/>
  <c r="BK6" i="55"/>
  <c r="BL6" i="55"/>
  <c r="BM6" i="55"/>
  <c r="BN6" i="55"/>
  <c r="BO6" i="55"/>
  <c r="BP6" i="55"/>
  <c r="BQ6" i="55"/>
  <c r="BR6" i="55"/>
  <c r="BS6" i="55"/>
  <c r="BT6" i="55"/>
  <c r="BU6" i="55"/>
  <c r="BV6" i="55"/>
  <c r="BW6" i="55"/>
  <c r="BX6" i="55"/>
  <c r="BY6" i="55"/>
  <c r="BZ6" i="55"/>
  <c r="CA6" i="55"/>
  <c r="CB6" i="55"/>
  <c r="CC6" i="55"/>
  <c r="CD6" i="55"/>
  <c r="CE6" i="55"/>
  <c r="CF6" i="55"/>
  <c r="CG6" i="55"/>
  <c r="CH6" i="55"/>
  <c r="CI6" i="55"/>
  <c r="CJ6" i="55"/>
  <c r="CK6" i="55"/>
  <c r="CL6" i="55"/>
  <c r="CM6" i="55"/>
  <c r="CN6" i="55"/>
  <c r="CO6" i="55"/>
  <c r="CP6" i="55"/>
  <c r="CQ6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Y7" i="55"/>
  <c r="Z7" i="55"/>
  <c r="AA7" i="55"/>
  <c r="AB7" i="55"/>
  <c r="AC7" i="55"/>
  <c r="AD7" i="55"/>
  <c r="AE7" i="55"/>
  <c r="AF7" i="55"/>
  <c r="AG7" i="55"/>
  <c r="AH7" i="55"/>
  <c r="AI7" i="55"/>
  <c r="AJ7" i="55"/>
  <c r="AK7" i="55"/>
  <c r="AL7" i="55"/>
  <c r="EO7" i="59" s="1"/>
  <c r="AM7" i="55"/>
  <c r="AN7" i="55"/>
  <c r="AO7" i="55"/>
  <c r="AP7" i="55"/>
  <c r="DU7" i="59" s="1"/>
  <c r="AQ7" i="55"/>
  <c r="AR7" i="55"/>
  <c r="AS7" i="55"/>
  <c r="AT7" i="55"/>
  <c r="EB7" i="59" s="1"/>
  <c r="AU7" i="55"/>
  <c r="AV7" i="55"/>
  <c r="AW7" i="55"/>
  <c r="AX7" i="55"/>
  <c r="AY7" i="55"/>
  <c r="AZ7" i="55"/>
  <c r="BA7" i="55"/>
  <c r="BB7" i="55"/>
  <c r="BC7" i="55"/>
  <c r="BD7" i="55"/>
  <c r="BE7" i="55"/>
  <c r="BF7" i="55"/>
  <c r="BG7" i="55"/>
  <c r="BH7" i="55"/>
  <c r="BI7" i="55"/>
  <c r="BJ7" i="55"/>
  <c r="BK7" i="55"/>
  <c r="BL7" i="55"/>
  <c r="BM7" i="55"/>
  <c r="BN7" i="55"/>
  <c r="BO7" i="55"/>
  <c r="BP7" i="55"/>
  <c r="BQ7" i="55"/>
  <c r="BR7" i="55"/>
  <c r="BS7" i="55"/>
  <c r="BT7" i="55"/>
  <c r="BU7" i="55"/>
  <c r="BV7" i="55"/>
  <c r="BW7" i="55"/>
  <c r="BX7" i="55"/>
  <c r="BY7" i="55"/>
  <c r="BZ7" i="55"/>
  <c r="DY7" i="59" s="1"/>
  <c r="CA7" i="55"/>
  <c r="CB7" i="55"/>
  <c r="CC7" i="55"/>
  <c r="CD7" i="55"/>
  <c r="EM7" i="59" s="1"/>
  <c r="CE7" i="55"/>
  <c r="CF7" i="55"/>
  <c r="CG7" i="55"/>
  <c r="CH7" i="55"/>
  <c r="CI7" i="55"/>
  <c r="CJ7" i="55"/>
  <c r="CK7" i="55"/>
  <c r="CL7" i="55"/>
  <c r="CM7" i="55"/>
  <c r="CN7" i="55"/>
  <c r="CO7" i="55"/>
  <c r="CP7" i="55"/>
  <c r="CQ7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Y8" i="55"/>
  <c r="Z8" i="55"/>
  <c r="AA8" i="55"/>
  <c r="AB8" i="55"/>
  <c r="AC8" i="55"/>
  <c r="AD8" i="55"/>
  <c r="AE8" i="55"/>
  <c r="AF8" i="55"/>
  <c r="AG8" i="55"/>
  <c r="AH8" i="55"/>
  <c r="AI8" i="55"/>
  <c r="AJ8" i="55"/>
  <c r="AK8" i="55"/>
  <c r="AL8" i="55"/>
  <c r="EO8" i="59" s="1"/>
  <c r="AM8" i="55"/>
  <c r="AN8" i="55"/>
  <c r="AO8" i="55"/>
  <c r="AP8" i="55"/>
  <c r="DU8" i="59" s="1"/>
  <c r="AQ8" i="55"/>
  <c r="AR8" i="55"/>
  <c r="AS8" i="55"/>
  <c r="AT8" i="55"/>
  <c r="EB8" i="59" s="1"/>
  <c r="AU8" i="55"/>
  <c r="AV8" i="55"/>
  <c r="AW8" i="55"/>
  <c r="AX8" i="55"/>
  <c r="AY8" i="55"/>
  <c r="AZ8" i="55"/>
  <c r="BA8" i="55"/>
  <c r="BB8" i="55"/>
  <c r="BC8" i="55"/>
  <c r="BD8" i="55"/>
  <c r="BE8" i="55"/>
  <c r="BF8" i="55"/>
  <c r="BG8" i="55"/>
  <c r="BH8" i="55"/>
  <c r="BI8" i="55"/>
  <c r="BJ8" i="55"/>
  <c r="BK8" i="55"/>
  <c r="BL8" i="55"/>
  <c r="BM8" i="55"/>
  <c r="BN8" i="55"/>
  <c r="BO8" i="55"/>
  <c r="BP8" i="55"/>
  <c r="BQ8" i="55"/>
  <c r="BR8" i="55"/>
  <c r="BS8" i="55"/>
  <c r="BT8" i="55"/>
  <c r="BU8" i="55"/>
  <c r="BV8" i="55"/>
  <c r="BW8" i="55"/>
  <c r="BX8" i="55"/>
  <c r="BY8" i="55"/>
  <c r="BZ8" i="55"/>
  <c r="DY8" i="59" s="1"/>
  <c r="CA8" i="55"/>
  <c r="CB8" i="55"/>
  <c r="CC8" i="55"/>
  <c r="CD8" i="55"/>
  <c r="EF8" i="59" s="1"/>
  <c r="CE8" i="55"/>
  <c r="CF8" i="55"/>
  <c r="CG8" i="55"/>
  <c r="CH8" i="55"/>
  <c r="CI8" i="55"/>
  <c r="CJ8" i="55"/>
  <c r="CK8" i="55"/>
  <c r="CL8" i="55"/>
  <c r="CM8" i="55"/>
  <c r="CN8" i="55"/>
  <c r="CO8" i="55"/>
  <c r="CP8" i="55"/>
  <c r="CQ8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Y9" i="55"/>
  <c r="Z9" i="55"/>
  <c r="AA9" i="55"/>
  <c r="AB9" i="55"/>
  <c r="AC9" i="55"/>
  <c r="AD9" i="55"/>
  <c r="AE9" i="55"/>
  <c r="AF9" i="55"/>
  <c r="AG9" i="55"/>
  <c r="AH9" i="55"/>
  <c r="AI9" i="55"/>
  <c r="AJ9" i="55"/>
  <c r="AK9" i="55"/>
  <c r="AL9" i="55"/>
  <c r="EO9" i="59" s="1"/>
  <c r="AM9" i="55"/>
  <c r="AN9" i="55"/>
  <c r="AO9" i="55"/>
  <c r="AP9" i="55"/>
  <c r="DU9" i="59" s="1"/>
  <c r="AQ9" i="55"/>
  <c r="AR9" i="55"/>
  <c r="AS9" i="55"/>
  <c r="AT9" i="55"/>
  <c r="EB9" i="59" s="1"/>
  <c r="AU9" i="55"/>
  <c r="AV9" i="55"/>
  <c r="AW9" i="55"/>
  <c r="AX9" i="55"/>
  <c r="AY9" i="55"/>
  <c r="AZ9" i="55"/>
  <c r="BA9" i="55"/>
  <c r="BB9" i="55"/>
  <c r="BC9" i="55"/>
  <c r="BD9" i="55"/>
  <c r="BE9" i="55"/>
  <c r="BF9" i="55"/>
  <c r="BG9" i="55"/>
  <c r="BH9" i="55"/>
  <c r="BI9" i="55"/>
  <c r="BJ9" i="55"/>
  <c r="BK9" i="55"/>
  <c r="BL9" i="55"/>
  <c r="BM9" i="55"/>
  <c r="BN9" i="55"/>
  <c r="BO9" i="55"/>
  <c r="BP9" i="55"/>
  <c r="BQ9" i="55"/>
  <c r="BR9" i="55"/>
  <c r="BS9" i="55"/>
  <c r="BT9" i="55"/>
  <c r="BU9" i="55"/>
  <c r="BV9" i="55"/>
  <c r="BW9" i="55"/>
  <c r="BX9" i="55"/>
  <c r="BY9" i="55"/>
  <c r="BZ9" i="55"/>
  <c r="DY9" i="59" s="1"/>
  <c r="CA9" i="55"/>
  <c r="CB9" i="55"/>
  <c r="CC9" i="55"/>
  <c r="CD9" i="55"/>
  <c r="EF9" i="59" s="1"/>
  <c r="CE9" i="55"/>
  <c r="CF9" i="55"/>
  <c r="CG9" i="55"/>
  <c r="CH9" i="55"/>
  <c r="CI9" i="55"/>
  <c r="CJ9" i="55"/>
  <c r="CK9" i="55"/>
  <c r="CL9" i="55"/>
  <c r="CM9" i="55"/>
  <c r="CN9" i="55"/>
  <c r="CO9" i="55"/>
  <c r="CP9" i="55"/>
  <c r="CQ9" i="55"/>
  <c r="D10" i="55"/>
  <c r="E10" i="55"/>
  <c r="F10" i="55"/>
  <c r="G10" i="55"/>
  <c r="H10" i="55"/>
  <c r="I10" i="55"/>
  <c r="J10" i="55"/>
  <c r="K10" i="55"/>
  <c r="L10" i="55"/>
  <c r="M10" i="55"/>
  <c r="N10" i="55"/>
  <c r="DN10" i="59" s="1"/>
  <c r="O10" i="55"/>
  <c r="P10" i="55"/>
  <c r="Q10" i="55"/>
  <c r="R10" i="55"/>
  <c r="S10" i="55"/>
  <c r="T10" i="55"/>
  <c r="U10" i="55"/>
  <c r="V10" i="55"/>
  <c r="W10" i="55"/>
  <c r="X10" i="55"/>
  <c r="Y10" i="55"/>
  <c r="Z10" i="55"/>
  <c r="AA10" i="55"/>
  <c r="AB10" i="55"/>
  <c r="AC10" i="55"/>
  <c r="AD10" i="55"/>
  <c r="AE10" i="55"/>
  <c r="AF10" i="55"/>
  <c r="AG10" i="55"/>
  <c r="AH10" i="55"/>
  <c r="AI10" i="55"/>
  <c r="AJ10" i="55"/>
  <c r="AK10" i="55"/>
  <c r="AL10" i="55"/>
  <c r="EO10" i="59" s="1"/>
  <c r="AM10" i="55"/>
  <c r="AN10" i="55"/>
  <c r="AO10" i="55"/>
  <c r="AP10" i="55"/>
  <c r="AQ10" i="55"/>
  <c r="AR10" i="55"/>
  <c r="AS10" i="55"/>
  <c r="AT10" i="55"/>
  <c r="AU10" i="55"/>
  <c r="AV10" i="55"/>
  <c r="AW10" i="55"/>
  <c r="AX10" i="55"/>
  <c r="AY10" i="55"/>
  <c r="AZ10" i="55"/>
  <c r="BA10" i="55"/>
  <c r="BB10" i="55"/>
  <c r="BC10" i="55"/>
  <c r="BD10" i="55"/>
  <c r="BE10" i="55"/>
  <c r="BF10" i="55"/>
  <c r="BG10" i="55"/>
  <c r="BH10" i="55"/>
  <c r="BI10" i="55"/>
  <c r="BJ10" i="55"/>
  <c r="BK10" i="55"/>
  <c r="BL10" i="55"/>
  <c r="BM10" i="55"/>
  <c r="BN10" i="55"/>
  <c r="BO10" i="55"/>
  <c r="BP10" i="55"/>
  <c r="BQ10" i="55"/>
  <c r="BR10" i="55"/>
  <c r="BS10" i="55"/>
  <c r="BT10" i="55"/>
  <c r="BU10" i="55"/>
  <c r="BV10" i="55"/>
  <c r="BW10" i="55"/>
  <c r="BX10" i="55"/>
  <c r="BY10" i="55"/>
  <c r="BZ10" i="55"/>
  <c r="DY10" i="59" s="1"/>
  <c r="CA10" i="55"/>
  <c r="CB10" i="55"/>
  <c r="CC10" i="55"/>
  <c r="CD10" i="55"/>
  <c r="EM10" i="59" s="1"/>
  <c r="CE10" i="55"/>
  <c r="CF10" i="55"/>
  <c r="CG10" i="55"/>
  <c r="CH10" i="55"/>
  <c r="CI10" i="55"/>
  <c r="CJ10" i="55"/>
  <c r="CK10" i="55"/>
  <c r="CL10" i="55"/>
  <c r="CM10" i="55"/>
  <c r="CN10" i="55"/>
  <c r="CO10" i="55"/>
  <c r="CP10" i="55"/>
  <c r="CQ10" i="55"/>
  <c r="D11" i="55"/>
  <c r="E11" i="55"/>
  <c r="F11" i="55"/>
  <c r="G11" i="55"/>
  <c r="H11" i="55"/>
  <c r="I11" i="55"/>
  <c r="J11" i="55"/>
  <c r="K11" i="55"/>
  <c r="L11" i="55"/>
  <c r="M11" i="55"/>
  <c r="N11" i="55"/>
  <c r="DN11" i="59" s="1"/>
  <c r="O11" i="55"/>
  <c r="P11" i="55"/>
  <c r="Q11" i="55"/>
  <c r="R11" i="55"/>
  <c r="S11" i="55"/>
  <c r="T11" i="55"/>
  <c r="U11" i="55"/>
  <c r="V11" i="55"/>
  <c r="W11" i="55"/>
  <c r="X11" i="55"/>
  <c r="Y11" i="55"/>
  <c r="Z11" i="55"/>
  <c r="AA11" i="55"/>
  <c r="AB11" i="55"/>
  <c r="AC11" i="55"/>
  <c r="AD11" i="55"/>
  <c r="AE11" i="55"/>
  <c r="AF11" i="55"/>
  <c r="AG11" i="55"/>
  <c r="AH11" i="55"/>
  <c r="AI11" i="55"/>
  <c r="AJ11" i="55"/>
  <c r="AK11" i="55"/>
  <c r="AL11" i="55"/>
  <c r="EO11" i="59" s="1"/>
  <c r="AM11" i="55"/>
  <c r="AN11" i="55"/>
  <c r="AO11" i="55"/>
  <c r="AP11" i="55"/>
  <c r="AQ11" i="55"/>
  <c r="AR11" i="55"/>
  <c r="AS11" i="55"/>
  <c r="AT11" i="55"/>
  <c r="AU11" i="55"/>
  <c r="AV11" i="55"/>
  <c r="AW11" i="55"/>
  <c r="AX11" i="55"/>
  <c r="AY11" i="55"/>
  <c r="AZ11" i="55"/>
  <c r="BA11" i="55"/>
  <c r="BB11" i="55"/>
  <c r="BC11" i="55"/>
  <c r="BD11" i="55"/>
  <c r="BE11" i="55"/>
  <c r="BF11" i="55"/>
  <c r="BG11" i="55"/>
  <c r="BH11" i="55"/>
  <c r="BI11" i="55"/>
  <c r="BJ11" i="55"/>
  <c r="BK11" i="55"/>
  <c r="BL11" i="55"/>
  <c r="BM11" i="55"/>
  <c r="BN11" i="55"/>
  <c r="BO11" i="55"/>
  <c r="BP11" i="55"/>
  <c r="BQ11" i="55"/>
  <c r="BR11" i="55"/>
  <c r="BS11" i="55"/>
  <c r="BT11" i="55"/>
  <c r="BU11" i="55"/>
  <c r="BV11" i="55"/>
  <c r="BW11" i="55"/>
  <c r="BX11" i="55"/>
  <c r="BY11" i="55"/>
  <c r="BZ11" i="55"/>
  <c r="DY11" i="59" s="1"/>
  <c r="CA11" i="55"/>
  <c r="CB11" i="55"/>
  <c r="CC11" i="55"/>
  <c r="CD11" i="55"/>
  <c r="CE11" i="55"/>
  <c r="CF11" i="55"/>
  <c r="CG11" i="55"/>
  <c r="CH11" i="55"/>
  <c r="CI11" i="55"/>
  <c r="CJ11" i="55"/>
  <c r="CK11" i="55"/>
  <c r="CL11" i="55"/>
  <c r="CM11" i="55"/>
  <c r="CN11" i="55"/>
  <c r="CO11" i="55"/>
  <c r="CP11" i="55"/>
  <c r="CQ11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Y12" i="55"/>
  <c r="Z12" i="55"/>
  <c r="AA12" i="55"/>
  <c r="AB12" i="55"/>
  <c r="AC12" i="55"/>
  <c r="AD12" i="55"/>
  <c r="AE12" i="55"/>
  <c r="AF12" i="55"/>
  <c r="AG12" i="55"/>
  <c r="AH12" i="55"/>
  <c r="AI12" i="55"/>
  <c r="AJ12" i="55"/>
  <c r="AK12" i="55"/>
  <c r="AL12" i="55"/>
  <c r="EO12" i="59" s="1"/>
  <c r="AM12" i="55"/>
  <c r="AN12" i="55"/>
  <c r="AO12" i="55"/>
  <c r="AP12" i="55"/>
  <c r="DU12" i="59" s="1"/>
  <c r="AQ12" i="55"/>
  <c r="AR12" i="55"/>
  <c r="AS12" i="55"/>
  <c r="AT12" i="55"/>
  <c r="EI12" i="59" s="1"/>
  <c r="AU12" i="55"/>
  <c r="AV12" i="55"/>
  <c r="AW12" i="55"/>
  <c r="AX12" i="55"/>
  <c r="AY12" i="55"/>
  <c r="AZ12" i="55"/>
  <c r="BA12" i="55"/>
  <c r="BB12" i="55"/>
  <c r="BC12" i="55"/>
  <c r="BD12" i="55"/>
  <c r="BE12" i="55"/>
  <c r="BF12" i="55"/>
  <c r="BG12" i="55"/>
  <c r="BH12" i="55"/>
  <c r="BI12" i="55"/>
  <c r="BJ12" i="55"/>
  <c r="BK12" i="55"/>
  <c r="BL12" i="55"/>
  <c r="BM12" i="55"/>
  <c r="BN12" i="55"/>
  <c r="BO12" i="55"/>
  <c r="BP12" i="55"/>
  <c r="BQ12" i="55"/>
  <c r="BR12" i="55"/>
  <c r="BS12" i="55"/>
  <c r="BT12" i="55"/>
  <c r="BU12" i="55"/>
  <c r="BV12" i="55"/>
  <c r="BW12" i="55"/>
  <c r="BX12" i="55"/>
  <c r="BY12" i="55"/>
  <c r="BZ12" i="55"/>
  <c r="CA12" i="55"/>
  <c r="CB12" i="55"/>
  <c r="CC12" i="55"/>
  <c r="CD12" i="55"/>
  <c r="CE12" i="55"/>
  <c r="CF12" i="55"/>
  <c r="CG12" i="55"/>
  <c r="CH12" i="55"/>
  <c r="CI12" i="55"/>
  <c r="CJ12" i="55"/>
  <c r="CK12" i="55"/>
  <c r="CL12" i="55"/>
  <c r="CM12" i="55"/>
  <c r="CN12" i="55"/>
  <c r="CO12" i="55"/>
  <c r="CP12" i="55"/>
  <c r="CQ12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Z13" i="55"/>
  <c r="AA13" i="55"/>
  <c r="AB13" i="55"/>
  <c r="AC13" i="55"/>
  <c r="AD13" i="55"/>
  <c r="AE13" i="55"/>
  <c r="AF13" i="55"/>
  <c r="AG13" i="55"/>
  <c r="AH13" i="55"/>
  <c r="AI13" i="55"/>
  <c r="AJ13" i="55"/>
  <c r="AK13" i="55"/>
  <c r="AL13" i="55"/>
  <c r="EO13" i="59" s="1"/>
  <c r="AM13" i="55"/>
  <c r="AN13" i="55"/>
  <c r="AO13" i="55"/>
  <c r="AP13" i="55"/>
  <c r="AQ13" i="55"/>
  <c r="AR13" i="55"/>
  <c r="AS13" i="55"/>
  <c r="AT13" i="55"/>
  <c r="AU13" i="55"/>
  <c r="AV13" i="55"/>
  <c r="AW13" i="55"/>
  <c r="AX13" i="55"/>
  <c r="AY13" i="55"/>
  <c r="AZ13" i="55"/>
  <c r="BA13" i="55"/>
  <c r="BB13" i="55"/>
  <c r="BC13" i="55"/>
  <c r="BD13" i="55"/>
  <c r="BE13" i="55"/>
  <c r="BF13" i="55"/>
  <c r="BG13" i="55"/>
  <c r="BH13" i="55"/>
  <c r="BI13" i="55"/>
  <c r="BJ13" i="55"/>
  <c r="FF13" i="59" s="1"/>
  <c r="BK13" i="55"/>
  <c r="BL13" i="55"/>
  <c r="BM13" i="55"/>
  <c r="BN13" i="55"/>
  <c r="BO13" i="55"/>
  <c r="BP13" i="55"/>
  <c r="BQ13" i="55"/>
  <c r="BR13" i="55"/>
  <c r="BS13" i="55"/>
  <c r="BT13" i="55"/>
  <c r="BU13" i="55"/>
  <c r="BV13" i="55"/>
  <c r="BW13" i="55"/>
  <c r="BX13" i="55"/>
  <c r="BY13" i="55"/>
  <c r="BZ13" i="55"/>
  <c r="CA13" i="55"/>
  <c r="CB13" i="55"/>
  <c r="CC13" i="55"/>
  <c r="CD13" i="55"/>
  <c r="CE13" i="55"/>
  <c r="CF13" i="55"/>
  <c r="CG13" i="55"/>
  <c r="CH13" i="55"/>
  <c r="CI13" i="55"/>
  <c r="CJ13" i="55"/>
  <c r="CK13" i="55"/>
  <c r="CL13" i="55"/>
  <c r="CM13" i="55"/>
  <c r="CN13" i="55"/>
  <c r="CO13" i="55"/>
  <c r="CP13" i="55"/>
  <c r="CQ13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Y14" i="55"/>
  <c r="Z14" i="55"/>
  <c r="AA14" i="55"/>
  <c r="AB14" i="55"/>
  <c r="AC14" i="55"/>
  <c r="AD14" i="55"/>
  <c r="AE14" i="55"/>
  <c r="AF14" i="55"/>
  <c r="AG14" i="55"/>
  <c r="AH14" i="55"/>
  <c r="AI14" i="55"/>
  <c r="AJ14" i="55"/>
  <c r="AK14" i="55"/>
  <c r="AL14" i="55"/>
  <c r="EO14" i="59" s="1"/>
  <c r="AM14" i="55"/>
  <c r="AN14" i="55"/>
  <c r="AO14" i="55"/>
  <c r="AP14" i="55"/>
  <c r="DU14" i="59" s="1"/>
  <c r="AQ14" i="55"/>
  <c r="AR14" i="55"/>
  <c r="AS14" i="55"/>
  <c r="AT14" i="55"/>
  <c r="AU14" i="55"/>
  <c r="AV14" i="55"/>
  <c r="AW14" i="55"/>
  <c r="AX14" i="55"/>
  <c r="AY14" i="55"/>
  <c r="AZ14" i="55"/>
  <c r="BA14" i="55"/>
  <c r="BB14" i="55"/>
  <c r="BC14" i="55"/>
  <c r="BD14" i="55"/>
  <c r="BE14" i="55"/>
  <c r="BF14" i="55"/>
  <c r="BG14" i="55"/>
  <c r="BH14" i="55"/>
  <c r="BI14" i="55"/>
  <c r="BJ14" i="55"/>
  <c r="FF14" i="59" s="1"/>
  <c r="BK14" i="55"/>
  <c r="BL14" i="55"/>
  <c r="BM14" i="55"/>
  <c r="BN14" i="55"/>
  <c r="BO14" i="55"/>
  <c r="BP14" i="55"/>
  <c r="BQ14" i="55"/>
  <c r="BR14" i="55"/>
  <c r="BS14" i="55"/>
  <c r="BT14" i="55"/>
  <c r="BU14" i="55"/>
  <c r="BV14" i="55"/>
  <c r="BW14" i="55"/>
  <c r="BX14" i="55"/>
  <c r="BY14" i="55"/>
  <c r="BZ14" i="55"/>
  <c r="DY14" i="59" s="1"/>
  <c r="CA14" i="55"/>
  <c r="CB14" i="55"/>
  <c r="CC14" i="55"/>
  <c r="CD14" i="55"/>
  <c r="CE14" i="55"/>
  <c r="CF14" i="55"/>
  <c r="CG14" i="55"/>
  <c r="CH14" i="55"/>
  <c r="CI14" i="55"/>
  <c r="CJ14" i="55"/>
  <c r="CK14" i="55"/>
  <c r="CL14" i="55"/>
  <c r="CM14" i="55"/>
  <c r="CN14" i="55"/>
  <c r="CO14" i="55"/>
  <c r="CP14" i="55"/>
  <c r="CQ14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Y15" i="55"/>
  <c r="Z15" i="55"/>
  <c r="AA15" i="55"/>
  <c r="AB15" i="55"/>
  <c r="AC15" i="55"/>
  <c r="AD15" i="55"/>
  <c r="AE15" i="55"/>
  <c r="AF15" i="55"/>
  <c r="AG15" i="55"/>
  <c r="AH15" i="55"/>
  <c r="AI15" i="55"/>
  <c r="AJ15" i="55"/>
  <c r="AK15" i="55"/>
  <c r="AL15" i="55"/>
  <c r="EO15" i="59" s="1"/>
  <c r="AM15" i="55"/>
  <c r="AN15" i="55"/>
  <c r="AO15" i="55"/>
  <c r="AP15" i="55"/>
  <c r="DU15" i="59" s="1"/>
  <c r="AQ15" i="55"/>
  <c r="AR15" i="55"/>
  <c r="AS15" i="55"/>
  <c r="AT15" i="55"/>
  <c r="AU15" i="55"/>
  <c r="AV15" i="55"/>
  <c r="AW15" i="55"/>
  <c r="AX15" i="55"/>
  <c r="AY15" i="55"/>
  <c r="AZ15" i="55"/>
  <c r="BA15" i="55"/>
  <c r="BB15" i="55"/>
  <c r="BC15" i="55"/>
  <c r="BD15" i="55"/>
  <c r="BE15" i="55"/>
  <c r="BF15" i="55"/>
  <c r="BG15" i="55"/>
  <c r="BH15" i="55"/>
  <c r="BI15" i="55"/>
  <c r="BJ15" i="55"/>
  <c r="FF15" i="59" s="1"/>
  <c r="BK15" i="55"/>
  <c r="BL15" i="55"/>
  <c r="BM15" i="55"/>
  <c r="BN15" i="55"/>
  <c r="BO15" i="55"/>
  <c r="BP15" i="55"/>
  <c r="BQ15" i="55"/>
  <c r="BR15" i="55"/>
  <c r="BS15" i="55"/>
  <c r="BT15" i="55"/>
  <c r="BU15" i="55"/>
  <c r="BV15" i="55"/>
  <c r="BW15" i="55"/>
  <c r="BX15" i="55"/>
  <c r="BY15" i="55"/>
  <c r="BZ15" i="55"/>
  <c r="DY15" i="59" s="1"/>
  <c r="CA15" i="55"/>
  <c r="CB15" i="55"/>
  <c r="CC15" i="55"/>
  <c r="CD15" i="55"/>
  <c r="CE15" i="55"/>
  <c r="CF15" i="55"/>
  <c r="CG15" i="55"/>
  <c r="CH15" i="55"/>
  <c r="CI15" i="55"/>
  <c r="CJ15" i="55"/>
  <c r="CK15" i="55"/>
  <c r="CL15" i="55"/>
  <c r="CM15" i="55"/>
  <c r="CN15" i="55"/>
  <c r="CO15" i="55"/>
  <c r="CP15" i="55"/>
  <c r="CQ15" i="55"/>
  <c r="D16" i="55"/>
  <c r="E16" i="55"/>
  <c r="F16" i="55"/>
  <c r="DM16" i="59" s="1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Y16" i="55"/>
  <c r="Z16" i="55"/>
  <c r="AA16" i="55"/>
  <c r="AB16" i="55"/>
  <c r="AC16" i="55"/>
  <c r="AD16" i="55"/>
  <c r="AE16" i="55"/>
  <c r="AF16" i="55"/>
  <c r="AG16" i="55"/>
  <c r="AH16" i="55"/>
  <c r="AI16" i="55"/>
  <c r="AJ16" i="55"/>
  <c r="AK16" i="55"/>
  <c r="AL16" i="55"/>
  <c r="EO16" i="59" s="1"/>
  <c r="AM16" i="55"/>
  <c r="AN16" i="55"/>
  <c r="AO16" i="55"/>
  <c r="AP16" i="55"/>
  <c r="DU16" i="59" s="1"/>
  <c r="AQ16" i="55"/>
  <c r="AR16" i="55"/>
  <c r="AS16" i="55"/>
  <c r="AT16" i="55"/>
  <c r="AU16" i="55"/>
  <c r="AV16" i="55"/>
  <c r="AW16" i="55"/>
  <c r="AX16" i="55"/>
  <c r="AY16" i="55"/>
  <c r="AZ16" i="55"/>
  <c r="BA16" i="55"/>
  <c r="BB16" i="55"/>
  <c r="BC16" i="55"/>
  <c r="BD16" i="55"/>
  <c r="BE16" i="55"/>
  <c r="BF16" i="55"/>
  <c r="BG16" i="55"/>
  <c r="BH16" i="55"/>
  <c r="BI16" i="55"/>
  <c r="BJ16" i="55"/>
  <c r="FF16" i="59" s="1"/>
  <c r="BK16" i="55"/>
  <c r="BL16" i="55"/>
  <c r="BM16" i="55"/>
  <c r="BN16" i="55"/>
  <c r="BO16" i="55"/>
  <c r="BP16" i="55"/>
  <c r="BQ16" i="55"/>
  <c r="BR16" i="55"/>
  <c r="BS16" i="55"/>
  <c r="BT16" i="55"/>
  <c r="BU16" i="55"/>
  <c r="BV16" i="55"/>
  <c r="BW16" i="55"/>
  <c r="BX16" i="55"/>
  <c r="BY16" i="55"/>
  <c r="BZ16" i="55"/>
  <c r="DY16" i="59" s="1"/>
  <c r="CA16" i="55"/>
  <c r="CB16" i="55"/>
  <c r="CC16" i="55"/>
  <c r="CD16" i="55"/>
  <c r="CE16" i="55"/>
  <c r="CF16" i="55"/>
  <c r="CG16" i="55"/>
  <c r="CH16" i="55"/>
  <c r="CI16" i="55"/>
  <c r="CJ16" i="55"/>
  <c r="CK16" i="55"/>
  <c r="CL16" i="55"/>
  <c r="CM16" i="55"/>
  <c r="CN16" i="55"/>
  <c r="CO16" i="55"/>
  <c r="CP16" i="55"/>
  <c r="CQ16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AH17" i="55"/>
  <c r="AI17" i="55"/>
  <c r="AJ17" i="55"/>
  <c r="AK17" i="55"/>
  <c r="AL17" i="55"/>
  <c r="EO17" i="59" s="1"/>
  <c r="AM17" i="55"/>
  <c r="AN17" i="55"/>
  <c r="AO17" i="55"/>
  <c r="AP17" i="55"/>
  <c r="DU17" i="59" s="1"/>
  <c r="AQ17" i="55"/>
  <c r="AR17" i="55"/>
  <c r="AS17" i="55"/>
  <c r="AT17" i="55"/>
  <c r="AU17" i="55"/>
  <c r="AV17" i="55"/>
  <c r="AW17" i="55"/>
  <c r="AX17" i="55"/>
  <c r="AY17" i="55"/>
  <c r="AZ17" i="55"/>
  <c r="BA17" i="55"/>
  <c r="BB17" i="55"/>
  <c r="BC17" i="55"/>
  <c r="BD17" i="55"/>
  <c r="BE17" i="55"/>
  <c r="BF17" i="55"/>
  <c r="BG17" i="55"/>
  <c r="BH17" i="55"/>
  <c r="BI17" i="55"/>
  <c r="BJ17" i="55"/>
  <c r="FF17" i="59" s="1"/>
  <c r="BK17" i="55"/>
  <c r="BL17" i="55"/>
  <c r="BM17" i="55"/>
  <c r="BN17" i="55"/>
  <c r="BO17" i="55"/>
  <c r="BP17" i="55"/>
  <c r="BQ17" i="55"/>
  <c r="BR17" i="55"/>
  <c r="BS17" i="55"/>
  <c r="BT17" i="55"/>
  <c r="BU17" i="55"/>
  <c r="BV17" i="55"/>
  <c r="BW17" i="55"/>
  <c r="BX17" i="55"/>
  <c r="BY17" i="55"/>
  <c r="BZ17" i="55"/>
  <c r="DY17" i="59" s="1"/>
  <c r="CA17" i="55"/>
  <c r="CB17" i="55"/>
  <c r="CC17" i="55"/>
  <c r="CD17" i="55"/>
  <c r="EF17" i="59" s="1"/>
  <c r="CE17" i="55"/>
  <c r="CF17" i="55"/>
  <c r="CG17" i="55"/>
  <c r="CH17" i="55"/>
  <c r="CI17" i="55"/>
  <c r="CJ17" i="55"/>
  <c r="CK17" i="55"/>
  <c r="CL17" i="55"/>
  <c r="CM17" i="55"/>
  <c r="CN17" i="55"/>
  <c r="CO17" i="55"/>
  <c r="CP17" i="55"/>
  <c r="CQ17" i="55"/>
  <c r="D18" i="55"/>
  <c r="E18" i="55"/>
  <c r="F18" i="55"/>
  <c r="DM18" i="59" s="1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Y18" i="55"/>
  <c r="Z18" i="55"/>
  <c r="AA18" i="55"/>
  <c r="AB18" i="55"/>
  <c r="AC18" i="55"/>
  <c r="AD18" i="55"/>
  <c r="AE18" i="55"/>
  <c r="AF18" i="55"/>
  <c r="AG18" i="55"/>
  <c r="AH18" i="55"/>
  <c r="AI18" i="55"/>
  <c r="AJ18" i="55"/>
  <c r="AK18" i="55"/>
  <c r="AL18" i="55"/>
  <c r="EO18" i="59" s="1"/>
  <c r="AM18" i="55"/>
  <c r="AN18" i="55"/>
  <c r="AO18" i="55"/>
  <c r="AP18" i="55"/>
  <c r="AQ18" i="55"/>
  <c r="AR18" i="55"/>
  <c r="AS18" i="55"/>
  <c r="AT18" i="55"/>
  <c r="AU18" i="55"/>
  <c r="AV18" i="55"/>
  <c r="AW18" i="55"/>
  <c r="AX18" i="55"/>
  <c r="AY18" i="55"/>
  <c r="AZ18" i="55"/>
  <c r="BA18" i="55"/>
  <c r="BB18" i="55"/>
  <c r="BC18" i="55"/>
  <c r="BD18" i="55"/>
  <c r="BE18" i="55"/>
  <c r="BF18" i="55"/>
  <c r="BG18" i="55"/>
  <c r="BH18" i="55"/>
  <c r="BI18" i="55"/>
  <c r="BJ18" i="55"/>
  <c r="FF18" i="59" s="1"/>
  <c r="BK18" i="55"/>
  <c r="BL18" i="55"/>
  <c r="BM18" i="55"/>
  <c r="BN18" i="55"/>
  <c r="BO18" i="55"/>
  <c r="BP18" i="55"/>
  <c r="BQ18" i="55"/>
  <c r="BR18" i="55"/>
  <c r="BS18" i="55"/>
  <c r="BT18" i="55"/>
  <c r="BU18" i="55"/>
  <c r="BV18" i="55"/>
  <c r="BW18" i="55"/>
  <c r="BX18" i="55"/>
  <c r="BY18" i="55"/>
  <c r="BZ18" i="55"/>
  <c r="DY18" i="59" s="1"/>
  <c r="CA18" i="55"/>
  <c r="CB18" i="55"/>
  <c r="CC18" i="55"/>
  <c r="CD18" i="55"/>
  <c r="CE18" i="55"/>
  <c r="CF18" i="55"/>
  <c r="CG18" i="55"/>
  <c r="CH18" i="55"/>
  <c r="CI18" i="55"/>
  <c r="CJ18" i="55"/>
  <c r="CK18" i="55"/>
  <c r="CL18" i="55"/>
  <c r="CM18" i="55"/>
  <c r="CN18" i="55"/>
  <c r="CO18" i="55"/>
  <c r="CP18" i="55"/>
  <c r="CQ18" i="55"/>
  <c r="D19" i="55"/>
  <c r="E19" i="55"/>
  <c r="F19" i="55"/>
  <c r="DM19" i="59" s="1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Y19" i="55"/>
  <c r="Z19" i="55"/>
  <c r="DL19" i="59" s="1"/>
  <c r="AA19" i="55"/>
  <c r="AB19" i="55"/>
  <c r="AC19" i="55"/>
  <c r="AD19" i="55"/>
  <c r="AE19" i="55"/>
  <c r="AF19" i="55"/>
  <c r="AG19" i="55"/>
  <c r="AH19" i="55"/>
  <c r="AI19" i="55"/>
  <c r="AJ19" i="55"/>
  <c r="AK19" i="55"/>
  <c r="AL19" i="55"/>
  <c r="EO19" i="59" s="1"/>
  <c r="AM19" i="55"/>
  <c r="AN19" i="55"/>
  <c r="AO19" i="55"/>
  <c r="AP19" i="55"/>
  <c r="DU19" i="59" s="1"/>
  <c r="AQ19" i="55"/>
  <c r="AR19" i="55"/>
  <c r="AS19" i="55"/>
  <c r="AT19" i="55"/>
  <c r="EI19" i="59" s="1"/>
  <c r="AU19" i="55"/>
  <c r="AV19" i="55"/>
  <c r="AW19" i="55"/>
  <c r="AX19" i="55"/>
  <c r="AY19" i="55"/>
  <c r="AZ19" i="55"/>
  <c r="BA19" i="55"/>
  <c r="BB19" i="55"/>
  <c r="BC19" i="55"/>
  <c r="BD19" i="55"/>
  <c r="BE19" i="55"/>
  <c r="BF19" i="55"/>
  <c r="BG19" i="55"/>
  <c r="BH19" i="55"/>
  <c r="BI19" i="55"/>
  <c r="BJ19" i="55"/>
  <c r="FF19" i="59" s="1"/>
  <c r="BK19" i="55"/>
  <c r="BL19" i="55"/>
  <c r="BM19" i="55"/>
  <c r="BN19" i="55"/>
  <c r="BO19" i="55"/>
  <c r="BP19" i="55"/>
  <c r="BQ19" i="55"/>
  <c r="BR19" i="55"/>
  <c r="BS19" i="55"/>
  <c r="BT19" i="55"/>
  <c r="BU19" i="55"/>
  <c r="BV19" i="55"/>
  <c r="BW19" i="55"/>
  <c r="BX19" i="55"/>
  <c r="BY19" i="55"/>
  <c r="BZ19" i="55"/>
  <c r="CA19" i="55"/>
  <c r="CB19" i="55"/>
  <c r="CC19" i="55"/>
  <c r="CD19" i="55"/>
  <c r="CE19" i="55"/>
  <c r="CF19" i="55"/>
  <c r="CG19" i="55"/>
  <c r="CH19" i="55"/>
  <c r="CI19" i="55"/>
  <c r="CJ19" i="55"/>
  <c r="CK19" i="55"/>
  <c r="CL19" i="55"/>
  <c r="CM19" i="55"/>
  <c r="CN19" i="55"/>
  <c r="CO19" i="55"/>
  <c r="CP19" i="55"/>
  <c r="CQ19" i="55"/>
  <c r="D20" i="55"/>
  <c r="E20" i="55"/>
  <c r="F20" i="55"/>
  <c r="G20" i="55"/>
  <c r="H20" i="55"/>
  <c r="I20" i="55"/>
  <c r="J20" i="55"/>
  <c r="K20" i="55"/>
  <c r="L20" i="55"/>
  <c r="M20" i="55"/>
  <c r="N20" i="55"/>
  <c r="DN20" i="59" s="1"/>
  <c r="O20" i="55"/>
  <c r="P20" i="55"/>
  <c r="Q20" i="55"/>
  <c r="R20" i="55"/>
  <c r="S20" i="55"/>
  <c r="T20" i="55"/>
  <c r="U20" i="55"/>
  <c r="V20" i="55"/>
  <c r="W20" i="55"/>
  <c r="X20" i="55"/>
  <c r="Y20" i="55"/>
  <c r="Z20" i="55"/>
  <c r="AA20" i="55"/>
  <c r="AB20" i="55"/>
  <c r="AC20" i="55"/>
  <c r="AD20" i="55"/>
  <c r="AE20" i="55"/>
  <c r="AF20" i="55"/>
  <c r="AG20" i="55"/>
  <c r="AH20" i="55"/>
  <c r="AI20" i="55"/>
  <c r="AJ20" i="55"/>
  <c r="AK20" i="55"/>
  <c r="AL20" i="55"/>
  <c r="AM20" i="55"/>
  <c r="AN20" i="55"/>
  <c r="AO20" i="55"/>
  <c r="AP20" i="55"/>
  <c r="DU20" i="59" s="1"/>
  <c r="AQ20" i="55"/>
  <c r="AR20" i="55"/>
  <c r="AS20" i="55"/>
  <c r="AT20" i="55"/>
  <c r="AU20" i="55"/>
  <c r="AV20" i="55"/>
  <c r="AW20" i="55"/>
  <c r="AX20" i="55"/>
  <c r="AY20" i="55"/>
  <c r="AZ20" i="55"/>
  <c r="BA20" i="55"/>
  <c r="BB20" i="55"/>
  <c r="BC20" i="55"/>
  <c r="BD20" i="55"/>
  <c r="BE20" i="55"/>
  <c r="BF20" i="55"/>
  <c r="BG20" i="55"/>
  <c r="BH20" i="55"/>
  <c r="BI20" i="55"/>
  <c r="BJ20" i="55"/>
  <c r="FF20" i="59" s="1"/>
  <c r="BK20" i="55"/>
  <c r="BL20" i="55"/>
  <c r="BM20" i="55"/>
  <c r="BN20" i="55"/>
  <c r="BO20" i="55"/>
  <c r="BP20" i="55"/>
  <c r="BQ20" i="55"/>
  <c r="BR20" i="55"/>
  <c r="BS20" i="55"/>
  <c r="BT20" i="55"/>
  <c r="BU20" i="55"/>
  <c r="BV20" i="55"/>
  <c r="BW20" i="55"/>
  <c r="BX20" i="55"/>
  <c r="BY20" i="55"/>
  <c r="BZ20" i="55"/>
  <c r="CA20" i="55"/>
  <c r="CB20" i="55"/>
  <c r="CC20" i="55"/>
  <c r="CD20" i="55"/>
  <c r="CE20" i="55"/>
  <c r="CF20" i="55"/>
  <c r="CG20" i="55"/>
  <c r="CH20" i="55"/>
  <c r="CI20" i="55"/>
  <c r="CJ20" i="55"/>
  <c r="CK20" i="55"/>
  <c r="CL20" i="55"/>
  <c r="CM20" i="55"/>
  <c r="CN20" i="55"/>
  <c r="CO20" i="55"/>
  <c r="CP20" i="55"/>
  <c r="CQ20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DI21" i="59" s="1"/>
  <c r="AA21" i="55"/>
  <c r="AB21" i="55"/>
  <c r="AC21" i="55"/>
  <c r="DR21" i="59" s="1"/>
  <c r="AD21" i="55"/>
  <c r="AE21" i="55"/>
  <c r="AF21" i="55"/>
  <c r="AG21" i="55"/>
  <c r="AH21" i="55"/>
  <c r="AI21" i="55"/>
  <c r="AJ21" i="55"/>
  <c r="AK21" i="55"/>
  <c r="AL21" i="55"/>
  <c r="EO21" i="59" s="1"/>
  <c r="AM21" i="55"/>
  <c r="AN21" i="55"/>
  <c r="AO21" i="55"/>
  <c r="AP21" i="55"/>
  <c r="DU21" i="59" s="1"/>
  <c r="AQ21" i="55"/>
  <c r="AR21" i="55"/>
  <c r="AS21" i="55"/>
  <c r="AT21" i="55"/>
  <c r="AU21" i="55"/>
  <c r="AV21" i="55"/>
  <c r="AW21" i="55"/>
  <c r="AX21" i="55"/>
  <c r="AY21" i="55"/>
  <c r="AZ21" i="55"/>
  <c r="BA21" i="55"/>
  <c r="BB21" i="55"/>
  <c r="BC21" i="55"/>
  <c r="BD21" i="55"/>
  <c r="BE21" i="55"/>
  <c r="BF21" i="55"/>
  <c r="BG21" i="55"/>
  <c r="BH21" i="55"/>
  <c r="BI21" i="55"/>
  <c r="BJ21" i="55"/>
  <c r="BK21" i="55"/>
  <c r="BL21" i="55"/>
  <c r="BM21" i="55"/>
  <c r="BN21" i="55"/>
  <c r="BO21" i="55"/>
  <c r="BP21" i="55"/>
  <c r="BQ21" i="55"/>
  <c r="BR21" i="55"/>
  <c r="BS21" i="55"/>
  <c r="BT21" i="55"/>
  <c r="BU21" i="55"/>
  <c r="BV21" i="55"/>
  <c r="BW21" i="55"/>
  <c r="BX21" i="55"/>
  <c r="BY21" i="55"/>
  <c r="BZ21" i="55"/>
  <c r="DY21" i="59" s="1"/>
  <c r="CA21" i="55"/>
  <c r="CB21" i="55"/>
  <c r="CC21" i="55"/>
  <c r="CD21" i="55"/>
  <c r="EF21" i="59" s="1"/>
  <c r="CE21" i="55"/>
  <c r="CF21" i="55"/>
  <c r="CG21" i="55"/>
  <c r="CH21" i="55"/>
  <c r="CI21" i="55"/>
  <c r="CJ21" i="55"/>
  <c r="CK21" i="55"/>
  <c r="CL21" i="55"/>
  <c r="CM21" i="55"/>
  <c r="CN21" i="55"/>
  <c r="CO21" i="55"/>
  <c r="CP21" i="55"/>
  <c r="CQ21" i="55"/>
  <c r="D22" i="55"/>
  <c r="E22" i="55"/>
  <c r="F22" i="55"/>
  <c r="DM22" i="59" s="1"/>
  <c r="G22" i="55"/>
  <c r="H22" i="55"/>
  <c r="I22" i="55"/>
  <c r="J22" i="55"/>
  <c r="K22" i="55"/>
  <c r="L22" i="55"/>
  <c r="M22" i="55"/>
  <c r="N22" i="55"/>
  <c r="DN22" i="59" s="1"/>
  <c r="O22" i="55"/>
  <c r="P22" i="55"/>
  <c r="Q22" i="55"/>
  <c r="R22" i="55"/>
  <c r="S22" i="55"/>
  <c r="T22" i="55"/>
  <c r="U22" i="55"/>
  <c r="V22" i="55"/>
  <c r="W22" i="55"/>
  <c r="X22" i="55"/>
  <c r="Y22" i="55"/>
  <c r="Z22" i="55"/>
  <c r="DL22" i="59" s="1"/>
  <c r="AA22" i="55"/>
  <c r="AB22" i="55"/>
  <c r="AC22" i="55"/>
  <c r="AD22" i="55"/>
  <c r="AE22" i="55"/>
  <c r="AF22" i="55"/>
  <c r="AG22" i="55"/>
  <c r="AH22" i="55"/>
  <c r="AI22" i="55"/>
  <c r="AJ22" i="55"/>
  <c r="AK22" i="55"/>
  <c r="AL22" i="55"/>
  <c r="EO22" i="59" s="1"/>
  <c r="AM22" i="55"/>
  <c r="AN22" i="55"/>
  <c r="AO22" i="55"/>
  <c r="AP22" i="55"/>
  <c r="DU22" i="59" s="1"/>
  <c r="AQ22" i="55"/>
  <c r="AR22" i="55"/>
  <c r="AS22" i="55"/>
  <c r="AT22" i="55"/>
  <c r="AU22" i="55"/>
  <c r="AV22" i="55"/>
  <c r="AW22" i="55"/>
  <c r="AX22" i="55"/>
  <c r="AY22" i="55"/>
  <c r="AZ22" i="55"/>
  <c r="BA22" i="55"/>
  <c r="BB22" i="55"/>
  <c r="BC22" i="55"/>
  <c r="BD22" i="55"/>
  <c r="BE22" i="55"/>
  <c r="BF22" i="55"/>
  <c r="BG22" i="55"/>
  <c r="BH22" i="55"/>
  <c r="BI22" i="55"/>
  <c r="BJ22" i="55"/>
  <c r="FF22" i="59" s="1"/>
  <c r="BK22" i="55"/>
  <c r="BL22" i="55"/>
  <c r="BM22" i="55"/>
  <c r="BN22" i="55"/>
  <c r="BO22" i="55"/>
  <c r="BP22" i="55"/>
  <c r="BQ22" i="55"/>
  <c r="BR22" i="55"/>
  <c r="BS22" i="55"/>
  <c r="BT22" i="55"/>
  <c r="BU22" i="55"/>
  <c r="BV22" i="55"/>
  <c r="BW22" i="55"/>
  <c r="BX22" i="55"/>
  <c r="BY22" i="55"/>
  <c r="BZ22" i="55"/>
  <c r="CA22" i="55"/>
  <c r="CB22" i="55"/>
  <c r="CC22" i="55"/>
  <c r="CD22" i="55"/>
  <c r="CE22" i="55"/>
  <c r="CF22" i="55"/>
  <c r="CG22" i="55"/>
  <c r="CH22" i="55"/>
  <c r="CI22" i="55"/>
  <c r="CJ22" i="55"/>
  <c r="CK22" i="55"/>
  <c r="CL22" i="55"/>
  <c r="CM22" i="55"/>
  <c r="CN22" i="55"/>
  <c r="CO22" i="55"/>
  <c r="CP22" i="55"/>
  <c r="CQ22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Y23" i="55"/>
  <c r="Z23" i="55"/>
  <c r="DL23" i="59" s="1"/>
  <c r="AA23" i="55"/>
  <c r="AB23" i="55"/>
  <c r="AC23" i="55"/>
  <c r="AD23" i="55"/>
  <c r="AE23" i="55"/>
  <c r="AF23" i="55"/>
  <c r="AG23" i="55"/>
  <c r="AH23" i="55"/>
  <c r="AI23" i="55"/>
  <c r="AJ23" i="55"/>
  <c r="AK23" i="55"/>
  <c r="AL23" i="55"/>
  <c r="AM23" i="55"/>
  <c r="AN23" i="55"/>
  <c r="AO23" i="55"/>
  <c r="AP23" i="55"/>
  <c r="AQ23" i="55"/>
  <c r="AR23" i="55"/>
  <c r="AS23" i="55"/>
  <c r="AT23" i="55"/>
  <c r="AU23" i="55"/>
  <c r="AV23" i="55"/>
  <c r="AW23" i="55"/>
  <c r="AX23" i="55"/>
  <c r="AY23" i="55"/>
  <c r="AZ23" i="55"/>
  <c r="BA23" i="55"/>
  <c r="BB23" i="55"/>
  <c r="BC23" i="55"/>
  <c r="BD23" i="55"/>
  <c r="BE23" i="55"/>
  <c r="BF23" i="55"/>
  <c r="BG23" i="55"/>
  <c r="BH23" i="55"/>
  <c r="BI23" i="55"/>
  <c r="BJ23" i="55"/>
  <c r="BK23" i="55"/>
  <c r="BL23" i="55"/>
  <c r="BM23" i="55"/>
  <c r="BN23" i="55"/>
  <c r="BO23" i="55"/>
  <c r="BP23" i="55"/>
  <c r="BQ23" i="55"/>
  <c r="BR23" i="55"/>
  <c r="BS23" i="55"/>
  <c r="BT23" i="55"/>
  <c r="BU23" i="55"/>
  <c r="BV23" i="55"/>
  <c r="BW23" i="55"/>
  <c r="BX23" i="55"/>
  <c r="BY23" i="55"/>
  <c r="BZ23" i="55"/>
  <c r="DY23" i="59" s="1"/>
  <c r="CA23" i="55"/>
  <c r="CB23" i="55"/>
  <c r="CC23" i="55"/>
  <c r="CD23" i="55"/>
  <c r="CE23" i="55"/>
  <c r="CF23" i="55"/>
  <c r="CG23" i="55"/>
  <c r="CH23" i="55"/>
  <c r="CI23" i="55"/>
  <c r="CJ23" i="55"/>
  <c r="CK23" i="55"/>
  <c r="CL23" i="55"/>
  <c r="CM23" i="55"/>
  <c r="CN23" i="55"/>
  <c r="CO23" i="55"/>
  <c r="CP23" i="55"/>
  <c r="CQ23" i="55"/>
  <c r="D24" i="55"/>
  <c r="E24" i="55"/>
  <c r="F24" i="55"/>
  <c r="DM24" i="59" s="1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AH24" i="55"/>
  <c r="AI24" i="55"/>
  <c r="AJ24" i="55"/>
  <c r="AK24" i="55"/>
  <c r="AL24" i="55"/>
  <c r="EO24" i="59" s="1"/>
  <c r="AM24" i="55"/>
  <c r="AN24" i="55"/>
  <c r="AO24" i="55"/>
  <c r="AP24" i="55"/>
  <c r="AQ24" i="55"/>
  <c r="AR24" i="55"/>
  <c r="AS24" i="55"/>
  <c r="AT24" i="55"/>
  <c r="AU24" i="55"/>
  <c r="AV24" i="55"/>
  <c r="AW24" i="55"/>
  <c r="AX24" i="55"/>
  <c r="AY24" i="55"/>
  <c r="AZ24" i="55"/>
  <c r="BA24" i="55"/>
  <c r="BB24" i="55"/>
  <c r="BC24" i="55"/>
  <c r="BD24" i="55"/>
  <c r="BE24" i="55"/>
  <c r="BF24" i="55"/>
  <c r="BG24" i="55"/>
  <c r="BH24" i="55"/>
  <c r="BI24" i="55"/>
  <c r="BJ24" i="55"/>
  <c r="BK24" i="55"/>
  <c r="BL24" i="55"/>
  <c r="BM24" i="55"/>
  <c r="BN24" i="55"/>
  <c r="BO24" i="55"/>
  <c r="BP24" i="55"/>
  <c r="BQ24" i="55"/>
  <c r="BR24" i="55"/>
  <c r="BS24" i="55"/>
  <c r="BT24" i="55"/>
  <c r="BU24" i="55"/>
  <c r="BV24" i="55"/>
  <c r="BW24" i="55"/>
  <c r="BX24" i="55"/>
  <c r="BY24" i="55"/>
  <c r="BZ24" i="55"/>
  <c r="DY24" i="59" s="1"/>
  <c r="CA24" i="55"/>
  <c r="CB24" i="55"/>
  <c r="CC24" i="55"/>
  <c r="CD24" i="55"/>
  <c r="CE24" i="55"/>
  <c r="CF24" i="55"/>
  <c r="CG24" i="55"/>
  <c r="CH24" i="55"/>
  <c r="CI24" i="55"/>
  <c r="CJ24" i="55"/>
  <c r="CK24" i="55"/>
  <c r="CL24" i="55"/>
  <c r="CM24" i="55"/>
  <c r="CN24" i="55"/>
  <c r="CO24" i="55"/>
  <c r="CP24" i="55"/>
  <c r="CQ24" i="55"/>
  <c r="D25" i="55"/>
  <c r="E25" i="55"/>
  <c r="F25" i="55"/>
  <c r="G25" i="55"/>
  <c r="H25" i="55"/>
  <c r="I25" i="55"/>
  <c r="J25" i="55"/>
  <c r="K25" i="55"/>
  <c r="L25" i="55"/>
  <c r="M25" i="55"/>
  <c r="N25" i="55"/>
  <c r="DN25" i="59" s="1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AH25" i="55"/>
  <c r="AI25" i="55"/>
  <c r="AJ25" i="55"/>
  <c r="AK25" i="55"/>
  <c r="AL25" i="55"/>
  <c r="EO25" i="59" s="1"/>
  <c r="AM25" i="55"/>
  <c r="AN25" i="55"/>
  <c r="AO25" i="55"/>
  <c r="AP25" i="55"/>
  <c r="AQ25" i="55"/>
  <c r="AR25" i="55"/>
  <c r="AS25" i="55"/>
  <c r="AT25" i="55"/>
  <c r="AU25" i="55"/>
  <c r="AV25" i="55"/>
  <c r="AW25" i="55"/>
  <c r="AX25" i="55"/>
  <c r="AY25" i="55"/>
  <c r="AZ25" i="55"/>
  <c r="BA25" i="55"/>
  <c r="BB25" i="55"/>
  <c r="BC25" i="55"/>
  <c r="BD25" i="55"/>
  <c r="BE25" i="55"/>
  <c r="BF25" i="55"/>
  <c r="BG25" i="55"/>
  <c r="BH25" i="55"/>
  <c r="BI25" i="55"/>
  <c r="BJ25" i="55"/>
  <c r="FF25" i="59" s="1"/>
  <c r="BK25" i="55"/>
  <c r="BL25" i="55"/>
  <c r="BM25" i="55"/>
  <c r="BN25" i="55"/>
  <c r="BO25" i="55"/>
  <c r="BP25" i="55"/>
  <c r="BQ25" i="55"/>
  <c r="BR25" i="55"/>
  <c r="BS25" i="55"/>
  <c r="BT25" i="55"/>
  <c r="BU25" i="55"/>
  <c r="BV25" i="55"/>
  <c r="BW25" i="55"/>
  <c r="BX25" i="55"/>
  <c r="BY25" i="55"/>
  <c r="BZ25" i="55"/>
  <c r="CA25" i="55"/>
  <c r="CB25" i="55"/>
  <c r="CC25" i="55"/>
  <c r="CD25" i="55"/>
  <c r="CE25" i="55"/>
  <c r="CF25" i="55"/>
  <c r="CG25" i="55"/>
  <c r="CH25" i="55"/>
  <c r="CI25" i="55"/>
  <c r="CJ25" i="55"/>
  <c r="CK25" i="55"/>
  <c r="CL25" i="55"/>
  <c r="CM25" i="55"/>
  <c r="CN25" i="55"/>
  <c r="CO25" i="55"/>
  <c r="CP25" i="55"/>
  <c r="CQ25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A26" i="55"/>
  <c r="AB26" i="55"/>
  <c r="AC26" i="55"/>
  <c r="AD26" i="55"/>
  <c r="AE26" i="55"/>
  <c r="AF26" i="55"/>
  <c r="AG26" i="55"/>
  <c r="AH26" i="55"/>
  <c r="AI26" i="55"/>
  <c r="AJ26" i="55"/>
  <c r="AK26" i="55"/>
  <c r="AL26" i="55"/>
  <c r="EO26" i="59" s="1"/>
  <c r="AM26" i="55"/>
  <c r="AN26" i="55"/>
  <c r="AO26" i="55"/>
  <c r="AP26" i="55"/>
  <c r="AQ26" i="55"/>
  <c r="AR26" i="55"/>
  <c r="AS26" i="55"/>
  <c r="AT26" i="55"/>
  <c r="AU26" i="55"/>
  <c r="AV26" i="55"/>
  <c r="AW26" i="55"/>
  <c r="AX26" i="55"/>
  <c r="AY26" i="55"/>
  <c r="AZ26" i="55"/>
  <c r="BA26" i="55"/>
  <c r="BB26" i="55"/>
  <c r="BC26" i="55"/>
  <c r="BD26" i="55"/>
  <c r="BE26" i="55"/>
  <c r="BF26" i="55"/>
  <c r="BG26" i="55"/>
  <c r="BH26" i="55"/>
  <c r="BI26" i="55"/>
  <c r="BJ26" i="55"/>
  <c r="FF26" i="59" s="1"/>
  <c r="BK26" i="55"/>
  <c r="BL26" i="55"/>
  <c r="BM26" i="55"/>
  <c r="BN26" i="55"/>
  <c r="BO26" i="55"/>
  <c r="BP26" i="55"/>
  <c r="BQ26" i="55"/>
  <c r="BR26" i="55"/>
  <c r="BS26" i="55"/>
  <c r="BT26" i="55"/>
  <c r="BU26" i="55"/>
  <c r="BV26" i="55"/>
  <c r="BW26" i="55"/>
  <c r="BX26" i="55"/>
  <c r="BY26" i="55"/>
  <c r="BZ26" i="55"/>
  <c r="CA26" i="55"/>
  <c r="CB26" i="55"/>
  <c r="CC26" i="55"/>
  <c r="CD26" i="55"/>
  <c r="CE26" i="55"/>
  <c r="CF26" i="55"/>
  <c r="CG26" i="55"/>
  <c r="CH26" i="55"/>
  <c r="CI26" i="55"/>
  <c r="CJ26" i="55"/>
  <c r="CK26" i="55"/>
  <c r="CL26" i="55"/>
  <c r="CM26" i="55"/>
  <c r="CN26" i="55"/>
  <c r="CO26" i="55"/>
  <c r="CP26" i="55"/>
  <c r="CQ26" i="55"/>
  <c r="D27" i="55"/>
  <c r="E27" i="55"/>
  <c r="F27" i="55"/>
  <c r="DM27" i="59" s="1"/>
  <c r="G27" i="55"/>
  <c r="H27" i="55"/>
  <c r="I27" i="55"/>
  <c r="J27" i="55"/>
  <c r="K27" i="55"/>
  <c r="L27" i="55"/>
  <c r="M27" i="55"/>
  <c r="N27" i="55"/>
  <c r="DN27" i="59" s="1"/>
  <c r="O27" i="55"/>
  <c r="P27" i="55"/>
  <c r="Q27" i="55"/>
  <c r="R27" i="55"/>
  <c r="S27" i="55"/>
  <c r="T27" i="55"/>
  <c r="U27" i="55"/>
  <c r="V27" i="55"/>
  <c r="W27" i="55"/>
  <c r="X27" i="55"/>
  <c r="Y27" i="55"/>
  <c r="Z27" i="55"/>
  <c r="DL27" i="59" s="1"/>
  <c r="AA27" i="55"/>
  <c r="AB27" i="55"/>
  <c r="AC27" i="55"/>
  <c r="AD27" i="55"/>
  <c r="AE27" i="55"/>
  <c r="AF27" i="55"/>
  <c r="AG27" i="55"/>
  <c r="AH27" i="55"/>
  <c r="AI27" i="55"/>
  <c r="AJ27" i="55"/>
  <c r="AK27" i="55"/>
  <c r="AL27" i="55"/>
  <c r="EO27" i="59" s="1"/>
  <c r="AM27" i="55"/>
  <c r="AN27" i="55"/>
  <c r="AO27" i="55"/>
  <c r="AP27" i="55"/>
  <c r="DU27" i="59" s="1"/>
  <c r="AQ27" i="55"/>
  <c r="AR27" i="55"/>
  <c r="AS27" i="55"/>
  <c r="AT27" i="55"/>
  <c r="AU27" i="55"/>
  <c r="AV27" i="55"/>
  <c r="AW27" i="55"/>
  <c r="AX27" i="55"/>
  <c r="AY27" i="55"/>
  <c r="AZ27" i="55"/>
  <c r="BA27" i="55"/>
  <c r="BB27" i="55"/>
  <c r="BC27" i="55"/>
  <c r="BD27" i="55"/>
  <c r="BE27" i="55"/>
  <c r="BF27" i="55"/>
  <c r="BG27" i="55"/>
  <c r="BH27" i="55"/>
  <c r="BI27" i="55"/>
  <c r="BJ27" i="55"/>
  <c r="FF27" i="59" s="1"/>
  <c r="BK27" i="55"/>
  <c r="BL27" i="55"/>
  <c r="BM27" i="55"/>
  <c r="BN27" i="55"/>
  <c r="BO27" i="55"/>
  <c r="BP27" i="55"/>
  <c r="BQ27" i="55"/>
  <c r="BR27" i="55"/>
  <c r="BS27" i="55"/>
  <c r="BT27" i="55"/>
  <c r="BU27" i="55"/>
  <c r="BV27" i="55"/>
  <c r="BW27" i="55"/>
  <c r="BX27" i="55"/>
  <c r="BY27" i="55"/>
  <c r="BZ27" i="55"/>
  <c r="CA27" i="55"/>
  <c r="CB27" i="55"/>
  <c r="CC27" i="55"/>
  <c r="CD27" i="55"/>
  <c r="CE27" i="55"/>
  <c r="CF27" i="55"/>
  <c r="CG27" i="55"/>
  <c r="CH27" i="55"/>
  <c r="CI27" i="55"/>
  <c r="CJ27" i="55"/>
  <c r="CK27" i="55"/>
  <c r="CL27" i="55"/>
  <c r="CM27" i="55"/>
  <c r="CN27" i="55"/>
  <c r="CO27" i="55"/>
  <c r="CP27" i="55"/>
  <c r="CQ27" i="55"/>
  <c r="D28" i="55"/>
  <c r="E28" i="55"/>
  <c r="F28" i="55"/>
  <c r="DM28" i="59" s="1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Y28" i="55"/>
  <c r="Z28" i="55"/>
  <c r="AA28" i="55"/>
  <c r="AB28" i="55"/>
  <c r="AC28" i="55"/>
  <c r="AD28" i="55"/>
  <c r="AE28" i="55"/>
  <c r="AF28" i="55"/>
  <c r="AG28" i="55"/>
  <c r="AH28" i="55"/>
  <c r="AI28" i="55"/>
  <c r="AJ28" i="55"/>
  <c r="AK28" i="55"/>
  <c r="AL28" i="55"/>
  <c r="EO28" i="59" s="1"/>
  <c r="AM28" i="55"/>
  <c r="AN28" i="55"/>
  <c r="AO28" i="55"/>
  <c r="AP28" i="55"/>
  <c r="AQ28" i="55"/>
  <c r="AR28" i="55"/>
  <c r="AS28" i="55"/>
  <c r="AT28" i="55"/>
  <c r="AU28" i="55"/>
  <c r="AV28" i="55"/>
  <c r="AW28" i="55"/>
  <c r="AX28" i="55"/>
  <c r="AY28" i="55"/>
  <c r="AZ28" i="55"/>
  <c r="BA28" i="55"/>
  <c r="BB28" i="55"/>
  <c r="BC28" i="55"/>
  <c r="BD28" i="55"/>
  <c r="BE28" i="55"/>
  <c r="BF28" i="55"/>
  <c r="BG28" i="55"/>
  <c r="BH28" i="55"/>
  <c r="BI28" i="55"/>
  <c r="BJ28" i="55"/>
  <c r="BK28" i="55"/>
  <c r="BL28" i="55"/>
  <c r="BM28" i="55"/>
  <c r="BN28" i="55"/>
  <c r="BO28" i="55"/>
  <c r="BP28" i="55"/>
  <c r="BQ28" i="55"/>
  <c r="BR28" i="55"/>
  <c r="BS28" i="55"/>
  <c r="BT28" i="55"/>
  <c r="BU28" i="55"/>
  <c r="BV28" i="55"/>
  <c r="BW28" i="55"/>
  <c r="BX28" i="55"/>
  <c r="BY28" i="55"/>
  <c r="BZ28" i="55"/>
  <c r="DY28" i="59" s="1"/>
  <c r="CA28" i="55"/>
  <c r="CB28" i="55"/>
  <c r="CC28" i="55"/>
  <c r="CD28" i="55"/>
  <c r="CE28" i="55"/>
  <c r="CF28" i="55"/>
  <c r="CG28" i="55"/>
  <c r="CH28" i="55"/>
  <c r="CI28" i="55"/>
  <c r="CJ28" i="55"/>
  <c r="CK28" i="55"/>
  <c r="CL28" i="55"/>
  <c r="CM28" i="55"/>
  <c r="CN28" i="55"/>
  <c r="CO28" i="55"/>
  <c r="CP28" i="55"/>
  <c r="CQ28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Y29" i="55"/>
  <c r="Z29" i="55"/>
  <c r="AA29" i="55"/>
  <c r="AB29" i="55"/>
  <c r="AC29" i="55"/>
  <c r="DR29" i="59" s="1"/>
  <c r="AD29" i="55"/>
  <c r="AE29" i="55"/>
  <c r="AF29" i="55"/>
  <c r="AG29" i="55"/>
  <c r="AH29" i="55"/>
  <c r="AI29" i="55"/>
  <c r="AJ29" i="55"/>
  <c r="AK29" i="55"/>
  <c r="AL29" i="55"/>
  <c r="AM29" i="55"/>
  <c r="AN29" i="55"/>
  <c r="AO29" i="55"/>
  <c r="AP29" i="55"/>
  <c r="AQ29" i="55"/>
  <c r="AR29" i="55"/>
  <c r="AS29" i="55"/>
  <c r="AT29" i="55"/>
  <c r="AU29" i="55"/>
  <c r="AV29" i="55"/>
  <c r="AW29" i="55"/>
  <c r="AX29" i="55"/>
  <c r="AY29" i="55"/>
  <c r="AZ29" i="55"/>
  <c r="BA29" i="55"/>
  <c r="BB29" i="55"/>
  <c r="BC29" i="55"/>
  <c r="BD29" i="55"/>
  <c r="BE29" i="55"/>
  <c r="BF29" i="55"/>
  <c r="BG29" i="55"/>
  <c r="BH29" i="55"/>
  <c r="BI29" i="55"/>
  <c r="BJ29" i="55"/>
  <c r="FF29" i="59" s="1"/>
  <c r="BK29" i="55"/>
  <c r="BL29" i="55"/>
  <c r="BM29" i="55"/>
  <c r="BN29" i="55"/>
  <c r="BO29" i="55"/>
  <c r="BP29" i="55"/>
  <c r="BQ29" i="55"/>
  <c r="BR29" i="55"/>
  <c r="BS29" i="55"/>
  <c r="BT29" i="55"/>
  <c r="BU29" i="55"/>
  <c r="BV29" i="55"/>
  <c r="BW29" i="55"/>
  <c r="BX29" i="55"/>
  <c r="BY29" i="55"/>
  <c r="BZ29" i="55"/>
  <c r="CA29" i="55"/>
  <c r="CB29" i="55"/>
  <c r="CC29" i="55"/>
  <c r="CD29" i="55"/>
  <c r="CE29" i="55"/>
  <c r="CF29" i="55"/>
  <c r="CG29" i="55"/>
  <c r="CH29" i="55"/>
  <c r="CI29" i="55"/>
  <c r="CJ29" i="55"/>
  <c r="CK29" i="55"/>
  <c r="CL29" i="55"/>
  <c r="CM29" i="55"/>
  <c r="CN29" i="55"/>
  <c r="CO29" i="55"/>
  <c r="CP29" i="55"/>
  <c r="CQ29" i="55"/>
  <c r="C6" i="55"/>
  <c r="C7" i="55"/>
  <c r="C8" i="55"/>
  <c r="C9" i="55"/>
  <c r="CU9" i="59" s="1"/>
  <c r="C10" i="55"/>
  <c r="CU10" i="59" s="1"/>
  <c r="C11" i="55"/>
  <c r="CU11" i="59" s="1"/>
  <c r="C12" i="55"/>
  <c r="CU12" i="59" s="1"/>
  <c r="C13" i="55"/>
  <c r="CU13" i="59" s="1"/>
  <c r="C14" i="55"/>
  <c r="CU14" i="59" s="1"/>
  <c r="C15" i="55"/>
  <c r="CU15" i="59" s="1"/>
  <c r="C16" i="55"/>
  <c r="CU16" i="59" s="1"/>
  <c r="C17" i="55"/>
  <c r="C18" i="55"/>
  <c r="CU18" i="59" s="1"/>
  <c r="C19" i="55"/>
  <c r="CU19" i="59" s="1"/>
  <c r="C20" i="55"/>
  <c r="C21" i="55"/>
  <c r="C22" i="55"/>
  <c r="C23" i="55"/>
  <c r="CU23" i="59" s="1"/>
  <c r="C24" i="55"/>
  <c r="CU24" i="59" s="1"/>
  <c r="C25" i="55"/>
  <c r="C26" i="55"/>
  <c r="CU26" i="59" s="1"/>
  <c r="C27" i="55"/>
  <c r="CU27" i="59" s="1"/>
  <c r="C28" i="55"/>
  <c r="CU28" i="59" s="1"/>
  <c r="C29" i="55"/>
  <c r="C5" i="55"/>
  <c r="DR29" i="55"/>
  <c r="DR21" i="55"/>
  <c r="ES29" i="59" l="1"/>
  <c r="EY29" i="59"/>
  <c r="EZ29" i="59"/>
  <c r="DI29" i="59"/>
  <c r="DL29" i="59"/>
  <c r="EZ28" i="59"/>
  <c r="ES28" i="59"/>
  <c r="EB28" i="59"/>
  <c r="EI28" i="59"/>
  <c r="EY25" i="59"/>
  <c r="EZ25" i="59"/>
  <c r="ES25" i="59"/>
  <c r="EY24" i="59"/>
  <c r="EZ24" i="59"/>
  <c r="ES24" i="59"/>
  <c r="EI24" i="59"/>
  <c r="EB24" i="59"/>
  <c r="EM23" i="59"/>
  <c r="EF23" i="59"/>
  <c r="EY22" i="59"/>
  <c r="EZ22" i="59"/>
  <c r="ES22" i="59"/>
  <c r="EZ20" i="59"/>
  <c r="EY20" i="59"/>
  <c r="ES20" i="59"/>
  <c r="EI20" i="59"/>
  <c r="EB20" i="59"/>
  <c r="ES18" i="59"/>
  <c r="EY18" i="59"/>
  <c r="EI18" i="59"/>
  <c r="EB18" i="59"/>
  <c r="DI17" i="59"/>
  <c r="DL17" i="59"/>
  <c r="EM16" i="59"/>
  <c r="EF16" i="59"/>
  <c r="EM15" i="59"/>
  <c r="EF15" i="59"/>
  <c r="DI15" i="59"/>
  <c r="DL15" i="59"/>
  <c r="EF14" i="59"/>
  <c r="EM14" i="59"/>
  <c r="EI14" i="59"/>
  <c r="EB14" i="59"/>
  <c r="ES11" i="59"/>
  <c r="EZ11" i="59"/>
  <c r="EY11" i="59"/>
  <c r="EB10" i="59"/>
  <c r="EI10" i="59"/>
  <c r="HU41" i="60"/>
  <c r="GS41" i="56"/>
  <c r="GS41" i="60"/>
  <c r="GP41" i="56"/>
  <c r="GP41" i="60"/>
  <c r="HA40" i="56"/>
  <c r="HA40" i="60"/>
  <c r="GD40" i="60"/>
  <c r="GU40" i="56"/>
  <c r="HT39" i="60"/>
  <c r="CU8" i="59"/>
  <c r="EM29" i="59"/>
  <c r="EF29" i="59"/>
  <c r="EZ27" i="59"/>
  <c r="EY27" i="59"/>
  <c r="ES27" i="59"/>
  <c r="EI27" i="59"/>
  <c r="EB27" i="59"/>
  <c r="EF26" i="59"/>
  <c r="EM26" i="59"/>
  <c r="DI24" i="59"/>
  <c r="DL24" i="59"/>
  <c r="ES23" i="59"/>
  <c r="EY23" i="59"/>
  <c r="EZ23" i="59"/>
  <c r="FF21" i="59"/>
  <c r="EI21" i="59"/>
  <c r="EB21" i="59"/>
  <c r="EY19" i="59"/>
  <c r="ES19" i="59"/>
  <c r="EZ19" i="59"/>
  <c r="EF18" i="59"/>
  <c r="EM18" i="59"/>
  <c r="DI18" i="59"/>
  <c r="DL18" i="59"/>
  <c r="DN17" i="59"/>
  <c r="DI16" i="59"/>
  <c r="DL16" i="59"/>
  <c r="ES15" i="59"/>
  <c r="EZ15" i="59"/>
  <c r="EY15" i="59"/>
  <c r="EY14" i="59"/>
  <c r="EZ14" i="59"/>
  <c r="ES14" i="59"/>
  <c r="DL14" i="59"/>
  <c r="DI14" i="59"/>
  <c r="EM13" i="59"/>
  <c r="EF13" i="59"/>
  <c r="DL13" i="59"/>
  <c r="DI13" i="59"/>
  <c r="FF12" i="59"/>
  <c r="EF11" i="59"/>
  <c r="EM11" i="59"/>
  <c r="DI11" i="59"/>
  <c r="DL11" i="59"/>
  <c r="FM10" i="60"/>
  <c r="GR41" i="56"/>
  <c r="GR41" i="60"/>
  <c r="GO41" i="56"/>
  <c r="GO41" i="60"/>
  <c r="GQ41" i="56"/>
  <c r="GQ41" i="60"/>
  <c r="GN41" i="56"/>
  <c r="GN41" i="60"/>
  <c r="HZ40" i="56"/>
  <c r="GC40" i="60"/>
  <c r="GF40" i="60"/>
  <c r="GT40" i="56"/>
  <c r="GT40" i="60"/>
  <c r="HW39" i="60"/>
  <c r="HQ39" i="60"/>
  <c r="HV39" i="60"/>
  <c r="FM5" i="56"/>
  <c r="CU20" i="59"/>
  <c r="EM28" i="59"/>
  <c r="EF28" i="59"/>
  <c r="EF27" i="59"/>
  <c r="EM27" i="59"/>
  <c r="EZ26" i="59"/>
  <c r="ES26" i="59"/>
  <c r="EI26" i="59"/>
  <c r="EB26" i="59"/>
  <c r="DL26" i="59"/>
  <c r="DI26" i="59"/>
  <c r="EB25" i="59"/>
  <c r="EI25" i="59"/>
  <c r="DL25" i="59"/>
  <c r="DI25" i="59"/>
  <c r="EF22" i="59"/>
  <c r="EM22" i="59"/>
  <c r="EB22" i="59"/>
  <c r="EI22" i="59"/>
  <c r="EZ21" i="59"/>
  <c r="EY21" i="59"/>
  <c r="EF20" i="59"/>
  <c r="EM20" i="59"/>
  <c r="ES17" i="59"/>
  <c r="EZ17" i="59"/>
  <c r="EY17" i="59"/>
  <c r="EB17" i="59"/>
  <c r="EI17" i="59"/>
  <c r="EB16" i="59"/>
  <c r="EI16" i="59"/>
  <c r="EI15" i="59"/>
  <c r="EB15" i="59"/>
  <c r="EI13" i="59"/>
  <c r="EB13" i="59"/>
  <c r="EM12" i="59"/>
  <c r="EF12" i="59"/>
  <c r="DL12" i="59"/>
  <c r="DI12" i="59"/>
  <c r="EB11" i="59"/>
  <c r="EI11" i="59"/>
  <c r="DI10" i="59"/>
  <c r="DL10" i="59"/>
  <c r="EZ9" i="59"/>
  <c r="ES9" i="59"/>
  <c r="FF9" i="59"/>
  <c r="DI9" i="59"/>
  <c r="DL9" i="59"/>
  <c r="DN9" i="59"/>
  <c r="EY8" i="59"/>
  <c r="EZ8" i="59"/>
  <c r="ES8" i="59"/>
  <c r="FF8" i="59"/>
  <c r="DL8" i="59"/>
  <c r="DI8" i="59"/>
  <c r="EZ7" i="59"/>
  <c r="ES7" i="59"/>
  <c r="DL7" i="59"/>
  <c r="DI7" i="59"/>
  <c r="DN7" i="59"/>
  <c r="EM6" i="59"/>
  <c r="EF6" i="59"/>
  <c r="EY6" i="59"/>
  <c r="ES6" i="59"/>
  <c r="FE6" i="55"/>
  <c r="DL6" i="59"/>
  <c r="DI6" i="59"/>
  <c r="EF5" i="59"/>
  <c r="EM5" i="59"/>
  <c r="EZ5" i="59"/>
  <c r="ES5" i="59"/>
  <c r="FF5" i="59"/>
  <c r="EI5" i="59"/>
  <c r="EB5" i="59"/>
  <c r="DN5" i="59"/>
  <c r="DM5" i="59"/>
  <c r="EB29" i="59"/>
  <c r="EI29" i="59"/>
  <c r="DL28" i="59"/>
  <c r="DI28" i="59"/>
  <c r="EF25" i="59"/>
  <c r="EM25" i="59"/>
  <c r="EF24" i="59"/>
  <c r="EM24" i="59"/>
  <c r="EB23" i="59"/>
  <c r="EI23" i="59"/>
  <c r="DI20" i="59"/>
  <c r="DL20" i="59"/>
  <c r="EM19" i="59"/>
  <c r="EF19" i="59"/>
  <c r="EY16" i="59"/>
  <c r="EZ16" i="59"/>
  <c r="ES16" i="59"/>
  <c r="DN15" i="59"/>
  <c r="EZ13" i="59"/>
  <c r="ES13" i="59"/>
  <c r="EY13" i="59"/>
  <c r="EY12" i="59"/>
  <c r="EZ12" i="59"/>
  <c r="ES12" i="59"/>
  <c r="DM11" i="59"/>
  <c r="DM11" i="55"/>
  <c r="ES10" i="59"/>
  <c r="EZ10" i="59"/>
  <c r="EY10" i="59"/>
  <c r="FM14" i="60"/>
  <c r="HV41" i="60"/>
  <c r="IR41" i="56"/>
  <c r="GV40" i="56"/>
  <c r="GV40" i="60"/>
  <c r="FW40" i="60"/>
  <c r="HS39" i="60"/>
  <c r="GS39" i="56"/>
  <c r="GS39" i="60"/>
  <c r="GP39" i="56"/>
  <c r="GP39" i="60"/>
  <c r="GR39" i="56"/>
  <c r="GR39" i="60"/>
  <c r="GO39" i="56"/>
  <c r="GO39" i="60"/>
  <c r="GQ39" i="56"/>
  <c r="GQ39" i="60"/>
  <c r="GN39" i="56"/>
  <c r="GN39" i="60"/>
  <c r="HA38" i="56"/>
  <c r="HA38" i="60"/>
  <c r="GV38" i="56"/>
  <c r="GV38" i="60"/>
  <c r="GD38" i="60"/>
  <c r="GU38" i="56"/>
  <c r="GF38" i="60"/>
  <c r="GC38" i="60"/>
  <c r="GT38" i="56"/>
  <c r="GT38" i="60"/>
  <c r="GB38" i="60"/>
  <c r="HW37" i="60"/>
  <c r="HQ37" i="60"/>
  <c r="HV37" i="60"/>
  <c r="HU37" i="60"/>
  <c r="HS37" i="60"/>
  <c r="GS37" i="56"/>
  <c r="GS37" i="60"/>
  <c r="GP37" i="56"/>
  <c r="GP37" i="60"/>
  <c r="GR37" i="60"/>
  <c r="GR37" i="56"/>
  <c r="GO37" i="56"/>
  <c r="GO37" i="60"/>
  <c r="GQ37" i="56"/>
  <c r="GQ37" i="60"/>
  <c r="GN37" i="56"/>
  <c r="GN37" i="60"/>
  <c r="HK36" i="56"/>
  <c r="HA36" i="56"/>
  <c r="HA36" i="60"/>
  <c r="GV36" i="56"/>
  <c r="GV36" i="60"/>
  <c r="GD36" i="60"/>
  <c r="GX36" i="56"/>
  <c r="GU36" i="56"/>
  <c r="GC36" i="60"/>
  <c r="GT36" i="56"/>
  <c r="GT36" i="60"/>
  <c r="GB36" i="60"/>
  <c r="HW35" i="60"/>
  <c r="HU35" i="60"/>
  <c r="HR35" i="60"/>
  <c r="GS35" i="56"/>
  <c r="GS35" i="60"/>
  <c r="GP35" i="56"/>
  <c r="GP35" i="60"/>
  <c r="GR35" i="56"/>
  <c r="GR35" i="60"/>
  <c r="GQ35" i="56"/>
  <c r="GQ35" i="60"/>
  <c r="HT33" i="60"/>
  <c r="GC32" i="60"/>
  <c r="GE32" i="60"/>
  <c r="GB32" i="60"/>
  <c r="HW31" i="60"/>
  <c r="HQ31" i="60"/>
  <c r="HV31" i="60"/>
  <c r="GS31" i="56"/>
  <c r="GS31" i="60"/>
  <c r="GR31" i="56"/>
  <c r="GR31" i="60"/>
  <c r="GO31" i="56"/>
  <c r="GO31" i="60"/>
  <c r="GU30" i="56"/>
  <c r="GD28" i="60"/>
  <c r="GC28" i="60"/>
  <c r="GF28" i="60"/>
  <c r="GB28" i="60"/>
  <c r="GD26" i="60"/>
  <c r="GC26" i="60"/>
  <c r="GF26" i="60"/>
  <c r="FW26" i="60" s="1"/>
  <c r="GB26" i="60"/>
  <c r="GD24" i="60"/>
  <c r="GD18" i="60"/>
  <c r="GC18" i="60"/>
  <c r="FW18" i="60" s="1"/>
  <c r="GG18" i="60"/>
  <c r="FX18" i="60" s="1"/>
  <c r="GF18" i="60"/>
  <c r="GB18" i="60"/>
  <c r="GD12" i="60"/>
  <c r="GC12" i="60"/>
  <c r="GB12" i="60"/>
  <c r="GD10" i="60"/>
  <c r="GX10" i="60"/>
  <c r="GU10" i="60"/>
  <c r="GC10" i="60"/>
  <c r="GB10" i="60"/>
  <c r="GD8" i="60"/>
  <c r="GU8" i="60"/>
  <c r="GX8" i="60"/>
  <c r="GC8" i="60"/>
  <c r="GB8" i="60"/>
  <c r="GD6" i="60"/>
  <c r="GX6" i="60"/>
  <c r="GU6" i="60"/>
  <c r="GC6" i="60"/>
  <c r="GB6" i="60"/>
  <c r="GO35" i="56"/>
  <c r="GO35" i="60"/>
  <c r="GN35" i="56"/>
  <c r="GN35" i="60"/>
  <c r="HA34" i="56"/>
  <c r="HA34" i="60"/>
  <c r="HW33" i="60"/>
  <c r="GO33" i="56"/>
  <c r="GO33" i="60"/>
  <c r="GB30" i="60"/>
  <c r="GE30" i="60"/>
  <c r="HT29" i="60"/>
  <c r="GS29" i="56"/>
  <c r="GS29" i="60"/>
  <c r="GO29" i="56"/>
  <c r="GO29" i="60"/>
  <c r="GU24" i="60"/>
  <c r="GX24" i="60"/>
  <c r="GC22" i="60"/>
  <c r="FW22" i="60" s="1"/>
  <c r="GF22" i="60"/>
  <c r="GB22" i="60"/>
  <c r="GX18" i="60"/>
  <c r="GU18" i="60"/>
  <c r="GD16" i="60"/>
  <c r="GG16" i="60"/>
  <c r="GC16" i="60"/>
  <c r="GF16" i="60"/>
  <c r="FW16" i="60" s="1"/>
  <c r="GB16" i="60"/>
  <c r="GF14" i="60"/>
  <c r="GC14" i="60"/>
  <c r="GG14" i="60"/>
  <c r="FX14" i="60" s="1"/>
  <c r="GB14" i="60"/>
  <c r="GX12" i="60"/>
  <c r="GU12" i="60"/>
  <c r="CU7" i="59"/>
  <c r="DX29" i="59"/>
  <c r="EA29" i="59"/>
  <c r="EH29" i="59"/>
  <c r="CW29" i="59"/>
  <c r="FI28" i="59"/>
  <c r="EK28" i="59"/>
  <c r="ED28" i="59"/>
  <c r="EE28" i="59"/>
  <c r="DT28" i="59"/>
  <c r="DR28" i="55"/>
  <c r="DR28" i="59"/>
  <c r="DH28" i="59"/>
  <c r="DK28" i="59"/>
  <c r="FI27" i="59"/>
  <c r="DX27" i="59"/>
  <c r="DR27" i="55"/>
  <c r="DR27" i="59"/>
  <c r="FI26" i="55"/>
  <c r="FI26" i="59"/>
  <c r="EX26" i="59"/>
  <c r="ER26" i="59"/>
  <c r="FE26" i="59"/>
  <c r="DT26" i="59"/>
  <c r="CZ26" i="59"/>
  <c r="DC26" i="59"/>
  <c r="DM26" i="55"/>
  <c r="DM26" i="59"/>
  <c r="FI25" i="55"/>
  <c r="FI25" i="59"/>
  <c r="DX25" i="59"/>
  <c r="EA25" i="59"/>
  <c r="EH25" i="59"/>
  <c r="DR25" i="55"/>
  <c r="DR25" i="59"/>
  <c r="CW25" i="55"/>
  <c r="CW25" i="59"/>
  <c r="DM25" i="55"/>
  <c r="DM25" i="59"/>
  <c r="EE24" i="59"/>
  <c r="EK24" i="59"/>
  <c r="ED24" i="59"/>
  <c r="EL24" i="59"/>
  <c r="DT24" i="59"/>
  <c r="CW24" i="59"/>
  <c r="EL23" i="59"/>
  <c r="EK23" i="59"/>
  <c r="EE23" i="59"/>
  <c r="DT23" i="59"/>
  <c r="CW23" i="55"/>
  <c r="CW23" i="59"/>
  <c r="DH23" i="55"/>
  <c r="FI22" i="59"/>
  <c r="EX22" i="59"/>
  <c r="ER22" i="59"/>
  <c r="DR22" i="55"/>
  <c r="DR22" i="59"/>
  <c r="DH22" i="59"/>
  <c r="DK22" i="59"/>
  <c r="EE21" i="59"/>
  <c r="EK21" i="59"/>
  <c r="ED21" i="59"/>
  <c r="EA21" i="59"/>
  <c r="EH21" i="59"/>
  <c r="DT21" i="55"/>
  <c r="DT21" i="59"/>
  <c r="CW21" i="59"/>
  <c r="DM21" i="55"/>
  <c r="DM21" i="59"/>
  <c r="ED20" i="59"/>
  <c r="EE20" i="59"/>
  <c r="EK20" i="59"/>
  <c r="EL20" i="59"/>
  <c r="FE20" i="59"/>
  <c r="CZ20" i="59"/>
  <c r="DM20" i="55"/>
  <c r="FI19" i="55"/>
  <c r="FI19" i="59"/>
  <c r="DX19" i="55"/>
  <c r="DX19" i="59"/>
  <c r="EA19" i="59"/>
  <c r="EH19" i="59"/>
  <c r="CZ19" i="59"/>
  <c r="DC19" i="59"/>
  <c r="DH19" i="55"/>
  <c r="EK18" i="59"/>
  <c r="EE18" i="59"/>
  <c r="EL18" i="59"/>
  <c r="FE18" i="55"/>
  <c r="FE18" i="59"/>
  <c r="DT18" i="55"/>
  <c r="DT18" i="59"/>
  <c r="DC18" i="59"/>
  <c r="CZ18" i="59"/>
  <c r="DH18" i="55"/>
  <c r="FI17" i="55"/>
  <c r="FI17" i="59"/>
  <c r="ER17" i="59"/>
  <c r="EX17" i="59"/>
  <c r="CZ17" i="59"/>
  <c r="DC17" i="59"/>
  <c r="DM17" i="55"/>
  <c r="DM17" i="59"/>
  <c r="EE16" i="59"/>
  <c r="ED16" i="59"/>
  <c r="EK16" i="59"/>
  <c r="CZ16" i="59"/>
  <c r="DC16" i="59"/>
  <c r="DH16" i="55"/>
  <c r="DX15" i="55"/>
  <c r="DX15" i="59"/>
  <c r="FE15" i="55"/>
  <c r="FE15" i="59"/>
  <c r="DT15" i="59"/>
  <c r="CW15" i="55"/>
  <c r="CW15" i="59"/>
  <c r="EK14" i="59"/>
  <c r="EE14" i="59"/>
  <c r="EA14" i="59"/>
  <c r="EH14" i="59"/>
  <c r="DR14" i="55"/>
  <c r="DR14" i="59"/>
  <c r="CW14" i="55"/>
  <c r="CW14" i="59"/>
  <c r="DM14" i="55"/>
  <c r="DM14" i="59"/>
  <c r="FI13" i="55"/>
  <c r="FI13" i="59"/>
  <c r="EK13" i="59"/>
  <c r="EE13" i="59"/>
  <c r="DX13" i="55"/>
  <c r="DX13" i="59"/>
  <c r="ER13" i="55"/>
  <c r="FE13" i="59"/>
  <c r="EH13" i="59"/>
  <c r="EA13" i="59"/>
  <c r="DT13" i="59"/>
  <c r="DR13" i="55"/>
  <c r="DR13" i="59"/>
  <c r="CZ13" i="59"/>
  <c r="DC13" i="59"/>
  <c r="CW13" i="59"/>
  <c r="CT13" i="59" s="1"/>
  <c r="DH13" i="59"/>
  <c r="DK13" i="59"/>
  <c r="DM13" i="55"/>
  <c r="DM13" i="59"/>
  <c r="FI12" i="55"/>
  <c r="FI12" i="59"/>
  <c r="EK12" i="59"/>
  <c r="EE12" i="59"/>
  <c r="DX12" i="59"/>
  <c r="ER12" i="55"/>
  <c r="FE12" i="55"/>
  <c r="FE12" i="59"/>
  <c r="EA12" i="59"/>
  <c r="DT12" i="59"/>
  <c r="DR12" i="55"/>
  <c r="DR12" i="59"/>
  <c r="DC12" i="59"/>
  <c r="CZ12" i="59"/>
  <c r="CW12" i="59"/>
  <c r="DH12" i="59"/>
  <c r="DK12" i="59"/>
  <c r="DM12" i="55"/>
  <c r="DM12" i="59"/>
  <c r="FI11" i="55"/>
  <c r="FI11" i="59"/>
  <c r="EK11" i="59"/>
  <c r="ED11" i="59"/>
  <c r="EE11" i="59"/>
  <c r="DX11" i="59"/>
  <c r="EX11" i="59"/>
  <c r="ER11" i="59"/>
  <c r="FE11" i="55"/>
  <c r="FE11" i="59"/>
  <c r="EH11" i="59"/>
  <c r="EA11" i="59"/>
  <c r="DT11" i="59"/>
  <c r="DR11" i="55"/>
  <c r="DR11" i="59"/>
  <c r="DC11" i="59"/>
  <c r="CZ11" i="59"/>
  <c r="CW11" i="59"/>
  <c r="DK11" i="59"/>
  <c r="DH11" i="59"/>
  <c r="DE11" i="59" s="1"/>
  <c r="FI10" i="55"/>
  <c r="FI10" i="59"/>
  <c r="EE10" i="59"/>
  <c r="EK10" i="59"/>
  <c r="EL10" i="59"/>
  <c r="DX10" i="59"/>
  <c r="ER10" i="55"/>
  <c r="ED10" i="59"/>
  <c r="FE10" i="55"/>
  <c r="FE10" i="59"/>
  <c r="EA10" i="59"/>
  <c r="EH10" i="59"/>
  <c r="DT10" i="55"/>
  <c r="DT10" i="59"/>
  <c r="DR10" i="55"/>
  <c r="DR10" i="59"/>
  <c r="CZ10" i="59"/>
  <c r="CW10" i="59"/>
  <c r="DH10" i="59"/>
  <c r="DK10" i="59"/>
  <c r="DM10" i="55"/>
  <c r="DM10" i="59"/>
  <c r="FI9" i="55"/>
  <c r="FI9" i="59"/>
  <c r="EE9" i="59"/>
  <c r="EK9" i="59"/>
  <c r="EL9" i="59"/>
  <c r="DX9" i="55"/>
  <c r="DX9" i="59"/>
  <c r="ER9" i="55"/>
  <c r="FE9" i="59"/>
  <c r="EA9" i="59"/>
  <c r="DT9" i="55"/>
  <c r="DT9" i="59"/>
  <c r="DR9" i="55"/>
  <c r="DR9" i="59"/>
  <c r="DC9" i="59"/>
  <c r="CZ9" i="59"/>
  <c r="CW9" i="59"/>
  <c r="DK9" i="59"/>
  <c r="DH9" i="59"/>
  <c r="DM9" i="55"/>
  <c r="DM9" i="59"/>
  <c r="FI8" i="55"/>
  <c r="FI8" i="59"/>
  <c r="EL8" i="59"/>
  <c r="ED8" i="59"/>
  <c r="EK8" i="59"/>
  <c r="EE8" i="59"/>
  <c r="DX8" i="59"/>
  <c r="ER8" i="55"/>
  <c r="ER8" i="59"/>
  <c r="FE8" i="55"/>
  <c r="FE8" i="59"/>
  <c r="EA8" i="59"/>
  <c r="EH8" i="59"/>
  <c r="DT8" i="59"/>
  <c r="DR8" i="55"/>
  <c r="DR8" i="59"/>
  <c r="CZ8" i="59"/>
  <c r="CW8" i="59"/>
  <c r="DH8" i="55"/>
  <c r="DM8" i="55"/>
  <c r="FI7" i="59"/>
  <c r="EE7" i="59"/>
  <c r="ED7" i="59"/>
  <c r="EK7" i="59"/>
  <c r="EL7" i="59"/>
  <c r="DX7" i="59"/>
  <c r="ER7" i="55"/>
  <c r="FE7" i="55"/>
  <c r="FE7" i="59"/>
  <c r="EA7" i="59"/>
  <c r="EH7" i="59"/>
  <c r="DT7" i="59"/>
  <c r="DR7" i="55"/>
  <c r="DR7" i="59"/>
  <c r="DC7" i="59"/>
  <c r="CZ7" i="59"/>
  <c r="CW7" i="55"/>
  <c r="CW7" i="59"/>
  <c r="DK7" i="59"/>
  <c r="DH7" i="59"/>
  <c r="DM7" i="55"/>
  <c r="DM7" i="59"/>
  <c r="FI6" i="55"/>
  <c r="FI6" i="59"/>
  <c r="EE6" i="59"/>
  <c r="EK6" i="59"/>
  <c r="EL6" i="59"/>
  <c r="ED6" i="59"/>
  <c r="DX6" i="55"/>
  <c r="DX6" i="59"/>
  <c r="ER6" i="59"/>
  <c r="EX6" i="59"/>
  <c r="FE6" i="59"/>
  <c r="EA6" i="59"/>
  <c r="EH6" i="59"/>
  <c r="DT6" i="59"/>
  <c r="DR6" i="55"/>
  <c r="DR6" i="59"/>
  <c r="DC6" i="59"/>
  <c r="CZ6" i="59"/>
  <c r="CW6" i="59"/>
  <c r="DH6" i="59"/>
  <c r="DK6" i="59"/>
  <c r="DM6" i="55"/>
  <c r="DM6" i="59"/>
  <c r="FI5" i="59"/>
  <c r="EE5" i="59"/>
  <c r="EK5" i="59"/>
  <c r="ED5" i="59"/>
  <c r="DX5" i="55"/>
  <c r="DX5" i="59"/>
  <c r="ER5" i="59"/>
  <c r="EX5" i="59"/>
  <c r="FE5" i="55"/>
  <c r="FE5" i="59"/>
  <c r="EA5" i="59"/>
  <c r="EH5" i="59"/>
  <c r="DT5" i="59"/>
  <c r="DR5" i="55"/>
  <c r="DR5" i="59"/>
  <c r="CZ5" i="59"/>
  <c r="CW5" i="55"/>
  <c r="CW5" i="59"/>
  <c r="DH5" i="55"/>
  <c r="DH5" i="59"/>
  <c r="GQ5" i="56"/>
  <c r="GD6" i="56"/>
  <c r="GU6" i="56"/>
  <c r="HA6" i="56"/>
  <c r="HM6" i="56"/>
  <c r="HX6" i="56"/>
  <c r="IB6" i="56"/>
  <c r="GE7" i="56"/>
  <c r="GN7" i="56"/>
  <c r="GR7" i="56"/>
  <c r="IM7" i="56"/>
  <c r="GD8" i="56"/>
  <c r="GV8" i="56"/>
  <c r="HJ8" i="56"/>
  <c r="HN8" i="56"/>
  <c r="HY8" i="56"/>
  <c r="IC8" i="56"/>
  <c r="GO9" i="56"/>
  <c r="GS9" i="56"/>
  <c r="GB10" i="56"/>
  <c r="GT10" i="56"/>
  <c r="HL10" i="56"/>
  <c r="HP10" i="56"/>
  <c r="IA10" i="56"/>
  <c r="GQ11" i="56"/>
  <c r="HT11" i="56"/>
  <c r="GC12" i="56"/>
  <c r="GU12" i="56"/>
  <c r="HA12" i="56"/>
  <c r="HM12" i="56"/>
  <c r="HV12" i="56"/>
  <c r="IA12" i="56"/>
  <c r="FM13" i="56"/>
  <c r="GP13" i="56"/>
  <c r="HJ13" i="56"/>
  <c r="GD14" i="56"/>
  <c r="GV14" i="56"/>
  <c r="HJ14" i="56"/>
  <c r="HN14" i="56"/>
  <c r="HY14" i="56"/>
  <c r="IC14" i="56"/>
  <c r="GP15" i="56"/>
  <c r="HT15" i="56"/>
  <c r="GX16" i="56"/>
  <c r="HK16" i="56"/>
  <c r="HO16" i="56"/>
  <c r="HZ16" i="56"/>
  <c r="ID16" i="56"/>
  <c r="GQ17" i="56"/>
  <c r="GB18" i="56"/>
  <c r="GT18" i="56"/>
  <c r="HK18" i="56"/>
  <c r="HO18" i="56"/>
  <c r="HZ18" i="56"/>
  <c r="ID18" i="56"/>
  <c r="GQ19" i="56"/>
  <c r="GC20" i="56"/>
  <c r="GU20" i="56"/>
  <c r="HA20" i="56"/>
  <c r="HM20" i="56"/>
  <c r="HX20" i="56"/>
  <c r="IB20" i="56"/>
  <c r="GO21" i="56"/>
  <c r="GS21" i="56"/>
  <c r="GX22" i="56"/>
  <c r="HK22" i="56"/>
  <c r="HO22" i="56"/>
  <c r="HZ22" i="56"/>
  <c r="ID22" i="56"/>
  <c r="GQ23" i="56"/>
  <c r="GC24" i="56"/>
  <c r="GU24" i="56"/>
  <c r="HA24" i="56"/>
  <c r="HM24" i="56"/>
  <c r="HX24" i="56"/>
  <c r="IB24" i="56"/>
  <c r="GO25" i="56"/>
  <c r="GS25" i="56"/>
  <c r="GX26" i="56"/>
  <c r="HK26" i="56"/>
  <c r="HO26" i="56"/>
  <c r="HZ26" i="56"/>
  <c r="ID26" i="56"/>
  <c r="GQ27" i="56"/>
  <c r="GC28" i="56"/>
  <c r="GU28" i="56"/>
  <c r="HA28" i="56"/>
  <c r="HM28" i="56"/>
  <c r="HX28" i="56"/>
  <c r="IB28" i="56"/>
  <c r="GP29" i="56"/>
  <c r="GC30" i="56"/>
  <c r="HA30" i="56"/>
  <c r="HX30" i="56"/>
  <c r="GP31" i="56"/>
  <c r="HA32" i="56"/>
  <c r="HZ32" i="56"/>
  <c r="HZ34" i="56"/>
  <c r="FM41" i="60"/>
  <c r="FM37" i="60"/>
  <c r="FM33" i="60"/>
  <c r="FM29" i="60"/>
  <c r="FM25" i="60"/>
  <c r="FM21" i="60"/>
  <c r="FM17" i="60"/>
  <c r="FM13" i="60"/>
  <c r="FM9" i="56"/>
  <c r="FM9" i="60"/>
  <c r="HB41" i="56"/>
  <c r="HB41" i="60"/>
  <c r="GM41" i="56"/>
  <c r="GM41" i="60"/>
  <c r="ID40" i="60"/>
  <c r="IK40" i="60"/>
  <c r="IC40" i="60"/>
  <c r="IQ40" i="60"/>
  <c r="IJ40" i="60"/>
  <c r="IR40" i="60"/>
  <c r="IB40" i="60"/>
  <c r="II40" i="60"/>
  <c r="IP40" i="60"/>
  <c r="IA40" i="60"/>
  <c r="IO40" i="60"/>
  <c r="IH40" i="60"/>
  <c r="HZ40" i="60"/>
  <c r="IG40" i="60"/>
  <c r="HY40" i="60"/>
  <c r="HX40" i="60"/>
  <c r="IL40" i="60"/>
  <c r="IE40" i="60"/>
  <c r="FR40" i="60"/>
  <c r="FU40" i="60"/>
  <c r="FO40" i="60"/>
  <c r="FQ40" i="60"/>
  <c r="FT40" i="60"/>
  <c r="FP40" i="60"/>
  <c r="FS40" i="60"/>
  <c r="ID38" i="60"/>
  <c r="IK38" i="60"/>
  <c r="IC38" i="60"/>
  <c r="IQ38" i="60"/>
  <c r="IR38" i="60"/>
  <c r="IJ38" i="60"/>
  <c r="IB38" i="60"/>
  <c r="II38" i="60"/>
  <c r="IP38" i="60"/>
  <c r="IA38" i="60"/>
  <c r="IH38" i="60"/>
  <c r="IO38" i="60"/>
  <c r="HZ38" i="60"/>
  <c r="IG38" i="60"/>
  <c r="IN38" i="60"/>
  <c r="HY38" i="60"/>
  <c r="IM38" i="60"/>
  <c r="HX38" i="60"/>
  <c r="IL38" i="60"/>
  <c r="IE38" i="60"/>
  <c r="FQ38" i="60"/>
  <c r="FT38" i="60"/>
  <c r="FP38" i="60"/>
  <c r="FJ38" i="60" s="1"/>
  <c r="FS38" i="60"/>
  <c r="ID36" i="60"/>
  <c r="IK36" i="60"/>
  <c r="IC36" i="60"/>
  <c r="IQ36" i="60"/>
  <c r="IJ36" i="60"/>
  <c r="IR36" i="60"/>
  <c r="IB36" i="60"/>
  <c r="II36" i="60"/>
  <c r="IP36" i="60"/>
  <c r="IA36" i="60"/>
  <c r="IH36" i="60"/>
  <c r="HZ36" i="60"/>
  <c r="IG36" i="60"/>
  <c r="IN36" i="60"/>
  <c r="HY36" i="60"/>
  <c r="HX36" i="60"/>
  <c r="IL36" i="60"/>
  <c r="IE36" i="60"/>
  <c r="FQ36" i="60"/>
  <c r="ID34" i="60"/>
  <c r="IK34" i="60"/>
  <c r="IJ34" i="60"/>
  <c r="IB34" i="60"/>
  <c r="II34" i="60"/>
  <c r="IA34" i="60"/>
  <c r="IH34" i="60"/>
  <c r="HZ34" i="60"/>
  <c r="IG34" i="60"/>
  <c r="HY34" i="60"/>
  <c r="IE34" i="60"/>
  <c r="FU34" i="60"/>
  <c r="FL34" i="60" s="1"/>
  <c r="FR34" i="60"/>
  <c r="FO34" i="60"/>
  <c r="ID32" i="60"/>
  <c r="IK32" i="60"/>
  <c r="IC32" i="60"/>
  <c r="IR32" i="60"/>
  <c r="IQ32" i="60"/>
  <c r="IJ32" i="60"/>
  <c r="IB32" i="60"/>
  <c r="IP32" i="60"/>
  <c r="II32" i="60"/>
  <c r="IA32" i="60"/>
  <c r="IH32" i="60"/>
  <c r="IO32" i="60"/>
  <c r="HZ32" i="60"/>
  <c r="IG32" i="60"/>
  <c r="HY32" i="60"/>
  <c r="HX32" i="60"/>
  <c r="IE32" i="60"/>
  <c r="FR32" i="60"/>
  <c r="FU32" i="60"/>
  <c r="FO32" i="60"/>
  <c r="FP32" i="60"/>
  <c r="FS32" i="60"/>
  <c r="ID30" i="60"/>
  <c r="IK30" i="60"/>
  <c r="IC30" i="60"/>
  <c r="IR30" i="60"/>
  <c r="IJ30" i="60"/>
  <c r="IQ30" i="60"/>
  <c r="IB30" i="60"/>
  <c r="II30" i="60"/>
  <c r="IA30" i="60"/>
  <c r="IH30" i="60"/>
  <c r="HZ30" i="60"/>
  <c r="IG30" i="60"/>
  <c r="HY30" i="60"/>
  <c r="IM30" i="60"/>
  <c r="HX30" i="60"/>
  <c r="IE30" i="60"/>
  <c r="FU30" i="60"/>
  <c r="FO30" i="60"/>
  <c r="FQ30" i="60"/>
  <c r="FN30" i="60"/>
  <c r="FP30" i="60"/>
  <c r="FS30" i="60"/>
  <c r="ID28" i="60"/>
  <c r="IK28" i="60"/>
  <c r="IC28" i="60"/>
  <c r="IJ28" i="60"/>
  <c r="IB28" i="60"/>
  <c r="II28" i="60"/>
  <c r="IP28" i="60"/>
  <c r="IA28" i="60"/>
  <c r="IH28" i="60"/>
  <c r="HZ28" i="60"/>
  <c r="IG28" i="60"/>
  <c r="IN28" i="60"/>
  <c r="HY28" i="60"/>
  <c r="HX28" i="60"/>
  <c r="IE28" i="60"/>
  <c r="FU28" i="60"/>
  <c r="FR28" i="60"/>
  <c r="FO28" i="60"/>
  <c r="ID26" i="60"/>
  <c r="IK26" i="60"/>
  <c r="IC26" i="60"/>
  <c r="IJ26" i="60"/>
  <c r="IB26" i="60"/>
  <c r="II26" i="60"/>
  <c r="IA26" i="60"/>
  <c r="IO26" i="60"/>
  <c r="IH26" i="60"/>
  <c r="HZ26" i="60"/>
  <c r="IG26" i="60"/>
  <c r="IN26" i="60"/>
  <c r="HY26" i="60"/>
  <c r="IM26" i="60"/>
  <c r="HX26" i="60"/>
  <c r="IE26" i="60"/>
  <c r="FU26" i="60"/>
  <c r="FR26" i="60"/>
  <c r="FO26" i="60"/>
  <c r="FT26" i="60"/>
  <c r="FN26" i="60"/>
  <c r="FP26" i="60"/>
  <c r="ID24" i="60"/>
  <c r="IK24" i="60"/>
  <c r="IC24" i="60"/>
  <c r="IJ24" i="60"/>
  <c r="IQ24" i="60"/>
  <c r="IR24" i="60"/>
  <c r="IB24" i="60"/>
  <c r="II24" i="60"/>
  <c r="IP24" i="60"/>
  <c r="IA24" i="60"/>
  <c r="IH24" i="60"/>
  <c r="IO24" i="60"/>
  <c r="HZ24" i="60"/>
  <c r="IG24" i="60"/>
  <c r="IN24" i="60"/>
  <c r="HY24" i="60"/>
  <c r="IM24" i="60"/>
  <c r="HX24" i="60"/>
  <c r="IE24" i="60"/>
  <c r="FR24" i="60"/>
  <c r="FU24" i="60"/>
  <c r="FO24" i="60"/>
  <c r="FT24" i="60"/>
  <c r="FQ24" i="60"/>
  <c r="FN24" i="60"/>
  <c r="FP24" i="60"/>
  <c r="ID22" i="60"/>
  <c r="IK22" i="60"/>
  <c r="IC22" i="60"/>
  <c r="IJ22" i="60"/>
  <c r="IR22" i="60"/>
  <c r="IQ22" i="60"/>
  <c r="IB22" i="60"/>
  <c r="II22" i="60"/>
  <c r="IP22" i="60"/>
  <c r="IA22" i="60"/>
  <c r="IH22" i="60"/>
  <c r="IO22" i="60"/>
  <c r="HZ22" i="60"/>
  <c r="IN22" i="60"/>
  <c r="IG22" i="60"/>
  <c r="HY22" i="60"/>
  <c r="IM22" i="60"/>
  <c r="HX22" i="60"/>
  <c r="IE22" i="60"/>
  <c r="FR22" i="60"/>
  <c r="FU22" i="60"/>
  <c r="FO22" i="60"/>
  <c r="FQ22" i="60"/>
  <c r="FT22" i="60"/>
  <c r="FN22" i="60"/>
  <c r="FP22" i="60"/>
  <c r="ID20" i="60"/>
  <c r="IK20" i="60"/>
  <c r="IC20" i="60"/>
  <c r="IJ20" i="60"/>
  <c r="IR20" i="60"/>
  <c r="IQ20" i="60"/>
  <c r="IB20" i="60"/>
  <c r="II20" i="60"/>
  <c r="IP20" i="60"/>
  <c r="IA20" i="60"/>
  <c r="IH20" i="60"/>
  <c r="HZ20" i="60"/>
  <c r="IG20" i="60"/>
  <c r="IN20" i="60"/>
  <c r="HY20" i="60"/>
  <c r="IM20" i="60"/>
  <c r="HX20" i="60"/>
  <c r="IE20" i="60"/>
  <c r="FU20" i="60"/>
  <c r="FR20" i="60"/>
  <c r="FO20" i="60"/>
  <c r="FT20" i="60"/>
  <c r="FN20" i="60"/>
  <c r="FP20" i="60"/>
  <c r="ID18" i="60"/>
  <c r="IK18" i="60"/>
  <c r="IC18" i="60"/>
  <c r="IQ18" i="60"/>
  <c r="IJ18" i="60"/>
  <c r="IR18" i="60"/>
  <c r="IB18" i="60"/>
  <c r="IP18" i="60"/>
  <c r="II18" i="60"/>
  <c r="IA18" i="60"/>
  <c r="IH18" i="60"/>
  <c r="HZ18" i="60"/>
  <c r="IG18" i="60"/>
  <c r="IN18" i="60"/>
  <c r="HY18" i="60"/>
  <c r="IM18" i="60"/>
  <c r="HX18" i="60"/>
  <c r="IE18" i="60"/>
  <c r="FU18" i="60"/>
  <c r="FR18" i="60"/>
  <c r="FO18" i="60"/>
  <c r="FT18" i="60"/>
  <c r="FQ18" i="60"/>
  <c r="FN18" i="60"/>
  <c r="ID16" i="60"/>
  <c r="IK16" i="60"/>
  <c r="IC16" i="60"/>
  <c r="IQ16" i="60"/>
  <c r="IJ16" i="60"/>
  <c r="IR16" i="60"/>
  <c r="IB16" i="60"/>
  <c r="II16" i="60"/>
  <c r="IP16" i="60"/>
  <c r="IA16" i="60"/>
  <c r="IH16" i="60"/>
  <c r="IO16" i="60"/>
  <c r="HZ16" i="60"/>
  <c r="IG16" i="60"/>
  <c r="HY16" i="60"/>
  <c r="HX16" i="60"/>
  <c r="IE16" i="60"/>
  <c r="FT16" i="60"/>
  <c r="FQ16" i="60"/>
  <c r="FN16" i="60"/>
  <c r="ID14" i="60"/>
  <c r="IK14" i="60"/>
  <c r="IC14" i="60"/>
  <c r="IR14" i="60"/>
  <c r="IJ14" i="60"/>
  <c r="IQ14" i="60"/>
  <c r="IB14" i="60"/>
  <c r="II14" i="60"/>
  <c r="IA14" i="60"/>
  <c r="IH14" i="60"/>
  <c r="IO14" i="60"/>
  <c r="HZ14" i="60"/>
  <c r="IG14" i="60"/>
  <c r="IN14" i="60"/>
  <c r="HY14" i="60"/>
  <c r="HX14" i="60"/>
  <c r="IE14" i="60"/>
  <c r="FR14" i="60"/>
  <c r="FU14" i="60"/>
  <c r="FO14" i="60"/>
  <c r="FP14" i="60"/>
  <c r="ID12" i="60"/>
  <c r="IK12" i="60"/>
  <c r="IC12" i="60"/>
  <c r="IJ12" i="60"/>
  <c r="IB12" i="60"/>
  <c r="II12" i="60"/>
  <c r="IA12" i="60"/>
  <c r="IH12" i="60"/>
  <c r="HZ12" i="60"/>
  <c r="IG12" i="60"/>
  <c r="HY12" i="60"/>
  <c r="HX12" i="60"/>
  <c r="IE12" i="60"/>
  <c r="FR12" i="60"/>
  <c r="FU12" i="60"/>
  <c r="FO12" i="60"/>
  <c r="ID10" i="60"/>
  <c r="IK10" i="60"/>
  <c r="IC10" i="60"/>
  <c r="IJ10" i="60"/>
  <c r="IB10" i="60"/>
  <c r="II10" i="60"/>
  <c r="IA10" i="60"/>
  <c r="IH10" i="60"/>
  <c r="HZ10" i="60"/>
  <c r="IG10" i="60"/>
  <c r="HY10" i="60"/>
  <c r="HX10" i="60"/>
  <c r="IE10" i="60"/>
  <c r="FP10" i="60"/>
  <c r="ID8" i="60"/>
  <c r="IK8" i="60"/>
  <c r="IC8" i="60"/>
  <c r="IJ8" i="60"/>
  <c r="IB8" i="60"/>
  <c r="II8" i="60"/>
  <c r="IA8" i="60"/>
  <c r="IH8" i="60"/>
  <c r="HZ8" i="60"/>
  <c r="IG8" i="60"/>
  <c r="HY8" i="60"/>
  <c r="HX8" i="60"/>
  <c r="IE8" i="60"/>
  <c r="FQ8" i="60"/>
  <c r="FN8" i="60"/>
  <c r="ID6" i="60"/>
  <c r="IK6" i="60"/>
  <c r="IC6" i="60"/>
  <c r="IJ6" i="60"/>
  <c r="IB6" i="60"/>
  <c r="II6" i="60"/>
  <c r="IA6" i="60"/>
  <c r="IH6" i="60"/>
  <c r="HZ6" i="60"/>
  <c r="IG6" i="60"/>
  <c r="HY6" i="60"/>
  <c r="HX6" i="60"/>
  <c r="IE6" i="60"/>
  <c r="FU6" i="60"/>
  <c r="FR6" i="60"/>
  <c r="FO6" i="60"/>
  <c r="FL6" i="60" s="1"/>
  <c r="P22" i="57" a="1"/>
  <c r="P22" i="57" s="1"/>
  <c r="P18" i="61" a="1"/>
  <c r="P18" i="61" s="1"/>
  <c r="P6" i="57" a="1"/>
  <c r="P6" i="57" s="1"/>
  <c r="Z38" i="62" a="1"/>
  <c r="Z38" i="62" s="1"/>
  <c r="GD34" i="60"/>
  <c r="GU34" i="56"/>
  <c r="GC34" i="56"/>
  <c r="GT34" i="56"/>
  <c r="GT34" i="60"/>
  <c r="GQ33" i="56"/>
  <c r="GQ33" i="60"/>
  <c r="GN33" i="56"/>
  <c r="GN33" i="60"/>
  <c r="GU32" i="56"/>
  <c r="GN31" i="56"/>
  <c r="GN31" i="60"/>
  <c r="GT30" i="56"/>
  <c r="GT30" i="60"/>
  <c r="GU28" i="60"/>
  <c r="GX28" i="60"/>
  <c r="GX26" i="60"/>
  <c r="GU26" i="60"/>
  <c r="IF25" i="60"/>
  <c r="GU22" i="60"/>
  <c r="GX22" i="60"/>
  <c r="GD20" i="60"/>
  <c r="FX20" i="60" s="1"/>
  <c r="GG20" i="60"/>
  <c r="GF20" i="60"/>
  <c r="GC20" i="60"/>
  <c r="GB20" i="60"/>
  <c r="IF17" i="60"/>
  <c r="GX16" i="60"/>
  <c r="GU16" i="60"/>
  <c r="GU14" i="60"/>
  <c r="GX14" i="60"/>
  <c r="FI29" i="59"/>
  <c r="ER29" i="59"/>
  <c r="EX29" i="59"/>
  <c r="FE29" i="59"/>
  <c r="DH29" i="59"/>
  <c r="DK29" i="59"/>
  <c r="EX28" i="59"/>
  <c r="ER28" i="59"/>
  <c r="EA28" i="59"/>
  <c r="EH28" i="59"/>
  <c r="CW28" i="59"/>
  <c r="ED27" i="59"/>
  <c r="EK27" i="59"/>
  <c r="EE27" i="59"/>
  <c r="FE27" i="55"/>
  <c r="FE27" i="59"/>
  <c r="DT27" i="55"/>
  <c r="DT27" i="59"/>
  <c r="CW27" i="59"/>
  <c r="DH27" i="59"/>
  <c r="DK27" i="59"/>
  <c r="DX26" i="59"/>
  <c r="DR26" i="55"/>
  <c r="DR26" i="59"/>
  <c r="DH26" i="59"/>
  <c r="DK26" i="59"/>
  <c r="EE25" i="59"/>
  <c r="EK25" i="59"/>
  <c r="DC25" i="59"/>
  <c r="CZ25" i="59"/>
  <c r="ER24" i="59"/>
  <c r="EX24" i="59"/>
  <c r="EA24" i="59"/>
  <c r="EH24" i="59"/>
  <c r="DR24" i="55"/>
  <c r="DR24" i="59"/>
  <c r="DH24" i="59"/>
  <c r="DK24" i="59"/>
  <c r="FE23" i="55"/>
  <c r="FE23" i="59"/>
  <c r="DC23" i="59"/>
  <c r="CZ23" i="59"/>
  <c r="DX22" i="59"/>
  <c r="DT22" i="55"/>
  <c r="DT22" i="59"/>
  <c r="DC22" i="59"/>
  <c r="CZ22" i="59"/>
  <c r="FI21" i="55"/>
  <c r="FI21" i="59"/>
  <c r="EX21" i="59"/>
  <c r="ER21" i="59"/>
  <c r="DK21" i="59"/>
  <c r="DH21" i="59"/>
  <c r="DX20" i="59"/>
  <c r="EH20" i="59"/>
  <c r="EA20" i="59"/>
  <c r="DR20" i="55"/>
  <c r="DR20" i="59"/>
  <c r="DH20" i="59"/>
  <c r="DK20" i="59"/>
  <c r="ED19" i="59"/>
  <c r="EE19" i="59"/>
  <c r="EK19" i="59"/>
  <c r="DT19" i="59"/>
  <c r="DR19" i="55"/>
  <c r="DR19" i="59"/>
  <c r="FI18" i="55"/>
  <c r="FI18" i="59"/>
  <c r="DX18" i="59"/>
  <c r="EA18" i="59"/>
  <c r="CW18" i="59"/>
  <c r="EK17" i="59"/>
  <c r="EE17" i="59"/>
  <c r="DX17" i="55"/>
  <c r="DX17" i="59"/>
  <c r="FE17" i="55"/>
  <c r="FE17" i="59"/>
  <c r="DT17" i="59"/>
  <c r="DR17" i="55"/>
  <c r="DR17" i="59"/>
  <c r="DH17" i="59"/>
  <c r="DK17" i="59"/>
  <c r="DX16" i="55"/>
  <c r="DX16" i="59"/>
  <c r="FE16" i="59"/>
  <c r="DT16" i="55"/>
  <c r="DT16" i="59"/>
  <c r="DR16" i="55"/>
  <c r="DR16" i="59"/>
  <c r="FI15" i="59"/>
  <c r="CZ15" i="59"/>
  <c r="DC15" i="59"/>
  <c r="DM15" i="55"/>
  <c r="FI14" i="55"/>
  <c r="FI14" i="59"/>
  <c r="ER14" i="55"/>
  <c r="CZ14" i="59"/>
  <c r="DC14" i="59"/>
  <c r="DH14" i="55"/>
  <c r="CU6" i="55"/>
  <c r="DW29" i="59"/>
  <c r="CV28" i="59"/>
  <c r="FH27" i="59"/>
  <c r="EQ27" i="59"/>
  <c r="CY27" i="59"/>
  <c r="DB27" i="59"/>
  <c r="DJ27" i="59"/>
  <c r="DG27" i="59"/>
  <c r="FB26" i="59"/>
  <c r="EU26" i="59"/>
  <c r="DW26" i="59"/>
  <c r="FD26" i="59"/>
  <c r="CY26" i="59"/>
  <c r="DB26" i="59"/>
  <c r="DG26" i="59"/>
  <c r="DJ26" i="59"/>
  <c r="FB25" i="59"/>
  <c r="EU25" i="59"/>
  <c r="EW25" i="59"/>
  <c r="EQ25" i="59"/>
  <c r="CV25" i="59"/>
  <c r="EU24" i="59"/>
  <c r="FB24" i="59"/>
  <c r="DW24" i="59"/>
  <c r="FD24" i="59"/>
  <c r="CY24" i="59"/>
  <c r="DB24" i="59"/>
  <c r="DG24" i="59"/>
  <c r="DJ24" i="59"/>
  <c r="DW23" i="59"/>
  <c r="FD23" i="59"/>
  <c r="CY23" i="59"/>
  <c r="DB23" i="59"/>
  <c r="EU22" i="59"/>
  <c r="FB22" i="59"/>
  <c r="CY22" i="59"/>
  <c r="DB22" i="59"/>
  <c r="DJ22" i="59"/>
  <c r="DG22" i="59"/>
  <c r="FH21" i="59"/>
  <c r="EW21" i="59"/>
  <c r="EQ21" i="59"/>
  <c r="FD21" i="59"/>
  <c r="DQ21" i="55"/>
  <c r="DQ21" i="59"/>
  <c r="CV21" i="59"/>
  <c r="FH20" i="59"/>
  <c r="DW20" i="59"/>
  <c r="FD20" i="59"/>
  <c r="DQ20" i="55"/>
  <c r="DQ20" i="59"/>
  <c r="CV20" i="59"/>
  <c r="FH19" i="59"/>
  <c r="EW19" i="59"/>
  <c r="EQ19" i="59"/>
  <c r="DQ19" i="55"/>
  <c r="DQ19" i="59"/>
  <c r="CV19" i="59"/>
  <c r="FH18" i="59"/>
  <c r="DW18" i="59"/>
  <c r="FD18" i="59"/>
  <c r="CV18" i="59"/>
  <c r="FH17" i="59"/>
  <c r="EW17" i="59"/>
  <c r="CV17" i="59"/>
  <c r="DW16" i="59"/>
  <c r="EQ16" i="59"/>
  <c r="EW16" i="59"/>
  <c r="FD16" i="59"/>
  <c r="DQ16" i="55"/>
  <c r="DQ16" i="59"/>
  <c r="CY16" i="59"/>
  <c r="DB16" i="59"/>
  <c r="CV16" i="59"/>
  <c r="DG16" i="59"/>
  <c r="DJ16" i="59"/>
  <c r="FB15" i="59"/>
  <c r="EU15" i="59"/>
  <c r="FH15" i="59"/>
  <c r="DW15" i="59"/>
  <c r="EQ15" i="59"/>
  <c r="EW15" i="59"/>
  <c r="FD15" i="59"/>
  <c r="DQ15" i="55"/>
  <c r="DQ15" i="59"/>
  <c r="DB15" i="59"/>
  <c r="CV15" i="59"/>
  <c r="FB14" i="59"/>
  <c r="EU14" i="59"/>
  <c r="FH14" i="59"/>
  <c r="DW14" i="59"/>
  <c r="EQ14" i="59"/>
  <c r="EW14" i="59"/>
  <c r="FD14" i="59"/>
  <c r="DQ14" i="55"/>
  <c r="DQ14" i="59"/>
  <c r="DB14" i="59"/>
  <c r="CV14" i="59"/>
  <c r="DG14" i="59"/>
  <c r="DJ14" i="59"/>
  <c r="FB13" i="59"/>
  <c r="EU13" i="59"/>
  <c r="ET13" i="55"/>
  <c r="FH13" i="59"/>
  <c r="DW13" i="59"/>
  <c r="EQ13" i="59"/>
  <c r="EW13" i="59"/>
  <c r="FD13" i="59"/>
  <c r="DQ13" i="55"/>
  <c r="DQ13" i="59"/>
  <c r="DB13" i="59"/>
  <c r="CY13" i="59"/>
  <c r="CV13" i="59"/>
  <c r="DG13" i="59"/>
  <c r="DJ13" i="59"/>
  <c r="FB12" i="59"/>
  <c r="EU12" i="59"/>
  <c r="FH12" i="59"/>
  <c r="DW12" i="59"/>
  <c r="EW12" i="59"/>
  <c r="EQ12" i="59"/>
  <c r="FD12" i="59"/>
  <c r="DQ12" i="55"/>
  <c r="DQ12" i="59"/>
  <c r="DB12" i="59"/>
  <c r="CY12" i="59"/>
  <c r="CV12" i="59"/>
  <c r="DG12" i="59"/>
  <c r="DJ12" i="59"/>
  <c r="EU11" i="59"/>
  <c r="FB11" i="59"/>
  <c r="FH11" i="59"/>
  <c r="DW11" i="59"/>
  <c r="EQ11" i="59"/>
  <c r="EW11" i="59"/>
  <c r="FD11" i="59"/>
  <c r="DQ11" i="55"/>
  <c r="DQ11" i="59"/>
  <c r="CY11" i="59"/>
  <c r="CV11" i="59"/>
  <c r="DG11" i="59"/>
  <c r="DJ11" i="59"/>
  <c r="EU10" i="59"/>
  <c r="FB10" i="59"/>
  <c r="FH10" i="59"/>
  <c r="DW10" i="59"/>
  <c r="EQ10" i="59"/>
  <c r="EW10" i="59"/>
  <c r="FD10" i="59"/>
  <c r="DQ10" i="55"/>
  <c r="DQ10" i="59"/>
  <c r="CY10" i="59"/>
  <c r="CV10" i="59"/>
  <c r="DG10" i="59"/>
  <c r="DJ10" i="59"/>
  <c r="EU9" i="59"/>
  <c r="FB9" i="59"/>
  <c r="FH9" i="59"/>
  <c r="DW9" i="59"/>
  <c r="EW9" i="59"/>
  <c r="EQ9" i="59"/>
  <c r="FD9" i="59"/>
  <c r="DQ9" i="55"/>
  <c r="DQ9" i="59"/>
  <c r="CY9" i="59"/>
  <c r="CV9" i="59"/>
  <c r="DG9" i="59"/>
  <c r="DD9" i="59" s="1"/>
  <c r="DJ9" i="59"/>
  <c r="FB8" i="59"/>
  <c r="EU8" i="59"/>
  <c r="FH8" i="59"/>
  <c r="DW8" i="59"/>
  <c r="EQ8" i="59"/>
  <c r="EW8" i="59"/>
  <c r="FD8" i="59"/>
  <c r="DQ8" i="55"/>
  <c r="DQ8" i="59"/>
  <c r="CY8" i="59"/>
  <c r="DB8" i="59"/>
  <c r="CV8" i="59"/>
  <c r="DG8" i="59"/>
  <c r="DJ8" i="59"/>
  <c r="EU7" i="59"/>
  <c r="FB7" i="59"/>
  <c r="FH7" i="59"/>
  <c r="DW7" i="59"/>
  <c r="EQ7" i="59"/>
  <c r="EW7" i="59"/>
  <c r="FD7" i="59"/>
  <c r="DQ7" i="55"/>
  <c r="DQ7" i="59"/>
  <c r="DB7" i="59"/>
  <c r="CV7" i="59"/>
  <c r="DG7" i="59"/>
  <c r="DJ7" i="59"/>
  <c r="FB6" i="59"/>
  <c r="EU6" i="59"/>
  <c r="FH6" i="59"/>
  <c r="DW6" i="59"/>
  <c r="EQ6" i="59"/>
  <c r="EW6" i="59"/>
  <c r="FD6" i="59"/>
  <c r="DQ6" i="55"/>
  <c r="DQ6" i="59"/>
  <c r="CY6" i="59"/>
  <c r="DB6" i="59"/>
  <c r="CV6" i="59"/>
  <c r="DG6" i="59"/>
  <c r="DJ6" i="59"/>
  <c r="EU5" i="59"/>
  <c r="FB5" i="59"/>
  <c r="FH5" i="59"/>
  <c r="DW5" i="59"/>
  <c r="EQ5" i="59"/>
  <c r="EW5" i="59"/>
  <c r="FD5" i="59"/>
  <c r="DQ5" i="55"/>
  <c r="DQ5" i="59"/>
  <c r="CY5" i="59"/>
  <c r="DB5" i="59"/>
  <c r="CV5" i="59"/>
  <c r="DG5" i="59"/>
  <c r="DJ5" i="59"/>
  <c r="GN5" i="56"/>
  <c r="GR5" i="56"/>
  <c r="IO5" i="56"/>
  <c r="GV6" i="56"/>
  <c r="HJ6" i="56"/>
  <c r="HN6" i="56"/>
  <c r="HY6" i="56"/>
  <c r="IC6" i="56"/>
  <c r="GO7" i="56"/>
  <c r="GS7" i="56"/>
  <c r="FT8" i="56"/>
  <c r="GX8" i="56"/>
  <c r="HK8" i="56"/>
  <c r="HO8" i="56"/>
  <c r="HZ8" i="56"/>
  <c r="ID8" i="56"/>
  <c r="FN9" i="56"/>
  <c r="GP9" i="56"/>
  <c r="HR9" i="56"/>
  <c r="GC10" i="56"/>
  <c r="GU10" i="56"/>
  <c r="HA10" i="56"/>
  <c r="HM10" i="56"/>
  <c r="HX10" i="56"/>
  <c r="IB10" i="56"/>
  <c r="GF11" i="56"/>
  <c r="FW11" i="56" s="1"/>
  <c r="GN11" i="56"/>
  <c r="GR11" i="56"/>
  <c r="GD12" i="56"/>
  <c r="GV12" i="56"/>
  <c r="HJ12" i="56"/>
  <c r="HN12" i="56"/>
  <c r="HX12" i="56"/>
  <c r="IB12" i="56"/>
  <c r="GQ13" i="56"/>
  <c r="GX14" i="56"/>
  <c r="HK14" i="56"/>
  <c r="HO14" i="56"/>
  <c r="HZ14" i="56"/>
  <c r="ID14" i="56"/>
  <c r="GQ15" i="56"/>
  <c r="GB16" i="56"/>
  <c r="GT16" i="56"/>
  <c r="HL16" i="56"/>
  <c r="HP16" i="56"/>
  <c r="IA16" i="56"/>
  <c r="GN17" i="56"/>
  <c r="GR17" i="56"/>
  <c r="GC18" i="56"/>
  <c r="GU18" i="56"/>
  <c r="HA18" i="56"/>
  <c r="HL18" i="56"/>
  <c r="HP18" i="56"/>
  <c r="IA18" i="56"/>
  <c r="GN19" i="56"/>
  <c r="GR19" i="56"/>
  <c r="GD20" i="56"/>
  <c r="GV20" i="56"/>
  <c r="HJ20" i="56"/>
  <c r="HN20" i="56"/>
  <c r="HY20" i="56"/>
  <c r="IC20" i="56"/>
  <c r="GP21" i="56"/>
  <c r="GB22" i="56"/>
  <c r="GT22" i="56"/>
  <c r="HL22" i="56"/>
  <c r="HP22" i="56"/>
  <c r="IA22" i="56"/>
  <c r="GN23" i="56"/>
  <c r="GR23" i="56"/>
  <c r="GD24" i="56"/>
  <c r="GV24" i="56"/>
  <c r="HJ24" i="56"/>
  <c r="HN24" i="56"/>
  <c r="HY24" i="56"/>
  <c r="IC24" i="56"/>
  <c r="GP25" i="56"/>
  <c r="GB26" i="56"/>
  <c r="GT26" i="56"/>
  <c r="HL26" i="56"/>
  <c r="HP26" i="56"/>
  <c r="IA26" i="56"/>
  <c r="GN27" i="56"/>
  <c r="GR27" i="56"/>
  <c r="GD28" i="56"/>
  <c r="GV28" i="56"/>
  <c r="HJ28" i="56"/>
  <c r="HN28" i="56"/>
  <c r="HY28" i="56"/>
  <c r="IC28" i="56"/>
  <c r="GQ29" i="56"/>
  <c r="HL30" i="56"/>
  <c r="HY30" i="56"/>
  <c r="GQ31" i="56"/>
  <c r="GT32" i="56"/>
  <c r="HJ32" i="56"/>
  <c r="IC32" i="56"/>
  <c r="GX34" i="56"/>
  <c r="FZ35" i="56"/>
  <c r="GH36" i="56"/>
  <c r="IA36" i="56"/>
  <c r="IH36" i="56"/>
  <c r="FY37" i="56"/>
  <c r="GM37" i="56"/>
  <c r="GJ38" i="56"/>
  <c r="IC38" i="56"/>
  <c r="IH38" i="56"/>
  <c r="FY39" i="56"/>
  <c r="GM39" i="56"/>
  <c r="GW39" i="56"/>
  <c r="HB39" i="56"/>
  <c r="IF40" i="56"/>
  <c r="IJ40" i="56"/>
  <c r="GA41" i="56"/>
  <c r="GK41" i="56"/>
  <c r="FM40" i="60"/>
  <c r="FM32" i="60"/>
  <c r="FM24" i="60"/>
  <c r="FM20" i="60"/>
  <c r="GA41" i="60"/>
  <c r="FX41" i="60" s="1"/>
  <c r="GD41" i="60"/>
  <c r="GX41" i="60"/>
  <c r="GU41" i="60"/>
  <c r="FZ41" i="60"/>
  <c r="GC41" i="60"/>
  <c r="GG41" i="60"/>
  <c r="FY41" i="60"/>
  <c r="GB41" i="60"/>
  <c r="HW40" i="60"/>
  <c r="HP40" i="60"/>
  <c r="HI40" i="60"/>
  <c r="HQ40" i="60"/>
  <c r="HO40" i="60"/>
  <c r="HV40" i="60"/>
  <c r="HH40" i="60"/>
  <c r="HU40" i="60"/>
  <c r="HN40" i="60"/>
  <c r="HG40" i="60"/>
  <c r="HM40" i="60"/>
  <c r="HT40" i="60"/>
  <c r="HF40" i="60"/>
  <c r="HL40" i="60"/>
  <c r="HE40" i="60"/>
  <c r="HR40" i="60"/>
  <c r="HK40" i="60"/>
  <c r="IF40" i="60"/>
  <c r="HD40" i="60"/>
  <c r="HJ40" i="60"/>
  <c r="HC40" i="60"/>
  <c r="GA39" i="60"/>
  <c r="GD39" i="60"/>
  <c r="GU39" i="60"/>
  <c r="GX39" i="60"/>
  <c r="FZ39" i="60"/>
  <c r="GC39" i="60"/>
  <c r="GF39" i="60"/>
  <c r="FY39" i="60"/>
  <c r="GB39" i="60"/>
  <c r="FM39" i="60"/>
  <c r="HP38" i="60"/>
  <c r="HW38" i="60"/>
  <c r="HO38" i="60"/>
  <c r="HQ38" i="60"/>
  <c r="HV38" i="60"/>
  <c r="HN38" i="60"/>
  <c r="HU38" i="60"/>
  <c r="HG38" i="60"/>
  <c r="HM38" i="60"/>
  <c r="HS38" i="60"/>
  <c r="HL38" i="60"/>
  <c r="HR38" i="60"/>
  <c r="IF38" i="60"/>
  <c r="HK38" i="60"/>
  <c r="HD38" i="60"/>
  <c r="HJ38" i="60"/>
  <c r="HC38" i="60"/>
  <c r="GA37" i="60"/>
  <c r="GD37" i="60"/>
  <c r="GX37" i="60"/>
  <c r="GU37" i="60"/>
  <c r="FZ37" i="60"/>
  <c r="GC37" i="60"/>
  <c r="GF37" i="60"/>
  <c r="GG37" i="60"/>
  <c r="FY37" i="60"/>
  <c r="GB37" i="60"/>
  <c r="HP36" i="60"/>
  <c r="HO36" i="60"/>
  <c r="HV36" i="60"/>
  <c r="HQ36" i="60"/>
  <c r="HH36" i="60"/>
  <c r="HN36" i="60"/>
  <c r="HU36" i="60"/>
  <c r="HM36" i="60"/>
  <c r="HL36" i="60"/>
  <c r="HS36" i="60"/>
  <c r="IF36" i="60"/>
  <c r="HK36" i="60"/>
  <c r="HR36" i="60"/>
  <c r="HJ36" i="60"/>
  <c r="GA35" i="60"/>
  <c r="GD35" i="60"/>
  <c r="GU35" i="60"/>
  <c r="GX35" i="60"/>
  <c r="FZ35" i="60"/>
  <c r="GC35" i="60"/>
  <c r="GF35" i="60"/>
  <c r="FY35" i="60"/>
  <c r="GB35" i="60"/>
  <c r="HP34" i="60"/>
  <c r="HN34" i="60"/>
  <c r="HM34" i="60"/>
  <c r="HT34" i="60"/>
  <c r="HF34" i="60"/>
  <c r="HS34" i="60"/>
  <c r="HL34" i="60"/>
  <c r="IF34" i="60"/>
  <c r="HK34" i="60"/>
  <c r="HD34" i="60"/>
  <c r="GA33" i="60"/>
  <c r="GD33" i="60"/>
  <c r="GX33" i="60"/>
  <c r="GU33" i="60"/>
  <c r="FZ33" i="60"/>
  <c r="GC33" i="60"/>
  <c r="GF33" i="60"/>
  <c r="GG33" i="60"/>
  <c r="FX33" i="60" s="1"/>
  <c r="FY33" i="60"/>
  <c r="GB33" i="60"/>
  <c r="HP32" i="60"/>
  <c r="HO32" i="60"/>
  <c r="HV32" i="60"/>
  <c r="HQ32" i="60"/>
  <c r="HH32" i="60"/>
  <c r="HN32" i="60"/>
  <c r="HU32" i="60"/>
  <c r="HG32" i="60"/>
  <c r="HM32" i="60"/>
  <c r="HT32" i="60"/>
  <c r="HL32" i="60"/>
  <c r="HS32" i="60"/>
  <c r="IF32" i="60"/>
  <c r="HK32" i="60"/>
  <c r="HD32" i="60"/>
  <c r="HJ32" i="60"/>
  <c r="HC32" i="60"/>
  <c r="GA31" i="60"/>
  <c r="GD31" i="60"/>
  <c r="GX31" i="60"/>
  <c r="GU31" i="60"/>
  <c r="FZ31" i="60"/>
  <c r="GC31" i="60"/>
  <c r="GF31" i="60"/>
  <c r="GG31" i="60"/>
  <c r="FY31" i="60"/>
  <c r="GB31" i="60"/>
  <c r="HW30" i="60"/>
  <c r="HP30" i="60"/>
  <c r="HQ30" i="60"/>
  <c r="HO30" i="60"/>
  <c r="HV30" i="60"/>
  <c r="HN30" i="60"/>
  <c r="HM30" i="60"/>
  <c r="HT30" i="60"/>
  <c r="HF30" i="60"/>
  <c r="HL30" i="60"/>
  <c r="HK30" i="60"/>
  <c r="HR30" i="60"/>
  <c r="IF30" i="60"/>
  <c r="HJ30" i="60"/>
  <c r="GA29" i="60"/>
  <c r="GD29" i="60"/>
  <c r="GX29" i="60"/>
  <c r="GU29" i="60"/>
  <c r="FZ29" i="60"/>
  <c r="GC29" i="60"/>
  <c r="FY29" i="60"/>
  <c r="GB29" i="60"/>
  <c r="HP28" i="60"/>
  <c r="HO28" i="60"/>
  <c r="HN28" i="60"/>
  <c r="HU28" i="60"/>
  <c r="HM28" i="60"/>
  <c r="HT28" i="60"/>
  <c r="HS28" i="60"/>
  <c r="HL28" i="60"/>
  <c r="IF28" i="60"/>
  <c r="HK28" i="60"/>
  <c r="HJ28" i="60"/>
  <c r="GA27" i="60"/>
  <c r="GD27" i="60"/>
  <c r="GX27" i="60"/>
  <c r="GU27" i="60"/>
  <c r="FZ27" i="60"/>
  <c r="GC27" i="60"/>
  <c r="FY27" i="60"/>
  <c r="GB27" i="60"/>
  <c r="HP26" i="60"/>
  <c r="HO26" i="60"/>
  <c r="HN26" i="60"/>
  <c r="HU26" i="60"/>
  <c r="HM26" i="60"/>
  <c r="HT26" i="60"/>
  <c r="HS26" i="60"/>
  <c r="HL26" i="60"/>
  <c r="IF26" i="60"/>
  <c r="HK26" i="60"/>
  <c r="HJ26" i="60"/>
  <c r="GA25" i="60"/>
  <c r="GD25" i="60"/>
  <c r="GU25" i="60"/>
  <c r="GX25" i="60"/>
  <c r="FZ25" i="60"/>
  <c r="GC25" i="60"/>
  <c r="FY25" i="60"/>
  <c r="GB25" i="60"/>
  <c r="HP24" i="60"/>
  <c r="HV24" i="60"/>
  <c r="HO24" i="60"/>
  <c r="HQ24" i="60"/>
  <c r="HN24" i="60"/>
  <c r="HU24" i="60"/>
  <c r="HM24" i="60"/>
  <c r="HT24" i="60"/>
  <c r="HS24" i="60"/>
  <c r="HL24" i="60"/>
  <c r="HK24" i="60"/>
  <c r="IF24" i="60"/>
  <c r="HJ24" i="60"/>
  <c r="GA23" i="60"/>
  <c r="GD23" i="60"/>
  <c r="GX23" i="60"/>
  <c r="GU23" i="60"/>
  <c r="FZ23" i="60"/>
  <c r="GF23" i="60"/>
  <c r="GC23" i="60"/>
  <c r="GG23" i="60"/>
  <c r="FY23" i="60"/>
  <c r="GB23" i="60"/>
  <c r="HP22" i="60"/>
  <c r="HV22" i="60"/>
  <c r="HO22" i="60"/>
  <c r="HU22" i="60"/>
  <c r="HN22" i="60"/>
  <c r="HM22" i="60"/>
  <c r="HL22" i="60"/>
  <c r="HS22" i="60"/>
  <c r="IF22" i="60"/>
  <c r="HR22" i="60"/>
  <c r="HK22" i="60"/>
  <c r="HJ22" i="60"/>
  <c r="GA21" i="60"/>
  <c r="GD21" i="60"/>
  <c r="GX21" i="60"/>
  <c r="GU21" i="60"/>
  <c r="FZ21" i="60"/>
  <c r="GF21" i="60"/>
  <c r="GC21" i="60"/>
  <c r="FY21" i="60"/>
  <c r="GB21" i="60"/>
  <c r="HP20" i="60"/>
  <c r="HQ20" i="60"/>
  <c r="HV20" i="60"/>
  <c r="HO20" i="60"/>
  <c r="HN20" i="60"/>
  <c r="HU20" i="60"/>
  <c r="HM20" i="60"/>
  <c r="HL20" i="60"/>
  <c r="HS20" i="60"/>
  <c r="IF20" i="60"/>
  <c r="HK20" i="60"/>
  <c r="HR20" i="60"/>
  <c r="HJ20" i="60"/>
  <c r="GA19" i="60"/>
  <c r="GD19" i="60"/>
  <c r="GX19" i="60"/>
  <c r="GU19" i="60"/>
  <c r="FZ19" i="60"/>
  <c r="GG19" i="60"/>
  <c r="GC19" i="60"/>
  <c r="GF19" i="60"/>
  <c r="FY19" i="60"/>
  <c r="GB19" i="60"/>
  <c r="HP18" i="60"/>
  <c r="HO18" i="60"/>
  <c r="HV18" i="60"/>
  <c r="HQ18" i="60"/>
  <c r="HU18" i="60"/>
  <c r="HN18" i="60"/>
  <c r="HM18" i="60"/>
  <c r="HL18" i="60"/>
  <c r="HS18" i="60"/>
  <c r="HK18" i="60"/>
  <c r="IF18" i="60"/>
  <c r="HR18" i="60"/>
  <c r="HJ18" i="60"/>
  <c r="HC18" i="60"/>
  <c r="GA17" i="60"/>
  <c r="GD17" i="60"/>
  <c r="GU17" i="60"/>
  <c r="GX17" i="60"/>
  <c r="FZ17" i="60"/>
  <c r="GG17" i="60"/>
  <c r="GF17" i="60"/>
  <c r="GC17" i="60"/>
  <c r="FY17" i="60"/>
  <c r="GB17" i="60"/>
  <c r="HP16" i="60"/>
  <c r="HV16" i="60"/>
  <c r="HQ16" i="60"/>
  <c r="HO16" i="60"/>
  <c r="HU16" i="60"/>
  <c r="HN16" i="60"/>
  <c r="HM16" i="60"/>
  <c r="HT16" i="60"/>
  <c r="HL16" i="60"/>
  <c r="IF16" i="60"/>
  <c r="HK16" i="60"/>
  <c r="HJ16" i="60"/>
  <c r="GA15" i="60"/>
  <c r="GD15" i="60"/>
  <c r="GU15" i="60"/>
  <c r="GX15" i="60"/>
  <c r="FZ15" i="60"/>
  <c r="GC15" i="60"/>
  <c r="FY15" i="60"/>
  <c r="GB15" i="60"/>
  <c r="HP14" i="60"/>
  <c r="HO14" i="60"/>
  <c r="HQ14" i="60"/>
  <c r="HV14" i="60"/>
  <c r="HN14" i="60"/>
  <c r="HM14" i="60"/>
  <c r="HT14" i="60"/>
  <c r="HL14" i="60"/>
  <c r="HS14" i="60"/>
  <c r="IF14" i="60"/>
  <c r="HK14" i="60"/>
  <c r="HJ14" i="60"/>
  <c r="GA13" i="60"/>
  <c r="GD13" i="60"/>
  <c r="GX13" i="60"/>
  <c r="GU13" i="60"/>
  <c r="FZ13" i="60"/>
  <c r="GC13" i="60"/>
  <c r="FY13" i="60"/>
  <c r="GB13" i="60"/>
  <c r="HP12" i="60"/>
  <c r="HO12" i="60"/>
  <c r="HN12" i="60"/>
  <c r="HM12" i="60"/>
  <c r="HL12" i="60"/>
  <c r="HK12" i="60"/>
  <c r="IF12" i="60"/>
  <c r="HJ12" i="60"/>
  <c r="GA11" i="60"/>
  <c r="GD11" i="60"/>
  <c r="GX11" i="60"/>
  <c r="GU11" i="60"/>
  <c r="FZ11" i="60"/>
  <c r="GC11" i="60"/>
  <c r="FY11" i="60"/>
  <c r="GB11" i="60"/>
  <c r="HP10" i="60"/>
  <c r="HO10" i="60"/>
  <c r="HN10" i="60"/>
  <c r="HM10" i="60"/>
  <c r="HL10" i="60"/>
  <c r="IF10" i="60"/>
  <c r="HK10" i="60"/>
  <c r="HJ10" i="60"/>
  <c r="GA9" i="60"/>
  <c r="GD9" i="60"/>
  <c r="GX9" i="60"/>
  <c r="GU9" i="60"/>
  <c r="FZ9" i="60"/>
  <c r="GC9" i="60"/>
  <c r="FY9" i="60"/>
  <c r="GB9" i="60"/>
  <c r="HP8" i="60"/>
  <c r="HO8" i="60"/>
  <c r="HN8" i="60"/>
  <c r="HM8" i="60"/>
  <c r="HL8" i="60"/>
  <c r="HK8" i="60"/>
  <c r="IF8" i="60"/>
  <c r="HJ8" i="60"/>
  <c r="GA7" i="60"/>
  <c r="GD7" i="60"/>
  <c r="GU7" i="60"/>
  <c r="GX7" i="60"/>
  <c r="FZ7" i="60"/>
  <c r="GC7" i="60"/>
  <c r="FY7" i="60"/>
  <c r="GB7" i="60"/>
  <c r="GE7" i="60"/>
  <c r="HP6" i="60"/>
  <c r="HO6" i="60"/>
  <c r="HN6" i="60"/>
  <c r="HM6" i="60"/>
  <c r="HL6" i="60"/>
  <c r="HK6" i="60"/>
  <c r="IF6" i="60"/>
  <c r="HJ6" i="60"/>
  <c r="GA5" i="60"/>
  <c r="GD5" i="60"/>
  <c r="GU5" i="60"/>
  <c r="GX5" i="60"/>
  <c r="FZ5" i="60"/>
  <c r="GC5" i="60"/>
  <c r="FY5" i="60"/>
  <c r="GB5" i="60"/>
  <c r="P33" i="61" a="1"/>
  <c r="P33" i="61" s="1"/>
  <c r="P29" i="61" a="1"/>
  <c r="P29" i="61" s="1"/>
  <c r="P21" i="61" a="1"/>
  <c r="P21" i="61" s="1"/>
  <c r="P17" i="57" a="1"/>
  <c r="P17" i="57" s="1"/>
  <c r="P17" i="61" a="1"/>
  <c r="P17" i="61" s="1"/>
  <c r="P13" i="61" a="1"/>
  <c r="P13" i="61" s="1"/>
  <c r="P9" i="61" a="1"/>
  <c r="P9" i="61" s="1"/>
  <c r="P34" i="61" a="1"/>
  <c r="P34" i="61" s="1"/>
  <c r="P31" i="61" a="1"/>
  <c r="P31" i="61" s="1"/>
  <c r="P30" i="61" a="1"/>
  <c r="P30" i="61" s="1"/>
  <c r="P28" i="61" a="1"/>
  <c r="P28" i="61" s="1"/>
  <c r="P26" i="61" a="1"/>
  <c r="P26" i="61" s="1"/>
  <c r="P25" i="61" a="1"/>
  <c r="P25" i="61" s="1"/>
  <c r="P24" i="61" a="1"/>
  <c r="P24" i="61" s="1"/>
  <c r="P22" i="61" a="1"/>
  <c r="P22" i="61" s="1"/>
  <c r="P20" i="61" a="1"/>
  <c r="P20" i="61" s="1"/>
  <c r="P19" i="61" a="1"/>
  <c r="P19" i="61" s="1"/>
  <c r="P16" i="61" a="1"/>
  <c r="P16" i="61" s="1"/>
  <c r="P15" i="61" a="1"/>
  <c r="P15" i="61" s="1"/>
  <c r="P14" i="61" a="1"/>
  <c r="P14" i="61" s="1"/>
  <c r="P12" i="61" a="1"/>
  <c r="P12" i="61" s="1"/>
  <c r="P11" i="61" a="1"/>
  <c r="P11" i="61" s="1"/>
  <c r="P10" i="61" a="1"/>
  <c r="P10" i="61" s="1"/>
  <c r="P7" i="61" a="1"/>
  <c r="P7" i="61" s="1"/>
  <c r="P6" i="61" a="1"/>
  <c r="P6" i="61" s="1"/>
  <c r="P5" i="61" a="1"/>
  <c r="P5" i="61" s="1"/>
  <c r="Z41" i="62" a="1"/>
  <c r="Z41" i="62" s="1"/>
  <c r="Z33" i="62" a="1"/>
  <c r="Z33" i="62" s="1"/>
  <c r="Z29" i="58" a="1"/>
  <c r="Z29" i="58" s="1"/>
  <c r="Z21" i="62" a="1"/>
  <c r="Z21" i="62" s="1"/>
  <c r="Z13" i="58" a="1"/>
  <c r="Z13" i="58" s="1"/>
  <c r="Z13" i="62" a="1"/>
  <c r="Z13" i="62" s="1"/>
  <c r="Z9" i="62" a="1"/>
  <c r="Z9" i="62" s="1"/>
  <c r="Z43" i="62" a="1"/>
  <c r="Z43" i="62" s="1"/>
  <c r="Z42" i="62" a="1"/>
  <c r="Z42" i="62" s="1"/>
  <c r="Z40" i="62" a="1"/>
  <c r="Z40" i="62" s="1"/>
  <c r="Z39" i="58" a="1"/>
  <c r="Z39" i="58" s="1"/>
  <c r="Z39" i="62" a="1"/>
  <c r="Z39" i="62" s="1"/>
  <c r="Z37" i="62" a="1"/>
  <c r="Z37" i="62" s="1"/>
  <c r="Z35" i="62" a="1"/>
  <c r="Z35" i="62" s="1"/>
  <c r="Z34" i="58" a="1"/>
  <c r="Z34" i="58" s="1"/>
  <c r="Z34" i="62" a="1"/>
  <c r="Z34" i="62" s="1"/>
  <c r="Z32" i="62" a="1"/>
  <c r="Z32" i="62" s="1"/>
  <c r="Z30" i="62" a="1"/>
  <c r="Z30" i="62" s="1"/>
  <c r="Z29" i="62" a="1"/>
  <c r="Z29" i="62" s="1"/>
  <c r="Z28" i="62" a="1"/>
  <c r="Z28" i="62" s="1"/>
  <c r="Z27" i="62" a="1"/>
  <c r="Z27" i="62" s="1"/>
  <c r="Z26" i="62" a="1"/>
  <c r="Z26" i="62" s="1"/>
  <c r="Z25" i="62" a="1"/>
  <c r="Z25" i="62" s="1"/>
  <c r="Z24" i="62" a="1"/>
  <c r="Z24" i="62" s="1"/>
  <c r="Z22" i="62" a="1"/>
  <c r="Z22" i="62" s="1"/>
  <c r="Z19" i="62" a="1"/>
  <c r="Z19" i="62" s="1"/>
  <c r="Z18" i="58" a="1"/>
  <c r="Z18" i="58" s="1"/>
  <c r="Z18" i="62" a="1"/>
  <c r="Z18" i="62" s="1"/>
  <c r="Z17" i="62" a="1"/>
  <c r="Z17" i="62" s="1"/>
  <c r="Z16" i="62" a="1"/>
  <c r="Z16" i="62" s="1"/>
  <c r="Z14" i="62" a="1"/>
  <c r="Z14" i="62" s="1"/>
  <c r="Z12" i="62" a="1"/>
  <c r="Z12" i="62" s="1"/>
  <c r="Z11" i="62" a="1"/>
  <c r="Z11" i="62" s="1"/>
  <c r="Z10" i="62" a="1"/>
  <c r="Z10" i="62" s="1"/>
  <c r="Z7" i="58" a="1"/>
  <c r="Z7" i="58" s="1"/>
  <c r="Z7" i="62" a="1"/>
  <c r="Z7" i="62" s="1"/>
  <c r="Z6" i="62" a="1"/>
  <c r="Z6" i="62" s="1"/>
  <c r="Z5" i="62" a="1"/>
  <c r="Z5" i="62" s="1"/>
  <c r="IC34" i="56"/>
  <c r="HH34" i="60"/>
  <c r="HJ34" i="56"/>
  <c r="HX34" i="60"/>
  <c r="GV34" i="56"/>
  <c r="GV34" i="60"/>
  <c r="GP33" i="56"/>
  <c r="GP33" i="60"/>
  <c r="GV32" i="56"/>
  <c r="GV32" i="60"/>
  <c r="HR31" i="60"/>
  <c r="GC30" i="60"/>
  <c r="HW29" i="60"/>
  <c r="IF29" i="60"/>
  <c r="GF24" i="60"/>
  <c r="GC24" i="60"/>
  <c r="GG24" i="60"/>
  <c r="GB24" i="60"/>
  <c r="GD22" i="60"/>
  <c r="GX20" i="60"/>
  <c r="GU20" i="60"/>
  <c r="IF19" i="60"/>
  <c r="ED29" i="59"/>
  <c r="EE29" i="59"/>
  <c r="EL29" i="59"/>
  <c r="EK29" i="59"/>
  <c r="DT29" i="59"/>
  <c r="CZ29" i="59"/>
  <c r="CT29" i="59" s="1"/>
  <c r="DC29" i="59"/>
  <c r="DM29" i="55"/>
  <c r="DM29" i="59"/>
  <c r="DX28" i="59"/>
  <c r="FE28" i="55"/>
  <c r="FE28" i="59"/>
  <c r="DC28" i="59"/>
  <c r="CZ28" i="59"/>
  <c r="EX27" i="59"/>
  <c r="ER27" i="59"/>
  <c r="EH27" i="59"/>
  <c r="EA27" i="59"/>
  <c r="CZ27" i="59"/>
  <c r="DC27" i="59"/>
  <c r="ED26" i="59"/>
  <c r="EK26" i="59"/>
  <c r="EE26" i="59"/>
  <c r="EH26" i="59"/>
  <c r="EA26" i="59"/>
  <c r="CW26" i="59"/>
  <c r="ER25" i="55"/>
  <c r="FE25" i="59"/>
  <c r="DT25" i="59"/>
  <c r="DH25" i="59"/>
  <c r="DE25" i="59" s="1"/>
  <c r="DK25" i="59"/>
  <c r="FI24" i="59"/>
  <c r="DX24" i="55"/>
  <c r="DX24" i="59"/>
  <c r="FE24" i="59"/>
  <c r="DC24" i="59"/>
  <c r="CZ24" i="59"/>
  <c r="FI23" i="55"/>
  <c r="DX23" i="59"/>
  <c r="ER23" i="55"/>
  <c r="EA23" i="59"/>
  <c r="EH23" i="59"/>
  <c r="DR23" i="55"/>
  <c r="DR23" i="59"/>
  <c r="DM23" i="55"/>
  <c r="EE22" i="59"/>
  <c r="EK22" i="59"/>
  <c r="ED22" i="59"/>
  <c r="EL22" i="59"/>
  <c r="FE22" i="55"/>
  <c r="EH22" i="59"/>
  <c r="EA22" i="59"/>
  <c r="CW22" i="59"/>
  <c r="DX21" i="59"/>
  <c r="FE21" i="59"/>
  <c r="CZ21" i="59"/>
  <c r="FI20" i="59"/>
  <c r="ER20" i="59"/>
  <c r="EX20" i="59"/>
  <c r="DT20" i="55"/>
  <c r="DT20" i="59"/>
  <c r="CW20" i="59"/>
  <c r="ER19" i="59"/>
  <c r="EX19" i="59"/>
  <c r="FE19" i="59"/>
  <c r="CW19" i="59"/>
  <c r="ER18" i="55"/>
  <c r="DR18" i="55"/>
  <c r="DR18" i="59"/>
  <c r="EA17" i="59"/>
  <c r="EH17" i="59"/>
  <c r="CW17" i="59"/>
  <c r="FI16" i="55"/>
  <c r="ER16" i="59"/>
  <c r="EA16" i="59"/>
  <c r="EH16" i="59"/>
  <c r="CW16" i="59"/>
  <c r="EE15" i="59"/>
  <c r="EK15" i="59"/>
  <c r="ER15" i="55"/>
  <c r="ER15" i="59"/>
  <c r="EA15" i="59"/>
  <c r="EH15" i="59"/>
  <c r="DR15" i="55"/>
  <c r="DR15" i="59"/>
  <c r="DH15" i="55"/>
  <c r="DX14" i="55"/>
  <c r="DX14" i="59"/>
  <c r="FE14" i="59"/>
  <c r="DT14" i="59"/>
  <c r="CU22" i="59"/>
  <c r="FB29" i="59"/>
  <c r="EU29" i="59"/>
  <c r="FH29" i="59"/>
  <c r="EQ29" i="59"/>
  <c r="EW29" i="59"/>
  <c r="FD29" i="59"/>
  <c r="DQ29" i="55"/>
  <c r="DQ29" i="59"/>
  <c r="CY29" i="59"/>
  <c r="DB29" i="59"/>
  <c r="CV29" i="59"/>
  <c r="DJ29" i="59"/>
  <c r="FB28" i="59"/>
  <c r="EU28" i="59"/>
  <c r="FH28" i="59"/>
  <c r="DW28" i="59"/>
  <c r="EW28" i="59"/>
  <c r="EQ28" i="59"/>
  <c r="FD28" i="59"/>
  <c r="DQ28" i="55"/>
  <c r="DQ28" i="59"/>
  <c r="DB28" i="59"/>
  <c r="CY28" i="59"/>
  <c r="DJ28" i="59"/>
  <c r="DG28" i="59"/>
  <c r="DD28" i="59" s="1"/>
  <c r="FB27" i="59"/>
  <c r="EU27" i="59"/>
  <c r="DW27" i="59"/>
  <c r="FD27" i="59"/>
  <c r="DQ27" i="55"/>
  <c r="DQ27" i="59"/>
  <c r="CV27" i="59"/>
  <c r="FH26" i="59"/>
  <c r="EW26" i="59"/>
  <c r="EQ26" i="59"/>
  <c r="DQ26" i="55"/>
  <c r="DQ26" i="59"/>
  <c r="CV26" i="59"/>
  <c r="CS26" i="59" s="1"/>
  <c r="FH25" i="59"/>
  <c r="DW25" i="59"/>
  <c r="FD25" i="59"/>
  <c r="DQ25" i="55"/>
  <c r="DQ25" i="59"/>
  <c r="DB25" i="59"/>
  <c r="CY25" i="59"/>
  <c r="DJ25" i="59"/>
  <c r="DG25" i="59"/>
  <c r="FH24" i="59"/>
  <c r="EW24" i="59"/>
  <c r="EQ24" i="59"/>
  <c r="DQ24" i="55"/>
  <c r="DQ24" i="59"/>
  <c r="CV24" i="59"/>
  <c r="CS24" i="59" s="1"/>
  <c r="FH23" i="59"/>
  <c r="EQ23" i="59"/>
  <c r="EW23" i="59"/>
  <c r="DQ23" i="55"/>
  <c r="DQ23" i="59"/>
  <c r="CV23" i="59"/>
  <c r="FH22" i="59"/>
  <c r="DW22" i="59"/>
  <c r="FD22" i="59"/>
  <c r="DQ22" i="55"/>
  <c r="DQ22" i="59"/>
  <c r="CV22" i="59"/>
  <c r="EU21" i="59"/>
  <c r="FB21" i="59"/>
  <c r="DW21" i="59"/>
  <c r="DB21" i="59"/>
  <c r="CY21" i="59"/>
  <c r="CS21" i="59" s="1"/>
  <c r="DG21" i="59"/>
  <c r="DJ21" i="59"/>
  <c r="FB20" i="59"/>
  <c r="EU20" i="59"/>
  <c r="EQ20" i="59"/>
  <c r="EW20" i="59"/>
  <c r="DB20" i="59"/>
  <c r="CY20" i="59"/>
  <c r="CS20" i="59" s="1"/>
  <c r="DG20" i="59"/>
  <c r="DJ20" i="59"/>
  <c r="EU19" i="59"/>
  <c r="FB19" i="59"/>
  <c r="DW19" i="59"/>
  <c r="FD19" i="59"/>
  <c r="CY19" i="59"/>
  <c r="DB19" i="59"/>
  <c r="DG19" i="59"/>
  <c r="DD19" i="59" s="1"/>
  <c r="DJ19" i="59"/>
  <c r="EU18" i="59"/>
  <c r="FB18" i="59"/>
  <c r="EQ18" i="59"/>
  <c r="EW18" i="59"/>
  <c r="DQ18" i="55"/>
  <c r="DQ18" i="59"/>
  <c r="DB18" i="59"/>
  <c r="CY18" i="59"/>
  <c r="DG18" i="59"/>
  <c r="DJ18" i="59"/>
  <c r="DD18" i="59" s="1"/>
  <c r="FB17" i="59"/>
  <c r="EU17" i="59"/>
  <c r="DW17" i="59"/>
  <c r="FD17" i="59"/>
  <c r="DQ17" i="55"/>
  <c r="DQ17" i="59"/>
  <c r="CY17" i="59"/>
  <c r="DB17" i="59"/>
  <c r="DG17" i="59"/>
  <c r="DJ17" i="59"/>
  <c r="FH16" i="59"/>
  <c r="CU29" i="59"/>
  <c r="CU25" i="59"/>
  <c r="CU21" i="59"/>
  <c r="CU17" i="59"/>
  <c r="CR9" i="59"/>
  <c r="EG29" i="59"/>
  <c r="EN29" i="59"/>
  <c r="DZ29" i="59"/>
  <c r="ET29" i="59"/>
  <c r="FA29" i="59"/>
  <c r="DY29" i="59"/>
  <c r="FG29" i="59"/>
  <c r="EC29" i="59"/>
  <c r="EJ29" i="59"/>
  <c r="DV29" i="59"/>
  <c r="EP29" i="59"/>
  <c r="EV29" i="59"/>
  <c r="DU29" i="59"/>
  <c r="EO29" i="59"/>
  <c r="FC29" i="59"/>
  <c r="DO29" i="59"/>
  <c r="DN29" i="59"/>
  <c r="DP29" i="55"/>
  <c r="DP29" i="59"/>
  <c r="CX29" i="59"/>
  <c r="DA29" i="59"/>
  <c r="EG28" i="59"/>
  <c r="EN28" i="59"/>
  <c r="DZ28" i="59"/>
  <c r="ET28" i="59"/>
  <c r="FA28" i="59"/>
  <c r="EL28" i="59"/>
  <c r="EY28" i="59"/>
  <c r="FG28" i="59"/>
  <c r="FF28" i="59"/>
  <c r="EC28" i="59"/>
  <c r="EJ28" i="59"/>
  <c r="DV28" i="59"/>
  <c r="EP28" i="59"/>
  <c r="EV28" i="59"/>
  <c r="DU28" i="59"/>
  <c r="FC28" i="59"/>
  <c r="DO28" i="59"/>
  <c r="DN28" i="59"/>
  <c r="DP28" i="55"/>
  <c r="DP28" i="59"/>
  <c r="CX28" i="59"/>
  <c r="DA28" i="59"/>
  <c r="EG27" i="59"/>
  <c r="EN27" i="59"/>
  <c r="DZ27" i="59"/>
  <c r="ET27" i="59"/>
  <c r="FA27" i="59"/>
  <c r="DY27" i="59"/>
  <c r="EL27" i="59"/>
  <c r="FG27" i="59"/>
  <c r="EC27" i="59"/>
  <c r="EJ27" i="59"/>
  <c r="DV27" i="59"/>
  <c r="EP27" i="59"/>
  <c r="EV27" i="59"/>
  <c r="FC27" i="59"/>
  <c r="DI27" i="59"/>
  <c r="DO27" i="59"/>
  <c r="DP27" i="55"/>
  <c r="DP27" i="59"/>
  <c r="DA27" i="59"/>
  <c r="CX27" i="59"/>
  <c r="CR27" i="59" s="1"/>
  <c r="EG26" i="59"/>
  <c r="EN26" i="59"/>
  <c r="DZ26" i="59"/>
  <c r="ET26" i="59"/>
  <c r="FA26" i="59"/>
  <c r="DY26" i="59"/>
  <c r="EL26" i="59"/>
  <c r="EY26" i="59"/>
  <c r="FG26" i="59"/>
  <c r="EC26" i="59"/>
  <c r="EJ26" i="59"/>
  <c r="DV26" i="59"/>
  <c r="EP26" i="59"/>
  <c r="EV26" i="59"/>
  <c r="DU26" i="59"/>
  <c r="FC26" i="59"/>
  <c r="DO26" i="59"/>
  <c r="DN26" i="59"/>
  <c r="DP26" i="55"/>
  <c r="DP26" i="59"/>
  <c r="DA26" i="59"/>
  <c r="CX26" i="59"/>
  <c r="EG25" i="59"/>
  <c r="EN25" i="59"/>
  <c r="DZ25" i="59"/>
  <c r="ET25" i="59"/>
  <c r="FA25" i="59"/>
  <c r="DY25" i="59"/>
  <c r="EL25" i="59"/>
  <c r="FG25" i="59"/>
  <c r="EC25" i="59"/>
  <c r="EJ25" i="59"/>
  <c r="DV25" i="59"/>
  <c r="EP25" i="59"/>
  <c r="EV25" i="59"/>
  <c r="DU25" i="59"/>
  <c r="FC25" i="59"/>
  <c r="DO25" i="59"/>
  <c r="DP25" i="55"/>
  <c r="DP25" i="59"/>
  <c r="CX25" i="59"/>
  <c r="CR25" i="59" s="1"/>
  <c r="DA25" i="59"/>
  <c r="EG24" i="59"/>
  <c r="EN24" i="59"/>
  <c r="DZ24" i="59"/>
  <c r="FA24" i="59"/>
  <c r="ET24" i="59"/>
  <c r="FG24" i="59"/>
  <c r="FF24" i="59"/>
  <c r="EJ24" i="59"/>
  <c r="EC24" i="59"/>
  <c r="DV24" i="59"/>
  <c r="EP24" i="59"/>
  <c r="EV24" i="59"/>
  <c r="DU24" i="59"/>
  <c r="FC24" i="59"/>
  <c r="DO24" i="59"/>
  <c r="DF24" i="59" s="1"/>
  <c r="DN24" i="59"/>
  <c r="DP24" i="55"/>
  <c r="DP24" i="59"/>
  <c r="DA24" i="59"/>
  <c r="CX24" i="59"/>
  <c r="EN23" i="59"/>
  <c r="EG23" i="59"/>
  <c r="DZ23" i="59"/>
  <c r="ET23" i="59"/>
  <c r="FA23" i="59"/>
  <c r="FG23" i="59"/>
  <c r="FF23" i="59"/>
  <c r="EC23" i="59"/>
  <c r="EJ23" i="59"/>
  <c r="DV23" i="59"/>
  <c r="EP23" i="59"/>
  <c r="EV23" i="59"/>
  <c r="DU23" i="59"/>
  <c r="EO23" i="59"/>
  <c r="FC23" i="59"/>
  <c r="DI23" i="59"/>
  <c r="DF23" i="59" s="1"/>
  <c r="DO23" i="59"/>
  <c r="DN23" i="59"/>
  <c r="DP23" i="55"/>
  <c r="DP23" i="59"/>
  <c r="DA23" i="59"/>
  <c r="CX23" i="59"/>
  <c r="CR23" i="59" s="1"/>
  <c r="EG22" i="59"/>
  <c r="EN22" i="59"/>
  <c r="DZ22" i="59"/>
  <c r="FA22" i="59"/>
  <c r="ET22" i="59"/>
  <c r="DY22" i="59"/>
  <c r="FG22" i="59"/>
  <c r="EJ22" i="59"/>
  <c r="EC22" i="59"/>
  <c r="DV22" i="59"/>
  <c r="EP22" i="59"/>
  <c r="EV22" i="59"/>
  <c r="FC22" i="59"/>
  <c r="DI22" i="59"/>
  <c r="DF22" i="59" s="1"/>
  <c r="DO22" i="59"/>
  <c r="DP22" i="55"/>
  <c r="DP22" i="59"/>
  <c r="CX22" i="59"/>
  <c r="DA22" i="59"/>
  <c r="EN21" i="59"/>
  <c r="EG21" i="59"/>
  <c r="DZ21" i="59"/>
  <c r="ET21" i="59"/>
  <c r="FA21" i="59"/>
  <c r="EM21" i="59"/>
  <c r="EL21" i="59"/>
  <c r="ES21" i="59"/>
  <c r="FG21" i="59"/>
  <c r="EJ21" i="59"/>
  <c r="EC21" i="59"/>
  <c r="DV21" i="59"/>
  <c r="EP21" i="59"/>
  <c r="EV21" i="59"/>
  <c r="FC21" i="59"/>
  <c r="DC21" i="59"/>
  <c r="DL21" i="59"/>
  <c r="DO21" i="59"/>
  <c r="DN21" i="59"/>
  <c r="DP21" i="55"/>
  <c r="DP21" i="59"/>
  <c r="DA21" i="59"/>
  <c r="CX21" i="59"/>
  <c r="EN20" i="59"/>
  <c r="EG20" i="59"/>
  <c r="DZ20" i="59"/>
  <c r="ET20" i="59"/>
  <c r="FA20" i="59"/>
  <c r="DY20" i="59"/>
  <c r="FG20" i="59"/>
  <c r="EC20" i="59"/>
  <c r="EJ20" i="59"/>
  <c r="DV20" i="59"/>
  <c r="EP20" i="59"/>
  <c r="EV20" i="59"/>
  <c r="EO20" i="59"/>
  <c r="FC20" i="59"/>
  <c r="DC20" i="59"/>
  <c r="DO20" i="59"/>
  <c r="DP20" i="55"/>
  <c r="DP20" i="59"/>
  <c r="DA20" i="59"/>
  <c r="CX20" i="59"/>
  <c r="EN19" i="59"/>
  <c r="EG19" i="59"/>
  <c r="DZ19" i="59"/>
  <c r="ET19" i="59"/>
  <c r="FA19" i="59"/>
  <c r="DY19" i="59"/>
  <c r="EL19" i="59"/>
  <c r="FG19" i="59"/>
  <c r="EJ19" i="59"/>
  <c r="EC19" i="59"/>
  <c r="DV19" i="59"/>
  <c r="EV19" i="59"/>
  <c r="EP19" i="59"/>
  <c r="EB19" i="59"/>
  <c r="FC19" i="59"/>
  <c r="DI19" i="59"/>
  <c r="DF19" i="59" s="1"/>
  <c r="DO19" i="59"/>
  <c r="DN19" i="59"/>
  <c r="DP19" i="55"/>
  <c r="DP19" i="59"/>
  <c r="CX19" i="59"/>
  <c r="DA19" i="59"/>
  <c r="EN18" i="59"/>
  <c r="EG18" i="59"/>
  <c r="DZ18" i="59"/>
  <c r="ET18" i="59"/>
  <c r="FA18" i="59"/>
  <c r="EZ18" i="59"/>
  <c r="FG18" i="59"/>
  <c r="EC18" i="59"/>
  <c r="EJ18" i="59"/>
  <c r="DV18" i="59"/>
  <c r="EP18" i="59"/>
  <c r="EV18" i="59"/>
  <c r="DU18" i="59"/>
  <c r="EH18" i="59"/>
  <c r="FC18" i="59"/>
  <c r="DO18" i="59"/>
  <c r="DN18" i="59"/>
  <c r="DP18" i="55"/>
  <c r="DP18" i="59"/>
  <c r="CX18" i="59"/>
  <c r="DA18" i="59"/>
  <c r="EG17" i="59"/>
  <c r="EN17" i="59"/>
  <c r="DZ17" i="59"/>
  <c r="ET17" i="59"/>
  <c r="FA17" i="59"/>
  <c r="EM17" i="59"/>
  <c r="EL17" i="59"/>
  <c r="FG17" i="59"/>
  <c r="ED17" i="59"/>
  <c r="EJ17" i="59"/>
  <c r="EC17" i="59"/>
  <c r="DV17" i="59"/>
  <c r="EP17" i="59"/>
  <c r="EV17" i="59"/>
  <c r="FC17" i="59"/>
  <c r="DO17" i="59"/>
  <c r="DF17" i="59" s="1"/>
  <c r="DP17" i="55"/>
  <c r="DP17" i="59"/>
  <c r="CX17" i="59"/>
  <c r="DA17" i="59"/>
  <c r="CR17" i="59" s="1"/>
  <c r="EG16" i="59"/>
  <c r="EN16" i="59"/>
  <c r="DZ16" i="59"/>
  <c r="ET16" i="59"/>
  <c r="FA16" i="59"/>
  <c r="EL16" i="59"/>
  <c r="FG16" i="59"/>
  <c r="EX16" i="59"/>
  <c r="EJ16" i="59"/>
  <c r="EC16" i="59"/>
  <c r="DV16" i="59"/>
  <c r="EP16" i="59"/>
  <c r="EV16" i="59"/>
  <c r="FC16" i="59"/>
  <c r="DO16" i="59"/>
  <c r="DF16" i="59" s="1"/>
  <c r="DN16" i="59"/>
  <c r="DP16" i="55"/>
  <c r="DP16" i="59"/>
  <c r="CX16" i="59"/>
  <c r="DA16" i="59"/>
  <c r="CR16" i="59" s="1"/>
  <c r="EG15" i="59"/>
  <c r="EN15" i="59"/>
  <c r="DZ15" i="59"/>
  <c r="ET15" i="59"/>
  <c r="FA15" i="59"/>
  <c r="EL15" i="59"/>
  <c r="FG15" i="59"/>
  <c r="EX15" i="59"/>
  <c r="EJ15" i="59"/>
  <c r="EC15" i="59"/>
  <c r="DV15" i="59"/>
  <c r="EP15" i="59"/>
  <c r="EV15" i="59"/>
  <c r="FC15" i="59"/>
  <c r="DO15" i="59"/>
  <c r="DF15" i="59" s="1"/>
  <c r="DP15" i="55"/>
  <c r="DP15" i="59"/>
  <c r="CX15" i="59"/>
  <c r="DA15" i="59"/>
  <c r="CR15" i="59" s="1"/>
  <c r="EG14" i="59"/>
  <c r="EN14" i="59"/>
  <c r="DZ14" i="59"/>
  <c r="ET14" i="59"/>
  <c r="FA14" i="59"/>
  <c r="EL14" i="59"/>
  <c r="FG14" i="59"/>
  <c r="EX14" i="59"/>
  <c r="EJ14" i="59"/>
  <c r="EC14" i="59"/>
  <c r="DV14" i="59"/>
  <c r="EP14" i="59"/>
  <c r="EV14" i="59"/>
  <c r="FC14" i="59"/>
  <c r="DO14" i="59"/>
  <c r="DF14" i="59" s="1"/>
  <c r="DN14" i="59"/>
  <c r="DP14" i="55"/>
  <c r="DP14" i="59"/>
  <c r="CX14" i="59"/>
  <c r="DA14" i="59"/>
  <c r="CR14" i="59" s="1"/>
  <c r="EN13" i="59"/>
  <c r="EG13" i="59"/>
  <c r="DZ13" i="59"/>
  <c r="ET13" i="59"/>
  <c r="FA13" i="59"/>
  <c r="DY13" i="59"/>
  <c r="EL13" i="59"/>
  <c r="FG13" i="59"/>
  <c r="ED13" i="59"/>
  <c r="EJ13" i="59"/>
  <c r="EC13" i="59"/>
  <c r="DV13" i="59"/>
  <c r="EP13" i="59"/>
  <c r="EV13" i="59"/>
  <c r="DU13" i="59"/>
  <c r="FC13" i="59"/>
  <c r="DO13" i="59"/>
  <c r="DN13" i="59"/>
  <c r="DP13" i="55"/>
  <c r="DP13" i="59"/>
  <c r="DA13" i="59"/>
  <c r="CR13" i="59" s="1"/>
  <c r="CX13" i="59"/>
  <c r="EG12" i="59"/>
  <c r="EN12" i="59"/>
  <c r="DZ12" i="59"/>
  <c r="ET12" i="59"/>
  <c r="FA12" i="59"/>
  <c r="DY12" i="59"/>
  <c r="EL12" i="59"/>
  <c r="FG12" i="59"/>
  <c r="ED12" i="59"/>
  <c r="EJ12" i="59"/>
  <c r="EC12" i="59"/>
  <c r="DV12" i="59"/>
  <c r="EP12" i="59"/>
  <c r="EV12" i="59"/>
  <c r="EB12" i="59"/>
  <c r="EH12" i="59"/>
  <c r="FC12" i="59"/>
  <c r="DO12" i="59"/>
  <c r="DN12" i="59"/>
  <c r="DP12" i="55"/>
  <c r="DP12" i="59"/>
  <c r="DA12" i="59"/>
  <c r="CX12" i="59"/>
  <c r="CR12" i="59" s="1"/>
  <c r="EG11" i="59"/>
  <c r="EN11" i="59"/>
  <c r="DZ11" i="59"/>
  <c r="ET11" i="59"/>
  <c r="FA11" i="59"/>
  <c r="EL11" i="59"/>
  <c r="FG11" i="59"/>
  <c r="FF11" i="59"/>
  <c r="EJ11" i="59"/>
  <c r="EC11" i="59"/>
  <c r="DV11" i="59"/>
  <c r="EP11" i="59"/>
  <c r="EV11" i="59"/>
  <c r="DU11" i="59"/>
  <c r="FC11" i="59"/>
  <c r="DO11" i="59"/>
  <c r="DB11" i="59"/>
  <c r="DP11" i="55"/>
  <c r="DP11" i="59"/>
  <c r="DA11" i="59"/>
  <c r="CX11" i="59"/>
  <c r="EG10" i="59"/>
  <c r="EN10" i="59"/>
  <c r="DZ10" i="59"/>
  <c r="FA10" i="59"/>
  <c r="ET10" i="59"/>
  <c r="EF10" i="59"/>
  <c r="FG10" i="59"/>
  <c r="FF10" i="59"/>
  <c r="EJ10" i="59"/>
  <c r="EC10" i="59"/>
  <c r="DV10" i="59"/>
  <c r="EP10" i="59"/>
  <c r="EV10" i="59"/>
  <c r="DU10" i="59"/>
  <c r="FC10" i="59"/>
  <c r="DC10" i="59"/>
  <c r="DO10" i="59"/>
  <c r="DB10" i="59"/>
  <c r="DP10" i="55"/>
  <c r="DP10" i="59"/>
  <c r="CX10" i="59"/>
  <c r="DA10" i="59"/>
  <c r="EG9" i="59"/>
  <c r="EN9" i="59"/>
  <c r="DZ9" i="59"/>
  <c r="ET9" i="59"/>
  <c r="FA9" i="59"/>
  <c r="EM9" i="59"/>
  <c r="EY9" i="59"/>
  <c r="FG9" i="59"/>
  <c r="ED9" i="59"/>
  <c r="EC9" i="59"/>
  <c r="EJ9" i="59"/>
  <c r="DV9" i="59"/>
  <c r="EP9" i="59"/>
  <c r="EV9" i="59"/>
  <c r="EI9" i="59"/>
  <c r="EH9" i="59"/>
  <c r="FC9" i="59"/>
  <c r="DO9" i="59"/>
  <c r="DB9" i="59"/>
  <c r="DP9" i="55"/>
  <c r="DP9" i="59"/>
  <c r="DA9" i="59"/>
  <c r="CX9" i="59"/>
  <c r="EN8" i="59"/>
  <c r="EG8" i="59"/>
  <c r="DZ8" i="59"/>
  <c r="ET8" i="59"/>
  <c r="FA8" i="59"/>
  <c r="EM8" i="59"/>
  <c r="FG8" i="59"/>
  <c r="EX8" i="59"/>
  <c r="EJ8" i="59"/>
  <c r="EC8" i="59"/>
  <c r="DV8" i="59"/>
  <c r="EV8" i="59"/>
  <c r="EP8" i="59"/>
  <c r="EI8" i="59"/>
  <c r="FC8" i="59"/>
  <c r="DC8" i="59"/>
  <c r="DO8" i="59"/>
  <c r="DN8" i="59"/>
  <c r="DP8" i="55"/>
  <c r="DP8" i="59"/>
  <c r="CX8" i="59"/>
  <c r="DA8" i="59"/>
  <c r="CR8" i="59" s="1"/>
  <c r="EN7" i="59"/>
  <c r="EG7" i="59"/>
  <c r="DZ7" i="59"/>
  <c r="ET7" i="59"/>
  <c r="FA7" i="59"/>
  <c r="EF7" i="59"/>
  <c r="EY7" i="59"/>
  <c r="FG7" i="59"/>
  <c r="FF7" i="59"/>
  <c r="EJ7" i="59"/>
  <c r="EC7" i="59"/>
  <c r="DV7" i="59"/>
  <c r="EV7" i="59"/>
  <c r="EP7" i="59"/>
  <c r="EI7" i="59"/>
  <c r="FC7" i="59"/>
  <c r="DO7" i="59"/>
  <c r="CY7" i="59"/>
  <c r="DP7" i="55"/>
  <c r="DP7" i="59"/>
  <c r="CX7" i="59"/>
  <c r="DA7" i="59"/>
  <c r="EN6" i="59"/>
  <c r="EG6" i="59"/>
  <c r="DZ6" i="59"/>
  <c r="ET6" i="59"/>
  <c r="FA6" i="59"/>
  <c r="DY6" i="59"/>
  <c r="EZ6" i="59"/>
  <c r="FG6" i="59"/>
  <c r="FF6" i="59"/>
  <c r="EJ6" i="59"/>
  <c r="EC6" i="59"/>
  <c r="DV6" i="59"/>
  <c r="EP6" i="59"/>
  <c r="EV6" i="59"/>
  <c r="EI6" i="59"/>
  <c r="FC6" i="59"/>
  <c r="DO6" i="59"/>
  <c r="DN6" i="59"/>
  <c r="DP6" i="55"/>
  <c r="DP6" i="59"/>
  <c r="CX6" i="59"/>
  <c r="DA6" i="59"/>
  <c r="EN5" i="59"/>
  <c r="EG5" i="59"/>
  <c r="DZ5" i="59"/>
  <c r="ET5" i="59"/>
  <c r="FA5" i="59"/>
  <c r="DY5" i="59"/>
  <c r="EL5" i="59"/>
  <c r="EY5" i="59"/>
  <c r="FG5" i="59"/>
  <c r="EJ5" i="59"/>
  <c r="EC5" i="59"/>
  <c r="DV5" i="59"/>
  <c r="EP5" i="59"/>
  <c r="EV5" i="59"/>
  <c r="DU5" i="59"/>
  <c r="FC5" i="59"/>
  <c r="DC5" i="59"/>
  <c r="DI5" i="59"/>
  <c r="DO5" i="59"/>
  <c r="DK5" i="59"/>
  <c r="DP5" i="55"/>
  <c r="DP5" i="59"/>
  <c r="DA5" i="59"/>
  <c r="CX5" i="59"/>
  <c r="GO5" i="56"/>
  <c r="GS5" i="56"/>
  <c r="GB6" i="56"/>
  <c r="GX6" i="56"/>
  <c r="HK6" i="56"/>
  <c r="HO6" i="56"/>
  <c r="HZ6" i="56"/>
  <c r="ID6" i="56"/>
  <c r="FV7" i="56"/>
  <c r="GP7" i="56"/>
  <c r="HG7" i="56"/>
  <c r="GB8" i="56"/>
  <c r="GT8" i="56"/>
  <c r="HL8" i="56"/>
  <c r="HP8" i="56"/>
  <c r="IA8" i="56"/>
  <c r="GQ9" i="56"/>
  <c r="GD10" i="56"/>
  <c r="GV10" i="56"/>
  <c r="HJ10" i="56"/>
  <c r="HN10" i="56"/>
  <c r="HY10" i="56"/>
  <c r="IC10" i="56"/>
  <c r="GO11" i="56"/>
  <c r="GS11" i="56"/>
  <c r="FR12" i="56"/>
  <c r="GX12" i="56"/>
  <c r="HK12" i="56"/>
  <c r="HO12" i="56"/>
  <c r="HY12" i="56"/>
  <c r="IC12" i="56"/>
  <c r="GN13" i="56"/>
  <c r="GR13" i="56"/>
  <c r="GB14" i="56"/>
  <c r="GT14" i="56"/>
  <c r="HL14" i="56"/>
  <c r="HP14" i="56"/>
  <c r="IA14" i="56"/>
  <c r="GN15" i="56"/>
  <c r="GR15" i="56"/>
  <c r="GC16" i="56"/>
  <c r="GU16" i="56"/>
  <c r="HA16" i="56"/>
  <c r="HM16" i="56"/>
  <c r="HX16" i="56"/>
  <c r="IB16" i="56"/>
  <c r="GO17" i="56"/>
  <c r="GS17" i="56"/>
  <c r="GD18" i="56"/>
  <c r="GV18" i="56"/>
  <c r="HC18" i="56"/>
  <c r="HM18" i="56"/>
  <c r="HX18" i="56"/>
  <c r="IB18" i="56"/>
  <c r="GO19" i="56"/>
  <c r="GS19" i="56"/>
  <c r="GX20" i="56"/>
  <c r="HK20" i="56"/>
  <c r="HO20" i="56"/>
  <c r="HZ20" i="56"/>
  <c r="ID20" i="56"/>
  <c r="GQ21" i="56"/>
  <c r="GC22" i="56"/>
  <c r="GU22" i="56"/>
  <c r="HA22" i="56"/>
  <c r="HM22" i="56"/>
  <c r="HX22" i="56"/>
  <c r="IB22" i="56"/>
  <c r="GO23" i="56"/>
  <c r="GS23" i="56"/>
  <c r="GX24" i="56"/>
  <c r="HK24" i="56"/>
  <c r="HO24" i="56"/>
  <c r="HZ24" i="56"/>
  <c r="ID24" i="56"/>
  <c r="FV25" i="56"/>
  <c r="GQ25" i="56"/>
  <c r="GC26" i="56"/>
  <c r="GJ26" i="56"/>
  <c r="GU26" i="56"/>
  <c r="HA26" i="56"/>
  <c r="HM26" i="56"/>
  <c r="HX26" i="56"/>
  <c r="IB26" i="56"/>
  <c r="IF26" i="56"/>
  <c r="IJ26" i="56"/>
  <c r="GA27" i="56"/>
  <c r="GK27" i="56"/>
  <c r="GO27" i="56"/>
  <c r="GS27" i="56"/>
  <c r="GW27" i="56"/>
  <c r="HB27" i="56"/>
  <c r="GH28" i="56"/>
  <c r="GX28" i="56"/>
  <c r="HK28" i="56"/>
  <c r="HO28" i="56"/>
  <c r="HZ28" i="56"/>
  <c r="ID28" i="56"/>
  <c r="IH28" i="56"/>
  <c r="FY29" i="56"/>
  <c r="GM29" i="56"/>
  <c r="GR29" i="56"/>
  <c r="GW29" i="56"/>
  <c r="HB29" i="56"/>
  <c r="GI30" i="56"/>
  <c r="GV30" i="56"/>
  <c r="HM30" i="56"/>
  <c r="IB30" i="56"/>
  <c r="IG30" i="56"/>
  <c r="IK30" i="56"/>
  <c r="GL31" i="56"/>
  <c r="GC32" i="56"/>
  <c r="GJ32" i="56"/>
  <c r="GX32" i="56"/>
  <c r="HM32" i="56"/>
  <c r="IE32" i="56"/>
  <c r="II32" i="56"/>
  <c r="FZ33" i="56"/>
  <c r="GD33" i="56"/>
  <c r="GR33" i="56"/>
  <c r="GV33" i="56"/>
  <c r="HA33" i="56"/>
  <c r="GJ34" i="56"/>
  <c r="GQ34" i="56"/>
  <c r="GZ34" i="56"/>
  <c r="IF34" i="56"/>
  <c r="IJ34" i="56"/>
  <c r="GA35" i="56"/>
  <c r="GK35" i="56"/>
  <c r="GU35" i="56"/>
  <c r="GY35" i="56"/>
  <c r="GI36" i="56"/>
  <c r="GP36" i="56"/>
  <c r="IE36" i="56"/>
  <c r="II36" i="56"/>
  <c r="FZ37" i="56"/>
  <c r="GD37" i="56"/>
  <c r="GW37" i="56"/>
  <c r="HB37" i="56"/>
  <c r="GN38" i="56"/>
  <c r="GR38" i="56"/>
  <c r="IE38" i="56"/>
  <c r="II38" i="56"/>
  <c r="FZ39" i="56"/>
  <c r="GD39" i="56"/>
  <c r="GT39" i="56"/>
  <c r="GX39" i="56"/>
  <c r="GH40" i="56"/>
  <c r="GO40" i="56"/>
  <c r="GS40" i="56"/>
  <c r="IG40" i="56"/>
  <c r="IK40" i="56"/>
  <c r="GB41" i="56"/>
  <c r="GL41" i="56"/>
  <c r="GW41" i="56"/>
  <c r="FM35" i="60"/>
  <c r="FM31" i="60"/>
  <c r="FM27" i="60"/>
  <c r="FM23" i="60"/>
  <c r="FM19" i="60"/>
  <c r="FM15" i="60"/>
  <c r="FM11" i="60"/>
  <c r="FM7" i="60"/>
  <c r="ID41" i="56"/>
  <c r="HW41" i="60"/>
  <c r="IK41" i="60"/>
  <c r="HI41" i="60"/>
  <c r="IC41" i="56"/>
  <c r="IC41" i="60"/>
  <c r="IQ41" i="60"/>
  <c r="IR41" i="60"/>
  <c r="IB41" i="56"/>
  <c r="II41" i="60"/>
  <c r="IP41" i="60"/>
  <c r="HG41" i="60"/>
  <c r="IA41" i="56"/>
  <c r="IA41" i="60"/>
  <c r="HM41" i="60"/>
  <c r="IO41" i="60"/>
  <c r="HZ41" i="56"/>
  <c r="HS41" i="60"/>
  <c r="IN41" i="60"/>
  <c r="HE41" i="60"/>
  <c r="HY41" i="56"/>
  <c r="IM41" i="56"/>
  <c r="HX41" i="56"/>
  <c r="IL41" i="60"/>
  <c r="IE41" i="60"/>
  <c r="HC41" i="60"/>
  <c r="GZ41" i="56"/>
  <c r="GZ41" i="60"/>
  <c r="GJ41" i="56"/>
  <c r="GJ41" i="60"/>
  <c r="FR41" i="60"/>
  <c r="FU41" i="60"/>
  <c r="FO41" i="60"/>
  <c r="GI41" i="56"/>
  <c r="GI41" i="60"/>
  <c r="GF41" i="60"/>
  <c r="FQ41" i="60"/>
  <c r="FT41" i="60"/>
  <c r="FN41" i="60"/>
  <c r="GH41" i="56"/>
  <c r="GH41" i="60"/>
  <c r="GE41" i="56"/>
  <c r="GE41" i="60"/>
  <c r="FS41" i="60"/>
  <c r="FP41" i="60"/>
  <c r="HS40" i="56"/>
  <c r="IN40" i="60"/>
  <c r="IM40" i="60"/>
  <c r="HB40" i="56"/>
  <c r="HB40" i="60"/>
  <c r="GY40" i="56"/>
  <c r="GY40" i="60"/>
  <c r="GM40" i="56"/>
  <c r="GM40" i="60"/>
  <c r="GG40" i="60"/>
  <c r="GL40" i="56"/>
  <c r="GL40" i="60"/>
  <c r="FN40" i="60"/>
  <c r="GW40" i="56"/>
  <c r="GW40" i="60"/>
  <c r="GE40" i="60"/>
  <c r="GK40" i="56"/>
  <c r="GK40" i="60"/>
  <c r="FY40" i="60"/>
  <c r="ID39" i="56"/>
  <c r="HI39" i="60"/>
  <c r="IC39" i="56"/>
  <c r="IQ39" i="60"/>
  <c r="IR39" i="60"/>
  <c r="IJ39" i="60"/>
  <c r="HH39" i="60"/>
  <c r="IB39" i="56"/>
  <c r="HN39" i="56"/>
  <c r="HG39" i="60"/>
  <c r="IA39" i="56"/>
  <c r="IH39" i="60"/>
  <c r="IO39" i="60"/>
  <c r="HF39" i="60"/>
  <c r="HZ39" i="56"/>
  <c r="HZ39" i="60"/>
  <c r="IN39" i="60"/>
  <c r="IG39" i="60"/>
  <c r="HE39" i="60"/>
  <c r="HY39" i="56"/>
  <c r="IM39" i="56"/>
  <c r="HD39" i="60"/>
  <c r="HX39" i="56"/>
  <c r="HX39" i="60"/>
  <c r="IL39" i="56"/>
  <c r="HC39" i="60"/>
  <c r="GZ39" i="56"/>
  <c r="GZ39" i="60"/>
  <c r="GJ39" i="56"/>
  <c r="GJ39" i="60"/>
  <c r="FU39" i="60"/>
  <c r="FR39" i="60"/>
  <c r="FO39" i="60"/>
  <c r="GI39" i="56"/>
  <c r="GI39" i="60"/>
  <c r="GG39" i="60"/>
  <c r="FQ39" i="60"/>
  <c r="FT39" i="60"/>
  <c r="FN39" i="60"/>
  <c r="GH39" i="56"/>
  <c r="GH39" i="60"/>
  <c r="GE39" i="56"/>
  <c r="GE39" i="60"/>
  <c r="FP39" i="60"/>
  <c r="HI38" i="60"/>
  <c r="HH38" i="60"/>
  <c r="HT38" i="60"/>
  <c r="HF38" i="60"/>
  <c r="HE38" i="60"/>
  <c r="HB38" i="56"/>
  <c r="HB38" i="60"/>
  <c r="GY38" i="56"/>
  <c r="GY38" i="60"/>
  <c r="GM38" i="56"/>
  <c r="GM38" i="60"/>
  <c r="GA38" i="56"/>
  <c r="GG38" i="60"/>
  <c r="GL38" i="56"/>
  <c r="GL38" i="60"/>
  <c r="FN38" i="60"/>
  <c r="GW38" i="56"/>
  <c r="GW38" i="60"/>
  <c r="GE38" i="60"/>
  <c r="GK38" i="56"/>
  <c r="GK38" i="60"/>
  <c r="FY38" i="60"/>
  <c r="ID37" i="56"/>
  <c r="IK37" i="60"/>
  <c r="HI37" i="60"/>
  <c r="IC37" i="56"/>
  <c r="IQ37" i="60"/>
  <c r="IJ37" i="60"/>
  <c r="IR37" i="60"/>
  <c r="IB37" i="56"/>
  <c r="II37" i="60"/>
  <c r="IP37" i="60"/>
  <c r="HG37" i="60"/>
  <c r="IA37" i="56"/>
  <c r="HT37" i="56"/>
  <c r="HF37" i="60"/>
  <c r="HZ37" i="56"/>
  <c r="IG37" i="60"/>
  <c r="IN37" i="60"/>
  <c r="HE37" i="60"/>
  <c r="HY37" i="56"/>
  <c r="IM37" i="56"/>
  <c r="HX37" i="56"/>
  <c r="IL37" i="60"/>
  <c r="IE37" i="60"/>
  <c r="HC37" i="60"/>
  <c r="GZ37" i="56"/>
  <c r="GZ37" i="60"/>
  <c r="GJ37" i="56"/>
  <c r="GJ37" i="60"/>
  <c r="FU37" i="60"/>
  <c r="FR37" i="60"/>
  <c r="FO37" i="60"/>
  <c r="GI37" i="56"/>
  <c r="GI37" i="60"/>
  <c r="FT37" i="60"/>
  <c r="FQ37" i="60"/>
  <c r="FN37" i="60"/>
  <c r="GH37" i="56"/>
  <c r="GH37" i="60"/>
  <c r="GE37" i="56"/>
  <c r="GE37" i="60"/>
  <c r="FV37" i="60" s="1"/>
  <c r="FP37" i="56"/>
  <c r="HW36" i="60"/>
  <c r="HI36" i="60"/>
  <c r="HG36" i="60"/>
  <c r="HT36" i="56"/>
  <c r="IO36" i="60"/>
  <c r="HF36" i="60"/>
  <c r="HE36" i="60"/>
  <c r="IM36" i="60"/>
  <c r="HD36" i="56"/>
  <c r="HD36" i="60"/>
  <c r="HC36" i="60"/>
  <c r="HB36" i="56"/>
  <c r="HB36" i="60"/>
  <c r="GY36" i="56"/>
  <c r="GY36" i="60"/>
  <c r="GM36" i="56"/>
  <c r="GM36" i="60"/>
  <c r="FO36" i="56"/>
  <c r="GF36" i="56"/>
  <c r="GL36" i="56"/>
  <c r="GL36" i="60"/>
  <c r="FN36" i="60"/>
  <c r="GW36" i="56"/>
  <c r="GW36" i="60"/>
  <c r="GE36" i="56"/>
  <c r="GE36" i="60"/>
  <c r="GK36" i="56"/>
  <c r="GK36" i="60"/>
  <c r="FP36" i="56"/>
  <c r="ID35" i="56"/>
  <c r="IK35" i="60"/>
  <c r="IC35" i="56"/>
  <c r="HQ35" i="56"/>
  <c r="IB35" i="56"/>
  <c r="IP35" i="60"/>
  <c r="HG35" i="60"/>
  <c r="IA35" i="56"/>
  <c r="IO35" i="56"/>
  <c r="HZ35" i="56"/>
  <c r="IN35" i="56"/>
  <c r="HE35" i="60"/>
  <c r="HY35" i="56"/>
  <c r="IM35" i="60"/>
  <c r="HX35" i="56"/>
  <c r="IE35" i="60"/>
  <c r="IL35" i="60"/>
  <c r="GZ35" i="56"/>
  <c r="GZ35" i="60"/>
  <c r="GJ35" i="56"/>
  <c r="GJ35" i="60"/>
  <c r="FR35" i="60"/>
  <c r="FU35" i="60"/>
  <c r="FO35" i="60"/>
  <c r="GI35" i="56"/>
  <c r="GI35" i="60"/>
  <c r="GG35" i="60"/>
  <c r="FT35" i="60"/>
  <c r="FQ35" i="60"/>
  <c r="FN35" i="60"/>
  <c r="GH35" i="56"/>
  <c r="GH35" i="60"/>
  <c r="GE35" i="56"/>
  <c r="FV35" i="56" s="1"/>
  <c r="GE35" i="60"/>
  <c r="FP35" i="60"/>
  <c r="HW34" i="60"/>
  <c r="HI34" i="60"/>
  <c r="IQ34" i="56"/>
  <c r="HU34" i="56"/>
  <c r="HG34" i="60"/>
  <c r="IO34" i="60"/>
  <c r="IN34" i="60"/>
  <c r="HE34" i="56"/>
  <c r="HE34" i="60"/>
  <c r="HR34" i="56"/>
  <c r="IL34" i="60"/>
  <c r="HC34" i="60"/>
  <c r="HB34" i="56"/>
  <c r="HB34" i="60"/>
  <c r="GY34" i="56"/>
  <c r="GY34" i="60"/>
  <c r="GM34" i="56"/>
  <c r="GM34" i="60"/>
  <c r="GL34" i="56"/>
  <c r="GL34" i="60"/>
  <c r="FZ34" i="56"/>
  <c r="GW34" i="56"/>
  <c r="GW34" i="60"/>
  <c r="GE34" i="60"/>
  <c r="GK34" i="56"/>
  <c r="GK34" i="60"/>
  <c r="FM34" i="56"/>
  <c r="ID33" i="56"/>
  <c r="HI33" i="60"/>
  <c r="IC33" i="56"/>
  <c r="IR33" i="60"/>
  <c r="IQ33" i="60"/>
  <c r="IJ33" i="60"/>
  <c r="HH33" i="56"/>
  <c r="IB33" i="56"/>
  <c r="IB33" i="60"/>
  <c r="HU33" i="56"/>
  <c r="HG33" i="60"/>
  <c r="IA33" i="56"/>
  <c r="IO33" i="60"/>
  <c r="HZ33" i="56"/>
  <c r="HZ33" i="60"/>
  <c r="IN33" i="56"/>
  <c r="HE33" i="56"/>
  <c r="HE33" i="60"/>
  <c r="HY33" i="56"/>
  <c r="HK33" i="60"/>
  <c r="IM33" i="56"/>
  <c r="HD33" i="60"/>
  <c r="HX33" i="56"/>
  <c r="IE33" i="60"/>
  <c r="IL33" i="60"/>
  <c r="HC33" i="60"/>
  <c r="GZ33" i="56"/>
  <c r="GZ33" i="60"/>
  <c r="GJ33" i="56"/>
  <c r="GJ33" i="60"/>
  <c r="FU33" i="60"/>
  <c r="FR33" i="60"/>
  <c r="FO33" i="60"/>
  <c r="GI33" i="56"/>
  <c r="GI33" i="60"/>
  <c r="FT33" i="60"/>
  <c r="FQ33" i="60"/>
  <c r="FN33" i="60"/>
  <c r="GH33" i="56"/>
  <c r="GH33" i="60"/>
  <c r="GE33" i="56"/>
  <c r="FV33" i="56" s="1"/>
  <c r="GE33" i="60"/>
  <c r="FS33" i="60"/>
  <c r="FP33" i="60"/>
  <c r="HW32" i="60"/>
  <c r="HI32" i="60"/>
  <c r="HF32" i="56"/>
  <c r="HF32" i="60"/>
  <c r="IN32" i="60"/>
  <c r="HE32" i="56"/>
  <c r="HE32" i="60"/>
  <c r="HR32" i="56"/>
  <c r="IM32" i="60"/>
  <c r="IL32" i="56"/>
  <c r="IL32" i="60"/>
  <c r="HB32" i="56"/>
  <c r="HB32" i="60"/>
  <c r="GY32" i="56"/>
  <c r="GY32" i="60"/>
  <c r="GM32" i="56"/>
  <c r="GM32" i="60"/>
  <c r="GG32" i="56"/>
  <c r="GL32" i="56"/>
  <c r="GL32" i="60"/>
  <c r="FZ32" i="56"/>
  <c r="GW32" i="56"/>
  <c r="GW32" i="60"/>
  <c r="GK32" i="56"/>
  <c r="GK32" i="60"/>
  <c r="ID31" i="56"/>
  <c r="IK31" i="60"/>
  <c r="HI31" i="60"/>
  <c r="IC31" i="56"/>
  <c r="IR31" i="60"/>
  <c r="IJ31" i="60"/>
  <c r="IQ31" i="60"/>
  <c r="HH31" i="60"/>
  <c r="IB31" i="56"/>
  <c r="IP31" i="56"/>
  <c r="HG31" i="56"/>
  <c r="HG31" i="60"/>
  <c r="IA31" i="56"/>
  <c r="IA31" i="60"/>
  <c r="IH31" i="60"/>
  <c r="IO31" i="60"/>
  <c r="HF31" i="56"/>
  <c r="HF31" i="60"/>
  <c r="HZ31" i="56"/>
  <c r="HZ31" i="60"/>
  <c r="HS31" i="56"/>
  <c r="HS31" i="60"/>
  <c r="HE31" i="60"/>
  <c r="HY31" i="56"/>
  <c r="HY31" i="60"/>
  <c r="IM31" i="60"/>
  <c r="HD31" i="60"/>
  <c r="HX31" i="56"/>
  <c r="HX31" i="60"/>
  <c r="IL31" i="56"/>
  <c r="HC31" i="56"/>
  <c r="HC31" i="60"/>
  <c r="GZ31" i="56"/>
  <c r="GZ31" i="60"/>
  <c r="GJ31" i="56"/>
  <c r="GJ31" i="60"/>
  <c r="FR31" i="60"/>
  <c r="FU31" i="60"/>
  <c r="FO31" i="60"/>
  <c r="FL31" i="60" s="1"/>
  <c r="GI31" i="56"/>
  <c r="GI31" i="60"/>
  <c r="FQ31" i="60"/>
  <c r="FT31" i="60"/>
  <c r="FK31" i="60" s="1"/>
  <c r="FN31" i="60"/>
  <c r="GH31" i="56"/>
  <c r="GH31" i="60"/>
  <c r="GE31" i="56"/>
  <c r="FV31" i="56" s="1"/>
  <c r="GE31" i="60"/>
  <c r="FP31" i="60"/>
  <c r="HI30" i="56"/>
  <c r="HI30" i="60"/>
  <c r="HH30" i="56"/>
  <c r="HH30" i="60"/>
  <c r="HU30" i="56"/>
  <c r="HG30" i="60"/>
  <c r="IO30" i="60"/>
  <c r="IN30" i="56"/>
  <c r="HE30" i="56"/>
  <c r="HE30" i="60"/>
  <c r="HD30" i="56"/>
  <c r="HD30" i="60"/>
  <c r="IL30" i="60"/>
  <c r="HC30" i="60"/>
  <c r="HB30" i="56"/>
  <c r="HB30" i="60"/>
  <c r="GY30" i="56"/>
  <c r="GY30" i="60"/>
  <c r="GM30" i="56"/>
  <c r="GM30" i="60"/>
  <c r="FR30" i="60"/>
  <c r="GG30" i="56"/>
  <c r="FT30" i="60"/>
  <c r="GL30" i="56"/>
  <c r="GL30" i="60"/>
  <c r="GW30" i="56"/>
  <c r="GW30" i="60"/>
  <c r="GK30" i="56"/>
  <c r="GK30" i="60"/>
  <c r="ID29" i="56"/>
  <c r="ID29" i="60"/>
  <c r="HI29" i="60"/>
  <c r="IC29" i="56"/>
  <c r="IC29" i="60"/>
  <c r="IR29" i="60"/>
  <c r="IQ29" i="60"/>
  <c r="HH29" i="56"/>
  <c r="HH29" i="60"/>
  <c r="IB29" i="56"/>
  <c r="IB29" i="60"/>
  <c r="IP29" i="56"/>
  <c r="HG29" i="56"/>
  <c r="HG29" i="60"/>
  <c r="IA29" i="56"/>
  <c r="IO29" i="60"/>
  <c r="HF29" i="60"/>
  <c r="HZ29" i="56"/>
  <c r="IN29" i="56"/>
  <c r="HE29" i="60"/>
  <c r="HY29" i="60"/>
  <c r="IM29" i="60"/>
  <c r="HD29" i="56"/>
  <c r="HD29" i="60"/>
  <c r="HX29" i="56"/>
  <c r="IL29" i="60"/>
  <c r="IE29" i="60"/>
  <c r="HC29" i="56"/>
  <c r="HC29" i="60"/>
  <c r="GZ29" i="56"/>
  <c r="GZ29" i="60"/>
  <c r="GJ29" i="56"/>
  <c r="GJ29" i="60"/>
  <c r="FR29" i="60"/>
  <c r="FU29" i="60"/>
  <c r="FO29" i="60"/>
  <c r="GI29" i="56"/>
  <c r="GI29" i="60"/>
  <c r="GG29" i="56"/>
  <c r="FX29" i="56" s="1"/>
  <c r="GF29" i="60"/>
  <c r="FQ29" i="60"/>
  <c r="FT29" i="60"/>
  <c r="FN29" i="56"/>
  <c r="FN29" i="60"/>
  <c r="GH29" i="56"/>
  <c r="GH29" i="60"/>
  <c r="GE29" i="56"/>
  <c r="FP29" i="60"/>
  <c r="FS29" i="60"/>
  <c r="FJ29" i="60" s="1"/>
  <c r="HW28" i="56"/>
  <c r="HW28" i="60"/>
  <c r="HI28" i="56"/>
  <c r="HI28" i="60"/>
  <c r="HV28" i="56"/>
  <c r="HV28" i="60"/>
  <c r="HH28" i="56"/>
  <c r="HH28" i="60"/>
  <c r="HG28" i="56"/>
  <c r="HG28" i="60"/>
  <c r="IO28" i="60"/>
  <c r="HF28" i="56"/>
  <c r="HF28" i="60"/>
  <c r="HE28" i="56"/>
  <c r="HE28" i="60"/>
  <c r="IM28" i="56"/>
  <c r="HD28" i="56"/>
  <c r="HD28" i="60"/>
  <c r="IL28" i="56"/>
  <c r="IL28" i="60"/>
  <c r="HC28" i="56"/>
  <c r="HC28" i="60"/>
  <c r="HB28" i="56"/>
  <c r="HB28" i="60"/>
  <c r="GY28" i="56"/>
  <c r="GY28" i="60"/>
  <c r="GM28" i="56"/>
  <c r="GM28" i="60"/>
  <c r="GG28" i="60"/>
  <c r="FX28" i="60" s="1"/>
  <c r="GL28" i="56"/>
  <c r="GL28" i="60"/>
  <c r="FZ28" i="56"/>
  <c r="GW28" i="56"/>
  <c r="GW28" i="60"/>
  <c r="GE28" i="56"/>
  <c r="GE28" i="60"/>
  <c r="GK28" i="56"/>
  <c r="GK28" i="60"/>
  <c r="FM28" i="56"/>
  <c r="ID27" i="56"/>
  <c r="ID27" i="60"/>
  <c r="HW27" i="56"/>
  <c r="HI27" i="56"/>
  <c r="HI27" i="60"/>
  <c r="IC27" i="56"/>
  <c r="IR27" i="60"/>
  <c r="IQ27" i="60"/>
  <c r="IJ27" i="60"/>
  <c r="HH27" i="56"/>
  <c r="HV27" i="60"/>
  <c r="IB27" i="56"/>
  <c r="IP27" i="60"/>
  <c r="HG27" i="56"/>
  <c r="IA27" i="56"/>
  <c r="HT27" i="56"/>
  <c r="HF27" i="56"/>
  <c r="HF27" i="60"/>
  <c r="HZ27" i="56"/>
  <c r="HL27" i="56"/>
  <c r="HE27" i="56"/>
  <c r="HE27" i="60"/>
  <c r="HY27" i="56"/>
  <c r="HY27" i="60"/>
  <c r="HR27" i="60"/>
  <c r="IM27" i="60"/>
  <c r="HD27" i="56"/>
  <c r="HD27" i="60"/>
  <c r="HX27" i="56"/>
  <c r="IE27" i="56"/>
  <c r="HC27" i="56"/>
  <c r="HC27" i="60"/>
  <c r="GZ27" i="56"/>
  <c r="GZ27" i="60"/>
  <c r="GJ27" i="56"/>
  <c r="GJ27" i="60"/>
  <c r="FU27" i="60"/>
  <c r="FR27" i="60"/>
  <c r="FO27" i="60"/>
  <c r="GI27" i="56"/>
  <c r="GI27" i="60"/>
  <c r="GG27" i="56"/>
  <c r="GG27" i="60"/>
  <c r="FQ27" i="56"/>
  <c r="FN27" i="60"/>
  <c r="GH27" i="56"/>
  <c r="GH27" i="60"/>
  <c r="GE27" i="56"/>
  <c r="FV27" i="56" s="1"/>
  <c r="GE27" i="60"/>
  <c r="FV27" i="60" s="1"/>
  <c r="FS27" i="60"/>
  <c r="FP27" i="60"/>
  <c r="HW26" i="56"/>
  <c r="HW26" i="60"/>
  <c r="HI26" i="56"/>
  <c r="HI26" i="60"/>
  <c r="HQ26" i="56"/>
  <c r="HQ26" i="60"/>
  <c r="HH26" i="56"/>
  <c r="HH26" i="60"/>
  <c r="IP26" i="60"/>
  <c r="HG26" i="56"/>
  <c r="HG26" i="60"/>
  <c r="HF26" i="56"/>
  <c r="HF26" i="60"/>
  <c r="HE26" i="56"/>
  <c r="HE26" i="60"/>
  <c r="HR26" i="60"/>
  <c r="HD26" i="56"/>
  <c r="HD26" i="60"/>
  <c r="IL26" i="56"/>
  <c r="IL26" i="60"/>
  <c r="HC26" i="56"/>
  <c r="HC26" i="60"/>
  <c r="HB26" i="56"/>
  <c r="HB26" i="60"/>
  <c r="GY26" i="56"/>
  <c r="GY26" i="60"/>
  <c r="GM26" i="56"/>
  <c r="GM26" i="60"/>
  <c r="GG26" i="60"/>
  <c r="FX26" i="60" s="1"/>
  <c r="GL26" i="56"/>
  <c r="GL26" i="60"/>
  <c r="FQ26" i="60"/>
  <c r="GW26" i="56"/>
  <c r="GW26" i="60"/>
  <c r="GE26" i="56"/>
  <c r="GK26" i="56"/>
  <c r="GK26" i="60"/>
  <c r="FM26" i="60"/>
  <c r="ID25" i="56"/>
  <c r="ID25" i="60"/>
  <c r="IK25" i="60"/>
  <c r="HI25" i="56"/>
  <c r="HI25" i="60"/>
  <c r="IC25" i="56"/>
  <c r="IJ25" i="60"/>
  <c r="IR25" i="60"/>
  <c r="IQ25" i="60"/>
  <c r="HH25" i="56"/>
  <c r="IB25" i="56"/>
  <c r="II25" i="60"/>
  <c r="IP25" i="60"/>
  <c r="HG25" i="56"/>
  <c r="HU25" i="60"/>
  <c r="IA25" i="56"/>
  <c r="IA25" i="60"/>
  <c r="IO25" i="60"/>
  <c r="HF25" i="56"/>
  <c r="HZ25" i="56"/>
  <c r="IN25" i="60"/>
  <c r="IG25" i="60"/>
  <c r="HE25" i="56"/>
  <c r="HY25" i="60"/>
  <c r="IM25" i="60"/>
  <c r="HD25" i="56"/>
  <c r="HX25" i="56"/>
  <c r="HX25" i="60"/>
  <c r="IL25" i="60"/>
  <c r="HC25" i="56"/>
  <c r="HC25" i="60"/>
  <c r="GZ25" i="56"/>
  <c r="GZ25" i="60"/>
  <c r="GJ25" i="56"/>
  <c r="GJ25" i="60"/>
  <c r="FU25" i="60"/>
  <c r="FR25" i="60"/>
  <c r="FO25" i="60"/>
  <c r="GI25" i="56"/>
  <c r="GI25" i="60"/>
  <c r="GF25" i="56"/>
  <c r="FW25" i="56" s="1"/>
  <c r="GG25" i="60"/>
  <c r="FQ25" i="60"/>
  <c r="FN25" i="60"/>
  <c r="GH25" i="56"/>
  <c r="GH25" i="60"/>
  <c r="GE25" i="56"/>
  <c r="GE25" i="60"/>
  <c r="FV25" i="60" s="1"/>
  <c r="FP25" i="60"/>
  <c r="FS25" i="60"/>
  <c r="HW24" i="56"/>
  <c r="HW24" i="60"/>
  <c r="HI24" i="56"/>
  <c r="HI24" i="60"/>
  <c r="HH24" i="56"/>
  <c r="HH24" i="60"/>
  <c r="HG24" i="56"/>
  <c r="HG24" i="60"/>
  <c r="HF24" i="56"/>
  <c r="HF24" i="60"/>
  <c r="HE24" i="56"/>
  <c r="HE24" i="60"/>
  <c r="HR24" i="60"/>
  <c r="HD24" i="56"/>
  <c r="HD24" i="60"/>
  <c r="IL24" i="56"/>
  <c r="IL24" i="60"/>
  <c r="HC24" i="56"/>
  <c r="HC24" i="60"/>
  <c r="HB24" i="56"/>
  <c r="HB24" i="60"/>
  <c r="GY24" i="56"/>
  <c r="GY24" i="60"/>
  <c r="GM24" i="56"/>
  <c r="GM24" i="60"/>
  <c r="GA24" i="60"/>
  <c r="FX24" i="60" s="1"/>
  <c r="GL24" i="56"/>
  <c r="GL24" i="60"/>
  <c r="FZ24" i="60"/>
  <c r="GW24" i="56"/>
  <c r="GW24" i="60"/>
  <c r="GE24" i="56"/>
  <c r="FS24" i="60"/>
  <c r="GK24" i="56"/>
  <c r="GK24" i="60"/>
  <c r="ID23" i="56"/>
  <c r="ID23" i="60"/>
  <c r="HP23" i="56"/>
  <c r="HI23" i="56"/>
  <c r="HI23" i="60"/>
  <c r="IC23" i="56"/>
  <c r="IJ23" i="60"/>
  <c r="IQ23" i="60"/>
  <c r="IR23" i="60"/>
  <c r="HH23" i="56"/>
  <c r="IB23" i="56"/>
  <c r="IB23" i="60"/>
  <c r="II23" i="60"/>
  <c r="IP23" i="60"/>
  <c r="HG23" i="56"/>
  <c r="HG23" i="60"/>
  <c r="IA23" i="56"/>
  <c r="IO23" i="60"/>
  <c r="HF23" i="56"/>
  <c r="HT23" i="60"/>
  <c r="HZ23" i="56"/>
  <c r="IN23" i="60"/>
  <c r="IG23" i="60"/>
  <c r="HE23" i="56"/>
  <c r="IF23" i="60"/>
  <c r="HY23" i="60"/>
  <c r="IM23" i="60"/>
  <c r="HD23" i="56"/>
  <c r="HD23" i="60"/>
  <c r="HX23" i="56"/>
  <c r="HX23" i="60"/>
  <c r="IE23" i="60"/>
  <c r="IL23" i="60"/>
  <c r="HC23" i="56"/>
  <c r="HC23" i="60"/>
  <c r="GZ23" i="56"/>
  <c r="GZ23" i="60"/>
  <c r="GJ23" i="56"/>
  <c r="GJ23" i="60"/>
  <c r="FR23" i="60"/>
  <c r="FU23" i="60"/>
  <c r="FO23" i="60"/>
  <c r="GI23" i="56"/>
  <c r="GI23" i="60"/>
  <c r="FT23" i="60"/>
  <c r="FQ23" i="60"/>
  <c r="FN23" i="60"/>
  <c r="GH23" i="56"/>
  <c r="GH23" i="60"/>
  <c r="GE23" i="56"/>
  <c r="FV23" i="56" s="1"/>
  <c r="GE23" i="60"/>
  <c r="FP23" i="56"/>
  <c r="HW22" i="56"/>
  <c r="HW22" i="60"/>
  <c r="HI22" i="56"/>
  <c r="HI22" i="60"/>
  <c r="HQ22" i="60"/>
  <c r="HH22" i="56"/>
  <c r="HH22" i="60"/>
  <c r="HG22" i="56"/>
  <c r="HG22" i="60"/>
  <c r="HT22" i="60"/>
  <c r="HF22" i="56"/>
  <c r="HF22" i="60"/>
  <c r="HE22" i="56"/>
  <c r="HE22" i="60"/>
  <c r="HD22" i="56"/>
  <c r="HD22" i="60"/>
  <c r="IL22" i="56"/>
  <c r="IL22" i="60"/>
  <c r="HC22" i="56"/>
  <c r="HC22" i="60"/>
  <c r="HB22" i="56"/>
  <c r="HB22" i="60"/>
  <c r="GY22" i="56"/>
  <c r="GY22" i="60"/>
  <c r="GM22" i="56"/>
  <c r="GM22" i="60"/>
  <c r="GG22" i="60"/>
  <c r="GL22" i="56"/>
  <c r="GL22" i="60"/>
  <c r="GW22" i="56"/>
  <c r="GW22" i="60"/>
  <c r="GE22" i="56"/>
  <c r="GK22" i="56"/>
  <c r="GK22" i="60"/>
  <c r="FM22" i="60"/>
  <c r="ID21" i="56"/>
  <c r="ID21" i="60"/>
  <c r="HP21" i="56"/>
  <c r="HI21" i="56"/>
  <c r="HI21" i="60"/>
  <c r="IC21" i="56"/>
  <c r="IR21" i="60"/>
  <c r="IQ21" i="60"/>
  <c r="HH21" i="56"/>
  <c r="IB21" i="56"/>
  <c r="IB21" i="60"/>
  <c r="IP21" i="60"/>
  <c r="HG21" i="56"/>
  <c r="HG21" i="60"/>
  <c r="IA21" i="56"/>
  <c r="IO21" i="60"/>
  <c r="HF21" i="56"/>
  <c r="HF21" i="60"/>
  <c r="HZ21" i="56"/>
  <c r="IN21" i="60"/>
  <c r="IG21" i="60"/>
  <c r="HE21" i="56"/>
  <c r="HY21" i="56"/>
  <c r="IM21" i="60"/>
  <c r="HD21" i="56"/>
  <c r="HX21" i="56"/>
  <c r="HX21" i="60"/>
  <c r="IL21" i="60"/>
  <c r="HC21" i="56"/>
  <c r="HC21" i="60"/>
  <c r="GZ21" i="56"/>
  <c r="GZ21" i="60"/>
  <c r="GJ21" i="56"/>
  <c r="GJ21" i="60"/>
  <c r="FU21" i="60"/>
  <c r="FR21" i="60"/>
  <c r="FO21" i="60"/>
  <c r="GI21" i="56"/>
  <c r="GI21" i="60"/>
  <c r="GG21" i="60"/>
  <c r="FQ21" i="60"/>
  <c r="FT21" i="60"/>
  <c r="FN21" i="60"/>
  <c r="GH21" i="56"/>
  <c r="GH21" i="60"/>
  <c r="GE21" i="56"/>
  <c r="FV21" i="56" s="1"/>
  <c r="GE21" i="60"/>
  <c r="FP21" i="60"/>
  <c r="FS21" i="60"/>
  <c r="HW20" i="56"/>
  <c r="HW20" i="60"/>
  <c r="HI20" i="56"/>
  <c r="HI20" i="60"/>
  <c r="HH20" i="56"/>
  <c r="HH20" i="60"/>
  <c r="HG20" i="56"/>
  <c r="HG20" i="60"/>
  <c r="HT20" i="56"/>
  <c r="IO20" i="60"/>
  <c r="HF20" i="56"/>
  <c r="HF20" i="60"/>
  <c r="HE20" i="56"/>
  <c r="HE20" i="60"/>
  <c r="HD20" i="56"/>
  <c r="HD20" i="60"/>
  <c r="IL20" i="56"/>
  <c r="IL20" i="60"/>
  <c r="HC20" i="56"/>
  <c r="HC20" i="60"/>
  <c r="HB20" i="56"/>
  <c r="HB20" i="60"/>
  <c r="GY20" i="56"/>
  <c r="GY20" i="60"/>
  <c r="GM20" i="56"/>
  <c r="GM20" i="60"/>
  <c r="GL20" i="56"/>
  <c r="GL20" i="60"/>
  <c r="FQ20" i="60"/>
  <c r="GW20" i="56"/>
  <c r="GW20" i="60"/>
  <c r="GE20" i="56"/>
  <c r="GK20" i="56"/>
  <c r="GK20" i="60"/>
  <c r="ID19" i="56"/>
  <c r="HW19" i="56"/>
  <c r="HI19" i="56"/>
  <c r="HI19" i="60"/>
  <c r="IC19" i="56"/>
  <c r="IJ19" i="60"/>
  <c r="IR19" i="60"/>
  <c r="IQ19" i="60"/>
  <c r="HH19" i="56"/>
  <c r="HH19" i="60"/>
  <c r="IB19" i="56"/>
  <c r="IB19" i="60"/>
  <c r="IP19" i="60"/>
  <c r="II19" i="60"/>
  <c r="HG19" i="56"/>
  <c r="HU19" i="60"/>
  <c r="IA19" i="56"/>
  <c r="IA19" i="60"/>
  <c r="IO19" i="60"/>
  <c r="HF19" i="56"/>
  <c r="HF19" i="60"/>
  <c r="HZ19" i="56"/>
  <c r="IN19" i="60"/>
  <c r="IG19" i="60"/>
  <c r="HE19" i="56"/>
  <c r="HS19" i="60"/>
  <c r="HY19" i="60"/>
  <c r="IM19" i="56"/>
  <c r="IM19" i="60"/>
  <c r="HD19" i="56"/>
  <c r="HD19" i="60"/>
  <c r="HX19" i="56"/>
  <c r="IL19" i="60"/>
  <c r="HC19" i="56"/>
  <c r="HC19" i="60"/>
  <c r="GZ19" i="56"/>
  <c r="GZ19" i="60"/>
  <c r="GJ19" i="56"/>
  <c r="GJ19" i="60"/>
  <c r="FU19" i="60"/>
  <c r="FR19" i="60"/>
  <c r="FO19" i="60"/>
  <c r="GI19" i="56"/>
  <c r="GI19" i="60"/>
  <c r="FQ19" i="60"/>
  <c r="FT19" i="60"/>
  <c r="FN19" i="60"/>
  <c r="GH19" i="56"/>
  <c r="GH19" i="60"/>
  <c r="GE19" i="56"/>
  <c r="FV19" i="56" s="1"/>
  <c r="GE19" i="60"/>
  <c r="FP19" i="60"/>
  <c r="HW18" i="56"/>
  <c r="HW18" i="60"/>
  <c r="HI18" i="56"/>
  <c r="HI18" i="60"/>
  <c r="HH18" i="56"/>
  <c r="HH18" i="60"/>
  <c r="HG18" i="56"/>
  <c r="HG18" i="60"/>
  <c r="IO18" i="56"/>
  <c r="IO18" i="60"/>
  <c r="HF18" i="56"/>
  <c r="HF18" i="60"/>
  <c r="HE18" i="56"/>
  <c r="HE18" i="60"/>
  <c r="HD18" i="56"/>
  <c r="HD18" i="60"/>
  <c r="IL18" i="56"/>
  <c r="IL18" i="60"/>
  <c r="HB18" i="56"/>
  <c r="HB18" i="60"/>
  <c r="GY18" i="56"/>
  <c r="GY18" i="60"/>
  <c r="GM18" i="56"/>
  <c r="GM18" i="60"/>
  <c r="GL18" i="56"/>
  <c r="GL18" i="60"/>
  <c r="GW18" i="56"/>
  <c r="GW18" i="60"/>
  <c r="GE18" i="56"/>
  <c r="GE18" i="60"/>
  <c r="GK18" i="56"/>
  <c r="GK18" i="60"/>
  <c r="FS18" i="56"/>
  <c r="ID17" i="56"/>
  <c r="IK17" i="60"/>
  <c r="HI17" i="56"/>
  <c r="IC17" i="56"/>
  <c r="HV17" i="56"/>
  <c r="HH17" i="56"/>
  <c r="HH17" i="60"/>
  <c r="IB17" i="56"/>
  <c r="IP17" i="60"/>
  <c r="II17" i="60"/>
  <c r="HG17" i="56"/>
  <c r="HU17" i="60"/>
  <c r="IA17" i="56"/>
  <c r="IA17" i="60"/>
  <c r="IO17" i="60"/>
  <c r="HF17" i="56"/>
  <c r="HF17" i="60"/>
  <c r="HZ17" i="56"/>
  <c r="HZ17" i="60"/>
  <c r="IN17" i="60"/>
  <c r="IG17" i="60"/>
  <c r="HE17" i="56"/>
  <c r="HS17" i="60"/>
  <c r="HY17" i="60"/>
  <c r="IM17" i="60"/>
  <c r="HD17" i="56"/>
  <c r="HX17" i="56"/>
  <c r="HX17" i="60"/>
  <c r="IL17" i="60"/>
  <c r="HC17" i="56"/>
  <c r="HC17" i="60"/>
  <c r="GZ17" i="56"/>
  <c r="GZ17" i="60"/>
  <c r="GJ17" i="56"/>
  <c r="GJ17" i="60"/>
  <c r="FU17" i="56"/>
  <c r="FO17" i="60"/>
  <c r="GI17" i="56"/>
  <c r="GI17" i="60"/>
  <c r="FT17" i="60"/>
  <c r="FQ17" i="60"/>
  <c r="FN17" i="60"/>
  <c r="GH17" i="56"/>
  <c r="GH17" i="60"/>
  <c r="GE17" i="56"/>
  <c r="FV17" i="56" s="1"/>
  <c r="FS17" i="60"/>
  <c r="FP17" i="60"/>
  <c r="HW16" i="56"/>
  <c r="HW16" i="60"/>
  <c r="HI16" i="56"/>
  <c r="HI16" i="60"/>
  <c r="HH16" i="56"/>
  <c r="HH16" i="60"/>
  <c r="HG16" i="56"/>
  <c r="HG16" i="60"/>
  <c r="HF16" i="56"/>
  <c r="HF16" i="60"/>
  <c r="IN16" i="56"/>
  <c r="IN16" i="60"/>
  <c r="HE16" i="56"/>
  <c r="HE16" i="60"/>
  <c r="HR16" i="56"/>
  <c r="IM16" i="60"/>
  <c r="HD16" i="56"/>
  <c r="HD16" i="60"/>
  <c r="IL16" i="56"/>
  <c r="IL16" i="60"/>
  <c r="HC16" i="56"/>
  <c r="HC16" i="60"/>
  <c r="HB16" i="56"/>
  <c r="HB16" i="60"/>
  <c r="GY16" i="56"/>
  <c r="GY16" i="60"/>
  <c r="GM16" i="56"/>
  <c r="GM16" i="60"/>
  <c r="GA16" i="56"/>
  <c r="GA16" i="60"/>
  <c r="FX16" i="60" s="1"/>
  <c r="GL16" i="56"/>
  <c r="GL16" i="60"/>
  <c r="GW16" i="56"/>
  <c r="GW16" i="60"/>
  <c r="GE16" i="56"/>
  <c r="GE16" i="60"/>
  <c r="GK16" i="56"/>
  <c r="GK16" i="60"/>
  <c r="FS16" i="56"/>
  <c r="FM16" i="60"/>
  <c r="ID15" i="56"/>
  <c r="IK15" i="60"/>
  <c r="HI15" i="56"/>
  <c r="IC15" i="56"/>
  <c r="IJ15" i="56"/>
  <c r="HH15" i="56"/>
  <c r="HH15" i="60"/>
  <c r="IB15" i="56"/>
  <c r="IB15" i="60"/>
  <c r="IP15" i="60"/>
  <c r="II15" i="60"/>
  <c r="HG15" i="56"/>
  <c r="HG15" i="60"/>
  <c r="IA15" i="56"/>
  <c r="IO15" i="60"/>
  <c r="HF15" i="56"/>
  <c r="HT15" i="60"/>
  <c r="HZ15" i="56"/>
  <c r="HL15" i="56"/>
  <c r="HE15" i="56"/>
  <c r="HE15" i="60"/>
  <c r="HY15" i="56"/>
  <c r="IM15" i="60"/>
  <c r="HD15" i="56"/>
  <c r="HX15" i="56"/>
  <c r="HX15" i="60"/>
  <c r="IE15" i="60"/>
  <c r="IL15" i="60"/>
  <c r="HC15" i="56"/>
  <c r="HC15" i="60"/>
  <c r="GZ15" i="56"/>
  <c r="GZ15" i="60"/>
  <c r="GJ15" i="56"/>
  <c r="GJ15" i="60"/>
  <c r="FU15" i="60"/>
  <c r="FR15" i="60"/>
  <c r="FO15" i="56"/>
  <c r="FO15" i="60"/>
  <c r="GI15" i="56"/>
  <c r="GI15" i="60"/>
  <c r="GG15" i="56"/>
  <c r="FX15" i="56" s="1"/>
  <c r="GG15" i="60"/>
  <c r="FX15" i="60" s="1"/>
  <c r="FQ15" i="56"/>
  <c r="FN15" i="60"/>
  <c r="GH15" i="56"/>
  <c r="GH15" i="60"/>
  <c r="GE15" i="56"/>
  <c r="FV15" i="56" s="1"/>
  <c r="GE15" i="60"/>
  <c r="FP15" i="60"/>
  <c r="HW14" i="56"/>
  <c r="HW14" i="60"/>
  <c r="HI14" i="56"/>
  <c r="HI14" i="60"/>
  <c r="HH14" i="56"/>
  <c r="HH14" i="60"/>
  <c r="HU14" i="56"/>
  <c r="HG14" i="56"/>
  <c r="HG14" i="60"/>
  <c r="HF14" i="56"/>
  <c r="HF14" i="60"/>
  <c r="HE14" i="56"/>
  <c r="HE14" i="60"/>
  <c r="IM14" i="56"/>
  <c r="IM14" i="60"/>
  <c r="HD14" i="56"/>
  <c r="HD14" i="60"/>
  <c r="IL14" i="56"/>
  <c r="IL14" i="60"/>
  <c r="HC14" i="56"/>
  <c r="HC14" i="60"/>
  <c r="HB14" i="56"/>
  <c r="HB14" i="60"/>
  <c r="GY14" i="56"/>
  <c r="GY14" i="60"/>
  <c r="GM14" i="56"/>
  <c r="GM14" i="60"/>
  <c r="GL14" i="56"/>
  <c r="GL14" i="60"/>
  <c r="FZ14" i="56"/>
  <c r="GW14" i="56"/>
  <c r="GW14" i="60"/>
  <c r="GE14" i="56"/>
  <c r="GK14" i="56"/>
  <c r="ID13" i="56"/>
  <c r="IK13" i="60"/>
  <c r="HI13" i="56"/>
  <c r="IC13" i="56"/>
  <c r="HV13" i="56"/>
  <c r="HH13" i="56"/>
  <c r="HH13" i="60"/>
  <c r="IB13" i="56"/>
  <c r="IP13" i="56"/>
  <c r="HG13" i="56"/>
  <c r="HG13" i="60"/>
  <c r="IA13" i="56"/>
  <c r="HM13" i="56"/>
  <c r="HF13" i="56"/>
  <c r="HF13" i="60"/>
  <c r="HZ13" i="56"/>
  <c r="IG13" i="60"/>
  <c r="IN13" i="60"/>
  <c r="HE13" i="56"/>
  <c r="IF13" i="56"/>
  <c r="IM13" i="56"/>
  <c r="HD13" i="56"/>
  <c r="HD13" i="60"/>
  <c r="HX13" i="56"/>
  <c r="IL13" i="56"/>
  <c r="HC13" i="56"/>
  <c r="HC13" i="60"/>
  <c r="GZ13" i="56"/>
  <c r="GZ13" i="60"/>
  <c r="GJ13" i="56"/>
  <c r="GJ13" i="60"/>
  <c r="FR13" i="56"/>
  <c r="FO13" i="60"/>
  <c r="GI13" i="56"/>
  <c r="GI13" i="60"/>
  <c r="GF13" i="56"/>
  <c r="FW13" i="56" s="1"/>
  <c r="GG13" i="60"/>
  <c r="FQ13" i="60"/>
  <c r="FN13" i="56"/>
  <c r="FN13" i="60"/>
  <c r="GH13" i="56"/>
  <c r="GH13" i="60"/>
  <c r="GE13" i="56"/>
  <c r="FV13" i="56" s="1"/>
  <c r="GE13" i="60"/>
  <c r="FP13" i="56"/>
  <c r="HW12" i="56"/>
  <c r="HW12" i="60"/>
  <c r="HI12" i="56"/>
  <c r="HI12" i="60"/>
  <c r="IQ12" i="56"/>
  <c r="HH12" i="56"/>
  <c r="HH12" i="60"/>
  <c r="IP12" i="56"/>
  <c r="IP12" i="60"/>
  <c r="HG12" i="56"/>
  <c r="HG12" i="60"/>
  <c r="IO12" i="56"/>
  <c r="HF12" i="56"/>
  <c r="HF12" i="60"/>
  <c r="IN12" i="56"/>
  <c r="IN12" i="60"/>
  <c r="HE12" i="56"/>
  <c r="HE12" i="60"/>
  <c r="IM12" i="56"/>
  <c r="IM12" i="60"/>
  <c r="HD12" i="56"/>
  <c r="HD12" i="60"/>
  <c r="IL12" i="56"/>
  <c r="IL12" i="60"/>
  <c r="HC12" i="56"/>
  <c r="HC12" i="60"/>
  <c r="HB12" i="56"/>
  <c r="HB12" i="60"/>
  <c r="GY12" i="56"/>
  <c r="GY12" i="60"/>
  <c r="GM12" i="56"/>
  <c r="GM12" i="60"/>
  <c r="GG12" i="56"/>
  <c r="GL12" i="56"/>
  <c r="GL12" i="60"/>
  <c r="FQ12" i="56"/>
  <c r="FZ12" i="60"/>
  <c r="GW12" i="56"/>
  <c r="GW12" i="60"/>
  <c r="GE12" i="56"/>
  <c r="GE12" i="60"/>
  <c r="GK12" i="56"/>
  <c r="GK12" i="60"/>
  <c r="FY12" i="56"/>
  <c r="FV12" i="56" s="1"/>
  <c r="ID11" i="56"/>
  <c r="HW11" i="56"/>
  <c r="HI11" i="56"/>
  <c r="HI11" i="60"/>
  <c r="IC11" i="56"/>
  <c r="IQ11" i="56"/>
  <c r="HH11" i="56"/>
  <c r="HH11" i="60"/>
  <c r="IB11" i="56"/>
  <c r="IP11" i="60"/>
  <c r="HG11" i="56"/>
  <c r="IA11" i="56"/>
  <c r="IH11" i="60"/>
  <c r="IO11" i="60"/>
  <c r="HF11" i="56"/>
  <c r="HZ11" i="56"/>
  <c r="HS11" i="56"/>
  <c r="HE11" i="56"/>
  <c r="HE11" i="60"/>
  <c r="HY11" i="56"/>
  <c r="IM11" i="56"/>
  <c r="HX11" i="56"/>
  <c r="IL11" i="60"/>
  <c r="IE11" i="60"/>
  <c r="HC11" i="56"/>
  <c r="HC11" i="60"/>
  <c r="GZ11" i="56"/>
  <c r="GZ11" i="60"/>
  <c r="GJ11" i="56"/>
  <c r="GJ11" i="60"/>
  <c r="FR11" i="56"/>
  <c r="FO11" i="56"/>
  <c r="FO11" i="60"/>
  <c r="GI11" i="56"/>
  <c r="GI11" i="60"/>
  <c r="GG11" i="56"/>
  <c r="FX11" i="56" s="1"/>
  <c r="GG11" i="60"/>
  <c r="FQ11" i="56"/>
  <c r="FN11" i="60"/>
  <c r="GH11" i="56"/>
  <c r="GH11" i="60"/>
  <c r="GE11" i="56"/>
  <c r="FV11" i="56" s="1"/>
  <c r="GE11" i="60"/>
  <c r="FS11" i="56"/>
  <c r="HW10" i="56"/>
  <c r="HW10" i="60"/>
  <c r="HI10" i="56"/>
  <c r="HI10" i="60"/>
  <c r="HV10" i="56"/>
  <c r="HQ10" i="60"/>
  <c r="HH10" i="56"/>
  <c r="HH10" i="60"/>
  <c r="IP10" i="56"/>
  <c r="IP10" i="60"/>
  <c r="HG10" i="56"/>
  <c r="HG10" i="60"/>
  <c r="IO10" i="56"/>
  <c r="IO10" i="60"/>
  <c r="HF10" i="56"/>
  <c r="HF10" i="60"/>
  <c r="IN10" i="56"/>
  <c r="IN10" i="60"/>
  <c r="HE10" i="56"/>
  <c r="HE10" i="60"/>
  <c r="HR10" i="56"/>
  <c r="IM10" i="60"/>
  <c r="HD10" i="56"/>
  <c r="HD10" i="60"/>
  <c r="IL10" i="56"/>
  <c r="IL10" i="60"/>
  <c r="HC10" i="56"/>
  <c r="HC10" i="60"/>
  <c r="HB10" i="56"/>
  <c r="HB10" i="60"/>
  <c r="GY10" i="56"/>
  <c r="GY10" i="60"/>
  <c r="GM10" i="56"/>
  <c r="GM10" i="60"/>
  <c r="FR10" i="56"/>
  <c r="GG10" i="56"/>
  <c r="GL10" i="56"/>
  <c r="GL10" i="60"/>
  <c r="FZ10" i="56"/>
  <c r="GW10" i="56"/>
  <c r="GW10" i="60"/>
  <c r="GE10" i="56"/>
  <c r="GK10" i="56"/>
  <c r="ID9" i="56"/>
  <c r="IK9" i="60"/>
  <c r="HI9" i="56"/>
  <c r="IC9" i="56"/>
  <c r="HQ9" i="56"/>
  <c r="HH9" i="56"/>
  <c r="HH9" i="60"/>
  <c r="IB9" i="56"/>
  <c r="HU9" i="56"/>
  <c r="HG9" i="56"/>
  <c r="HG9" i="60"/>
  <c r="IA9" i="56"/>
  <c r="IO9" i="56"/>
  <c r="HF9" i="56"/>
  <c r="HF9" i="60"/>
  <c r="HZ9" i="56"/>
  <c r="IN9" i="60"/>
  <c r="HE9" i="56"/>
  <c r="HY9" i="56"/>
  <c r="IM9" i="56"/>
  <c r="HD9" i="56"/>
  <c r="HD9" i="60"/>
  <c r="HX9" i="56"/>
  <c r="HJ9" i="56"/>
  <c r="HC9" i="56"/>
  <c r="HC9" i="60"/>
  <c r="GZ9" i="56"/>
  <c r="GZ9" i="60"/>
  <c r="GJ9" i="56"/>
  <c r="GJ9" i="60"/>
  <c r="FR9" i="56"/>
  <c r="FO9" i="60"/>
  <c r="GI9" i="56"/>
  <c r="GI9" i="60"/>
  <c r="GG9" i="56"/>
  <c r="FX9" i="56" s="1"/>
  <c r="GG9" i="60"/>
  <c r="FQ9" i="56"/>
  <c r="FN9" i="60"/>
  <c r="GH9" i="56"/>
  <c r="GH9" i="60"/>
  <c r="GE9" i="56"/>
  <c r="FV9" i="56" s="1"/>
  <c r="GE9" i="60"/>
  <c r="FV9" i="60" s="1"/>
  <c r="FP9" i="56"/>
  <c r="HW8" i="56"/>
  <c r="HW8" i="60"/>
  <c r="HI8" i="56"/>
  <c r="HI8" i="60"/>
  <c r="IQ8" i="56"/>
  <c r="HV8" i="60"/>
  <c r="HH8" i="56"/>
  <c r="HH8" i="60"/>
  <c r="IP8" i="56"/>
  <c r="IP8" i="60"/>
  <c r="HG8" i="56"/>
  <c r="HG8" i="60"/>
  <c r="IO8" i="56"/>
  <c r="IO8" i="60"/>
  <c r="HF8" i="56"/>
  <c r="HF8" i="60"/>
  <c r="HS8" i="56"/>
  <c r="IN8" i="60"/>
  <c r="HE8" i="56"/>
  <c r="HE8" i="60"/>
  <c r="IM8" i="56"/>
  <c r="IM8" i="60"/>
  <c r="HD8" i="56"/>
  <c r="HD8" i="60"/>
  <c r="IL8" i="56"/>
  <c r="IL8" i="60"/>
  <c r="HC8" i="56"/>
  <c r="HC8" i="60"/>
  <c r="HB8" i="56"/>
  <c r="HB8" i="60"/>
  <c r="GY8" i="56"/>
  <c r="GY8" i="60"/>
  <c r="GM8" i="56"/>
  <c r="GM8" i="60"/>
  <c r="GA8" i="56"/>
  <c r="FX8" i="56" s="1"/>
  <c r="GG8" i="56"/>
  <c r="GL8" i="56"/>
  <c r="GL8" i="60"/>
  <c r="GW8" i="56"/>
  <c r="GW8" i="60"/>
  <c r="GE8" i="56"/>
  <c r="GE8" i="60"/>
  <c r="GK8" i="56"/>
  <c r="GK8" i="60"/>
  <c r="FS8" i="56"/>
  <c r="ID7" i="56"/>
  <c r="IK7" i="56"/>
  <c r="HI7" i="56"/>
  <c r="HI7" i="60"/>
  <c r="IC7" i="56"/>
  <c r="HV7" i="56"/>
  <c r="HH7" i="56"/>
  <c r="HH7" i="60"/>
  <c r="IB7" i="56"/>
  <c r="IP7" i="56"/>
  <c r="IA7" i="56"/>
  <c r="IH7" i="60"/>
  <c r="IO7" i="60"/>
  <c r="HF7" i="56"/>
  <c r="HZ7" i="56"/>
  <c r="IN7" i="60"/>
  <c r="HE7" i="56"/>
  <c r="HY7" i="56"/>
  <c r="HR7" i="56"/>
  <c r="HD7" i="56"/>
  <c r="HD7" i="60"/>
  <c r="HX7" i="56"/>
  <c r="IL7" i="56"/>
  <c r="HC7" i="56"/>
  <c r="HC7" i="60"/>
  <c r="GZ7" i="56"/>
  <c r="GZ7" i="60"/>
  <c r="GJ7" i="56"/>
  <c r="GJ7" i="60"/>
  <c r="FR7" i="56"/>
  <c r="FO7" i="60"/>
  <c r="GI7" i="56"/>
  <c r="GI7" i="60"/>
  <c r="GG7" i="56"/>
  <c r="FX7" i="56" s="1"/>
  <c r="GG7" i="60"/>
  <c r="FQ7" i="56"/>
  <c r="FN7" i="56"/>
  <c r="FN7" i="60"/>
  <c r="GH7" i="56"/>
  <c r="GH7" i="60"/>
  <c r="FP7" i="56"/>
  <c r="HW6" i="56"/>
  <c r="HW6" i="60"/>
  <c r="HI6" i="56"/>
  <c r="HI6" i="60"/>
  <c r="HQ6" i="56"/>
  <c r="HV6" i="60"/>
  <c r="HH6" i="56"/>
  <c r="HH6" i="60"/>
  <c r="HU6" i="56"/>
  <c r="IP6" i="60"/>
  <c r="HG6" i="56"/>
  <c r="HG6" i="60"/>
  <c r="IO6" i="56"/>
  <c r="IO6" i="60"/>
  <c r="HF6" i="56"/>
  <c r="HF6" i="60"/>
  <c r="IN6" i="56"/>
  <c r="IN6" i="60"/>
  <c r="HE6" i="56"/>
  <c r="HE6" i="60"/>
  <c r="IM6" i="56"/>
  <c r="IM6" i="60"/>
  <c r="HD6" i="56"/>
  <c r="HD6" i="60"/>
  <c r="IL6" i="56"/>
  <c r="IL6" i="60"/>
  <c r="HC6" i="56"/>
  <c r="HC6" i="60"/>
  <c r="HB6" i="56"/>
  <c r="HB6" i="60"/>
  <c r="GY6" i="56"/>
  <c r="GY6" i="60"/>
  <c r="GM6" i="56"/>
  <c r="GM6" i="60"/>
  <c r="GG6" i="56"/>
  <c r="FQ6" i="56"/>
  <c r="GW6" i="56"/>
  <c r="GW6" i="60"/>
  <c r="GE6" i="56"/>
  <c r="GE6" i="60"/>
  <c r="GK6" i="56"/>
  <c r="GK6" i="60"/>
  <c r="FY6" i="56"/>
  <c r="FV6" i="56" s="1"/>
  <c r="ID5" i="56"/>
  <c r="HP5" i="56"/>
  <c r="IC5" i="56"/>
  <c r="IR5" i="56"/>
  <c r="HH5" i="56"/>
  <c r="HH5" i="60"/>
  <c r="IB5" i="56"/>
  <c r="II5" i="60"/>
  <c r="IP5" i="60"/>
  <c r="HG5" i="56"/>
  <c r="IA5" i="56"/>
  <c r="HT5" i="56"/>
  <c r="HF5" i="56"/>
  <c r="HF5" i="60"/>
  <c r="HZ5" i="56"/>
  <c r="IN5" i="56"/>
  <c r="HE5" i="56"/>
  <c r="HE5" i="60"/>
  <c r="IF5" i="56"/>
  <c r="IM5" i="56"/>
  <c r="HD5" i="56"/>
  <c r="HD5" i="60"/>
  <c r="HX5" i="56"/>
  <c r="IL5" i="60"/>
  <c r="IE5" i="60"/>
  <c r="HC5" i="56"/>
  <c r="HC5" i="60"/>
  <c r="GZ5" i="56"/>
  <c r="GZ5" i="60"/>
  <c r="GJ5" i="56"/>
  <c r="GJ5" i="60"/>
  <c r="FR5" i="56"/>
  <c r="FO5" i="60"/>
  <c r="GI5" i="56"/>
  <c r="GI5" i="60"/>
  <c r="GF5" i="56"/>
  <c r="FW5" i="56" s="1"/>
  <c r="GF5" i="60"/>
  <c r="FQ5" i="56"/>
  <c r="FN5" i="60"/>
  <c r="GH5" i="56"/>
  <c r="GH5" i="60"/>
  <c r="GE5" i="56"/>
  <c r="FV5" i="56" s="1"/>
  <c r="GE5" i="60"/>
  <c r="FP5" i="56"/>
  <c r="P32" i="61" a="1"/>
  <c r="P32" i="61" s="1"/>
  <c r="P8" i="61" a="1"/>
  <c r="P8" i="61" s="1"/>
  <c r="Z44" i="62" a="1"/>
  <c r="Z44" i="62" s="1"/>
  <c r="Z36" i="62" a="1"/>
  <c r="Z36" i="62" s="1"/>
  <c r="Z20" i="62" a="1"/>
  <c r="Z20" i="62" s="1"/>
  <c r="Z8" i="62" a="1"/>
  <c r="Z8" i="62" s="1"/>
  <c r="Z23" i="58" a="1"/>
  <c r="Z23" i="58" s="1"/>
  <c r="Z23" i="62" a="1"/>
  <c r="Z23" i="62" s="1"/>
  <c r="ER11" i="55"/>
  <c r="DK7" i="55"/>
  <c r="DH9" i="55"/>
  <c r="CU21" i="55"/>
  <c r="EU29" i="55"/>
  <c r="DW29" i="55"/>
  <c r="EQ28" i="55"/>
  <c r="EW29" i="55"/>
  <c r="EA29" i="55"/>
  <c r="CZ29" i="55"/>
  <c r="FH28" i="55"/>
  <c r="DW28" i="55"/>
  <c r="CW6" i="55"/>
  <c r="CW17" i="55"/>
  <c r="FH29" i="55"/>
  <c r="EQ29" i="55"/>
  <c r="EU28" i="55"/>
  <c r="FD28" i="55"/>
  <c r="EA28" i="55"/>
  <c r="FH27" i="55"/>
  <c r="DW27" i="55"/>
  <c r="EQ27" i="55"/>
  <c r="EA27" i="55"/>
  <c r="EU26" i="55"/>
  <c r="FH26" i="55"/>
  <c r="EE26" i="55"/>
  <c r="DW26" i="55"/>
  <c r="EQ26" i="55"/>
  <c r="EW26" i="55"/>
  <c r="EA26" i="55"/>
  <c r="EU25" i="55"/>
  <c r="FH25" i="55"/>
  <c r="DW25" i="55"/>
  <c r="EQ25" i="55"/>
  <c r="FD25" i="55"/>
  <c r="DJ25" i="55"/>
  <c r="EU24" i="55"/>
  <c r="FB24" i="55"/>
  <c r="EE24" i="55"/>
  <c r="DW24" i="55"/>
  <c r="EQ24" i="55"/>
  <c r="FD24" i="55"/>
  <c r="EU23" i="55"/>
  <c r="FH23" i="55"/>
  <c r="DW23" i="55"/>
  <c r="EQ23" i="55"/>
  <c r="EA23" i="55"/>
  <c r="CZ23" i="55"/>
  <c r="EU22" i="55"/>
  <c r="EE22" i="55"/>
  <c r="DW22" i="55"/>
  <c r="EQ22" i="55"/>
  <c r="EW22" i="55"/>
  <c r="EA22" i="55"/>
  <c r="CZ22" i="55"/>
  <c r="EU21" i="55"/>
  <c r="FH21" i="55"/>
  <c r="EE21" i="55"/>
  <c r="DW21" i="55"/>
  <c r="EQ21" i="55"/>
  <c r="EA21" i="55"/>
  <c r="CZ21" i="55"/>
  <c r="EU20" i="55"/>
  <c r="FH20" i="55"/>
  <c r="EE20" i="55"/>
  <c r="DW20" i="55"/>
  <c r="EQ20" i="55"/>
  <c r="FD20" i="55"/>
  <c r="EA20" i="55"/>
  <c r="CZ20" i="55"/>
  <c r="EU19" i="55"/>
  <c r="EE19" i="55"/>
  <c r="DW19" i="55"/>
  <c r="EQ19" i="55"/>
  <c r="FD19" i="55"/>
  <c r="CZ19" i="55"/>
  <c r="EU18" i="55"/>
  <c r="FH18" i="55"/>
  <c r="EE18" i="55"/>
  <c r="DW18" i="55"/>
  <c r="EQ18" i="55"/>
  <c r="EW18" i="55"/>
  <c r="FD18" i="55"/>
  <c r="EA18" i="55"/>
  <c r="CZ18" i="55"/>
  <c r="DG18" i="55"/>
  <c r="EU17" i="55"/>
  <c r="FB17" i="55"/>
  <c r="FH17" i="55"/>
  <c r="EE17" i="55"/>
  <c r="DW17" i="55"/>
  <c r="EQ17" i="55"/>
  <c r="EW17" i="55"/>
  <c r="FD17" i="55"/>
  <c r="EA17" i="55"/>
  <c r="CZ17" i="55"/>
  <c r="DJ17" i="55"/>
  <c r="EU16" i="55"/>
  <c r="FH16" i="55"/>
  <c r="EE16" i="55"/>
  <c r="DW16" i="55"/>
  <c r="EQ16" i="55"/>
  <c r="EA16" i="55"/>
  <c r="CZ16" i="55"/>
  <c r="EU15" i="55"/>
  <c r="FB15" i="55"/>
  <c r="FH15" i="55"/>
  <c r="EE15" i="55"/>
  <c r="DW15" i="55"/>
  <c r="EQ15" i="55"/>
  <c r="EU27" i="55"/>
  <c r="EW27" i="55"/>
  <c r="CZ27" i="55"/>
  <c r="DX29" i="55"/>
  <c r="ER29" i="55"/>
  <c r="DT29" i="55"/>
  <c r="CW29" i="55"/>
  <c r="DH29" i="55"/>
  <c r="ER28" i="55"/>
  <c r="DT28" i="55"/>
  <c r="DH28" i="55"/>
  <c r="DX27" i="55"/>
  <c r="ER27" i="55"/>
  <c r="CW27" i="55"/>
  <c r="DX26" i="55"/>
  <c r="ER26" i="55"/>
  <c r="DT26" i="55"/>
  <c r="CW26" i="55"/>
  <c r="DX25" i="55"/>
  <c r="DT25" i="55"/>
  <c r="DH25" i="55"/>
  <c r="FI24" i="55"/>
  <c r="ER24" i="55"/>
  <c r="DT24" i="55"/>
  <c r="CW24" i="55"/>
  <c r="DH24" i="55"/>
  <c r="DX23" i="55"/>
  <c r="DT23" i="55"/>
  <c r="DX22" i="55"/>
  <c r="ER22" i="55"/>
  <c r="CW22" i="55"/>
  <c r="CT22" i="55" s="1"/>
  <c r="DX21" i="55"/>
  <c r="ER21" i="55"/>
  <c r="CW21" i="55"/>
  <c r="DH21" i="55"/>
  <c r="FI20" i="55"/>
  <c r="DX20" i="55"/>
  <c r="ER20" i="55"/>
  <c r="CW20" i="55"/>
  <c r="DH20" i="55"/>
  <c r="ER19" i="55"/>
  <c r="DT19" i="55"/>
  <c r="DX18" i="55"/>
  <c r="CW18" i="55"/>
  <c r="FD15" i="55"/>
  <c r="EA15" i="55"/>
  <c r="CZ15" i="55"/>
  <c r="EU14" i="55"/>
  <c r="FB14" i="55"/>
  <c r="FH14" i="55"/>
  <c r="EE14" i="55"/>
  <c r="DW14" i="55"/>
  <c r="EQ14" i="55"/>
  <c r="EW14" i="55"/>
  <c r="FD14" i="55"/>
  <c r="EA14" i="55"/>
  <c r="CZ14" i="55"/>
  <c r="DB14" i="55"/>
  <c r="DG14" i="55"/>
  <c r="EU13" i="55"/>
  <c r="FB13" i="55"/>
  <c r="EE13" i="55"/>
  <c r="DW13" i="55"/>
  <c r="EQ13" i="55"/>
  <c r="FD13" i="55"/>
  <c r="EA13" i="55"/>
  <c r="CZ13" i="55"/>
  <c r="CV13" i="55"/>
  <c r="DJ13" i="55"/>
  <c r="EU12" i="55"/>
  <c r="FH12" i="55"/>
  <c r="EE12" i="55"/>
  <c r="DW12" i="55"/>
  <c r="EQ12" i="55"/>
  <c r="FD12" i="55"/>
  <c r="EA12" i="55"/>
  <c r="CZ12" i="55"/>
  <c r="EU11" i="55"/>
  <c r="FB11" i="55"/>
  <c r="EE11" i="55"/>
  <c r="DW11" i="55"/>
  <c r="EQ11" i="55"/>
  <c r="EA11" i="55"/>
  <c r="CZ11" i="55"/>
  <c r="EU10" i="55"/>
  <c r="EE10" i="55"/>
  <c r="DW10" i="55"/>
  <c r="EQ10" i="55"/>
  <c r="EA10" i="55"/>
  <c r="CZ10" i="55"/>
  <c r="DG10" i="55"/>
  <c r="EU9" i="55"/>
  <c r="DW9" i="55"/>
  <c r="EQ9" i="55"/>
  <c r="EA9" i="55"/>
  <c r="CZ9" i="55"/>
  <c r="EU8" i="55"/>
  <c r="DW8" i="55"/>
  <c r="EQ8" i="55"/>
  <c r="EA8" i="55"/>
  <c r="CV8" i="55"/>
  <c r="DG8" i="55"/>
  <c r="EU7" i="55"/>
  <c r="EE7" i="55"/>
  <c r="DW7" i="55"/>
  <c r="EQ7" i="55"/>
  <c r="EA7" i="55"/>
  <c r="CZ7" i="55"/>
  <c r="CY7" i="55"/>
  <c r="DG7" i="55"/>
  <c r="EU6" i="55"/>
  <c r="EE6" i="55"/>
  <c r="DW6" i="55"/>
  <c r="EQ6" i="55"/>
  <c r="EA6" i="55"/>
  <c r="CZ6" i="55"/>
  <c r="EU5" i="55"/>
  <c r="DW5" i="55"/>
  <c r="EQ5" i="55"/>
  <c r="EA5" i="55"/>
  <c r="CZ5" i="55"/>
  <c r="DN13" i="55"/>
  <c r="ED5" i="55"/>
  <c r="DT17" i="55"/>
  <c r="ER16" i="55"/>
  <c r="CW16" i="55"/>
  <c r="DM16" i="55"/>
  <c r="FI15" i="55"/>
  <c r="DT15" i="55"/>
  <c r="DT14" i="55"/>
  <c r="DT13" i="55"/>
  <c r="DH13" i="55"/>
  <c r="DX12" i="55"/>
  <c r="DT12" i="55"/>
  <c r="DH12" i="55"/>
  <c r="DX11" i="55"/>
  <c r="DT11" i="55"/>
  <c r="DH11" i="55"/>
  <c r="DX10" i="55"/>
  <c r="CW10" i="55"/>
  <c r="DH10" i="55"/>
  <c r="FE9" i="55"/>
  <c r="CW9" i="55"/>
  <c r="DX8" i="55"/>
  <c r="DT8" i="55"/>
  <c r="CW8" i="55"/>
  <c r="DX7" i="55"/>
  <c r="DT7" i="55"/>
  <c r="DH7" i="55"/>
  <c r="ER6" i="55"/>
  <c r="DT6" i="55"/>
  <c r="DT5" i="55"/>
  <c r="DM5" i="55"/>
  <c r="Z43" i="58" a="1"/>
  <c r="Z43" i="58" s="1"/>
  <c r="Z42" i="58" a="1"/>
  <c r="Z42" i="58" s="1"/>
  <c r="Z41" i="58" a="1"/>
  <c r="Z41" i="58" s="1"/>
  <c r="Z38" i="58" a="1"/>
  <c r="Z38" i="58" s="1"/>
  <c r="Z37" i="58" a="1"/>
  <c r="Z37" i="58" s="1"/>
  <c r="Z35" i="58" a="1"/>
  <c r="Z35" i="58" s="1"/>
  <c r="Z33" i="58" a="1"/>
  <c r="Z33" i="58" s="1"/>
  <c r="Z31" i="58" a="1"/>
  <c r="Z31" i="58" s="1"/>
  <c r="Z30" i="58" a="1"/>
  <c r="Z30" i="58" s="1"/>
  <c r="Z27" i="58" a="1"/>
  <c r="Z27" i="58" s="1"/>
  <c r="Z26" i="58" a="1"/>
  <c r="Z26" i="58" s="1"/>
  <c r="Z25" i="58" a="1"/>
  <c r="Z25" i="58" s="1"/>
  <c r="Z22" i="58" a="1"/>
  <c r="Z22" i="58" s="1"/>
  <c r="Z21" i="58" a="1"/>
  <c r="Z21" i="58" s="1"/>
  <c r="Z19" i="58" a="1"/>
  <c r="Z19" i="58" s="1"/>
  <c r="Z17" i="58" a="1"/>
  <c r="Z17" i="58" s="1"/>
  <c r="Z15" i="58" a="1"/>
  <c r="Z15" i="58" s="1"/>
  <c r="Z14" i="58" a="1"/>
  <c r="Z14" i="58" s="1"/>
  <c r="Z11" i="58" a="1"/>
  <c r="Z11" i="58" s="1"/>
  <c r="Z10" i="58" a="1"/>
  <c r="Z10" i="58" s="1"/>
  <c r="Z9" i="58" a="1"/>
  <c r="Z9" i="58" s="1"/>
  <c r="Z6" i="58" a="1"/>
  <c r="Z6" i="58" s="1"/>
  <c r="Z5" i="58" a="1"/>
  <c r="Z5" i="58" s="1"/>
  <c r="P27" i="57" a="1"/>
  <c r="P27" i="57" s="1"/>
  <c r="P25" i="57" a="1"/>
  <c r="P25" i="57" s="1"/>
  <c r="P19" i="57" a="1"/>
  <c r="P19" i="57" s="1"/>
  <c r="P11" i="57" a="1"/>
  <c r="P11" i="57" s="1"/>
  <c r="P9" i="57" a="1"/>
  <c r="P9" i="57" s="1"/>
  <c r="P33" i="57" a="1"/>
  <c r="P33" i="57" s="1"/>
  <c r="P30" i="57" a="1"/>
  <c r="P30" i="57" s="1"/>
  <c r="P14" i="57" a="1"/>
  <c r="P14" i="57" s="1"/>
  <c r="P34" i="57" a="1"/>
  <c r="P34" i="57" s="1"/>
  <c r="P29" i="57" a="1"/>
  <c r="P29" i="57" s="1"/>
  <c r="P23" i="57" a="1"/>
  <c r="P23" i="57" s="1"/>
  <c r="P18" i="57" a="1"/>
  <c r="P18" i="57" s="1"/>
  <c r="P13" i="57" a="1"/>
  <c r="P13" i="57" s="1"/>
  <c r="P10" i="57" a="1"/>
  <c r="P10" i="57" s="1"/>
  <c r="P7" i="57" a="1"/>
  <c r="P7" i="57" s="1"/>
  <c r="P5" i="57" a="1"/>
  <c r="P5" i="57" s="1"/>
  <c r="P31" i="57" a="1"/>
  <c r="P31" i="57" s="1"/>
  <c r="P26" i="57" a="1"/>
  <c r="P26" i="57" s="1"/>
  <c r="P21" i="57" a="1"/>
  <c r="P21" i="57" s="1"/>
  <c r="P15" i="57" a="1"/>
  <c r="P15" i="57" s="1"/>
  <c r="IG9" i="56"/>
  <c r="IG7" i="56"/>
  <c r="FO7" i="56"/>
  <c r="FL7" i="56" s="1"/>
  <c r="HK7" i="56"/>
  <c r="GF8" i="56"/>
  <c r="FS10" i="56"/>
  <c r="IN11" i="56"/>
  <c r="IQ13" i="56"/>
  <c r="GF15" i="56"/>
  <c r="FW15" i="56" s="1"/>
  <c r="IE29" i="56"/>
  <c r="FS15" i="56"/>
  <c r="FU12" i="56"/>
  <c r="IE11" i="56"/>
  <c r="IK9" i="56"/>
  <c r="FU6" i="56"/>
  <c r="HQ5" i="56"/>
  <c r="IG5" i="56"/>
  <c r="FN6" i="56"/>
  <c r="HR6" i="56"/>
  <c r="FS7" i="56"/>
  <c r="HO7" i="56"/>
  <c r="IE7" i="56"/>
  <c r="HT8" i="56"/>
  <c r="IR8" i="56"/>
  <c r="IP9" i="56"/>
  <c r="HS10" i="56"/>
  <c r="IM10" i="56"/>
  <c r="FT11" i="56"/>
  <c r="HL11" i="56"/>
  <c r="IR11" i="56"/>
  <c r="FZ12" i="56"/>
  <c r="FO13" i="56"/>
  <c r="HU13" i="56"/>
  <c r="GG25" i="56"/>
  <c r="FX25" i="56" s="1"/>
  <c r="HK31" i="56"/>
  <c r="FS29" i="56"/>
  <c r="HP13" i="56"/>
  <c r="FT13" i="56"/>
  <c r="II11" i="56"/>
  <c r="IH11" i="56"/>
  <c r="IE9" i="56"/>
  <c r="FU9" i="56"/>
  <c r="IH7" i="56"/>
  <c r="II5" i="56"/>
  <c r="IE5" i="56"/>
  <c r="FT5" i="56"/>
  <c r="GG5" i="56"/>
  <c r="FX5" i="56" s="1"/>
  <c r="HM5" i="56"/>
  <c r="FZ6" i="56"/>
  <c r="IQ7" i="56"/>
  <c r="IN8" i="56"/>
  <c r="HV9" i="56"/>
  <c r="IL9" i="56"/>
  <c r="FP11" i="56"/>
  <c r="HO13" i="56"/>
  <c r="FU5" i="56"/>
  <c r="HU5" i="56"/>
  <c r="IK5" i="56"/>
  <c r="FR6" i="56"/>
  <c r="HV6" i="56"/>
  <c r="IP6" i="56"/>
  <c r="HS7" i="56"/>
  <c r="II7" i="56"/>
  <c r="FP8" i="56"/>
  <c r="HN9" i="56"/>
  <c r="GA10" i="56"/>
  <c r="FX10" i="56" s="1"/>
  <c r="IQ10" i="56"/>
  <c r="HP11" i="56"/>
  <c r="IF11" i="56"/>
  <c r="FN12" i="56"/>
  <c r="HR12" i="56"/>
  <c r="FU13" i="56"/>
  <c r="FR17" i="56"/>
  <c r="FM27" i="56"/>
  <c r="FM15" i="56"/>
  <c r="FJ15" i="56" s="1"/>
  <c r="FN39" i="56"/>
  <c r="FN37" i="56"/>
  <c r="IQ31" i="56"/>
  <c r="HV31" i="56"/>
  <c r="IR30" i="56"/>
  <c r="HQ30" i="56"/>
  <c r="FQ30" i="56"/>
  <c r="FT30" i="56"/>
  <c r="HR29" i="56"/>
  <c r="IM29" i="56"/>
  <c r="FQ29" i="56"/>
  <c r="FT29" i="56"/>
  <c r="HT28" i="56"/>
  <c r="IO28" i="56"/>
  <c r="FU28" i="56"/>
  <c r="FR28" i="56"/>
  <c r="GF28" i="56"/>
  <c r="GG28" i="56"/>
  <c r="FO27" i="56"/>
  <c r="FN27" i="56"/>
  <c r="IO26" i="56"/>
  <c r="HT26" i="56"/>
  <c r="GG26" i="56"/>
  <c r="GF26" i="56"/>
  <c r="FZ26" i="56"/>
  <c r="FQ26" i="56"/>
  <c r="FT26" i="56"/>
  <c r="FN26" i="56"/>
  <c r="FK26" i="56" s="1"/>
  <c r="HP25" i="56"/>
  <c r="IK25" i="56"/>
  <c r="HW25" i="56"/>
  <c r="II25" i="56"/>
  <c r="IP25" i="56"/>
  <c r="HN25" i="56"/>
  <c r="HT25" i="56"/>
  <c r="IH25" i="56"/>
  <c r="IO25" i="56"/>
  <c r="HM25" i="56"/>
  <c r="IN25" i="56"/>
  <c r="HL25" i="56"/>
  <c r="HS25" i="56"/>
  <c r="IG25" i="56"/>
  <c r="IM25" i="56"/>
  <c r="HR25" i="56"/>
  <c r="HK25" i="56"/>
  <c r="IP24" i="56"/>
  <c r="HU24" i="56"/>
  <c r="HT24" i="56"/>
  <c r="IO24" i="56"/>
  <c r="HR24" i="56"/>
  <c r="IM24" i="56"/>
  <c r="HQ23" i="56"/>
  <c r="IQ23" i="56"/>
  <c r="HO23" i="56"/>
  <c r="HV23" i="56"/>
  <c r="IR23" i="56"/>
  <c r="IJ23" i="56"/>
  <c r="FQ23" i="56"/>
  <c r="FT23" i="56"/>
  <c r="FN23" i="56"/>
  <c r="FK23" i="56" s="1"/>
  <c r="FP22" i="56"/>
  <c r="FS22" i="56"/>
  <c r="FY22" i="56"/>
  <c r="FV22" i="56" s="1"/>
  <c r="HW21" i="56"/>
  <c r="IK21" i="56"/>
  <c r="HS21" i="56"/>
  <c r="IG21" i="56"/>
  <c r="HL21" i="56"/>
  <c r="IN21" i="56"/>
  <c r="FO21" i="56"/>
  <c r="FQ21" i="56"/>
  <c r="FT21" i="56"/>
  <c r="FN21" i="56"/>
  <c r="FS21" i="56"/>
  <c r="FP21" i="56"/>
  <c r="IR20" i="56"/>
  <c r="IQ20" i="56"/>
  <c r="HV20" i="56"/>
  <c r="IP20" i="56"/>
  <c r="HU20" i="56"/>
  <c r="IM20" i="56"/>
  <c r="HR20" i="56"/>
  <c r="GF20" i="56"/>
  <c r="GG20" i="56"/>
  <c r="FP20" i="56"/>
  <c r="FS20" i="56"/>
  <c r="FY20" i="56"/>
  <c r="FV20" i="56" s="1"/>
  <c r="HV19" i="56"/>
  <c r="HQ19" i="56"/>
  <c r="IR19" i="56"/>
  <c r="IJ19" i="56"/>
  <c r="HO19" i="56"/>
  <c r="IQ19" i="56"/>
  <c r="IH19" i="56"/>
  <c r="IO19" i="56"/>
  <c r="HM19" i="56"/>
  <c r="HT19" i="56"/>
  <c r="HY19" i="56"/>
  <c r="IF19" i="56"/>
  <c r="FO19" i="56"/>
  <c r="FQ19" i="56"/>
  <c r="FT19" i="56"/>
  <c r="IP18" i="56"/>
  <c r="HU18" i="56"/>
  <c r="FR18" i="56"/>
  <c r="FU18" i="56"/>
  <c r="GG18" i="56"/>
  <c r="GF18" i="56"/>
  <c r="FZ18" i="56"/>
  <c r="FN18" i="56"/>
  <c r="FQ18" i="56"/>
  <c r="FT18" i="56"/>
  <c r="HQ17" i="56"/>
  <c r="IR17" i="56"/>
  <c r="IJ17" i="56"/>
  <c r="IQ17" i="56"/>
  <c r="HO17" i="56"/>
  <c r="HU17" i="56"/>
  <c r="II17" i="56"/>
  <c r="IM17" i="56"/>
  <c r="HK17" i="56"/>
  <c r="IE17" i="56"/>
  <c r="FO17" i="56"/>
  <c r="FL17" i="56" s="1"/>
  <c r="HV16" i="56"/>
  <c r="HQ16" i="56"/>
  <c r="IR16" i="56"/>
  <c r="FY16" i="56"/>
  <c r="FV16" i="56" s="1"/>
  <c r="FP16" i="56"/>
  <c r="IQ15" i="56"/>
  <c r="HO15" i="56"/>
  <c r="HV15" i="56"/>
  <c r="HQ15" i="56"/>
  <c r="HQ14" i="56"/>
  <c r="IR14" i="56"/>
  <c r="IQ14" i="56"/>
  <c r="IN14" i="56"/>
  <c r="HS14" i="56"/>
  <c r="IN13" i="56"/>
  <c r="HL13" i="56"/>
  <c r="FN5" i="56"/>
  <c r="FK5" i="56" s="1"/>
  <c r="HJ5" i="56"/>
  <c r="HN5" i="56"/>
  <c r="HR5" i="56"/>
  <c r="HV5" i="56"/>
  <c r="IH5" i="56"/>
  <c r="IL5" i="56"/>
  <c r="IP5" i="56"/>
  <c r="FO6" i="56"/>
  <c r="FL6" i="56" s="1"/>
  <c r="FS6" i="56"/>
  <c r="GA6" i="56"/>
  <c r="FX6" i="56" s="1"/>
  <c r="HS6" i="56"/>
  <c r="IQ6" i="56"/>
  <c r="FT7" i="56"/>
  <c r="GF7" i="56"/>
  <c r="FW7" i="56" s="1"/>
  <c r="HL7" i="56"/>
  <c r="HP7" i="56"/>
  <c r="HT7" i="56"/>
  <c r="IF7" i="56"/>
  <c r="IJ7" i="56"/>
  <c r="IN7" i="56"/>
  <c r="IR7" i="56"/>
  <c r="FM8" i="56"/>
  <c r="FQ8" i="56"/>
  <c r="FU8" i="56"/>
  <c r="FY8" i="56"/>
  <c r="HQ8" i="56"/>
  <c r="HU8" i="56"/>
  <c r="FO9" i="56"/>
  <c r="FL9" i="56" s="1"/>
  <c r="FS9" i="56"/>
  <c r="HK9" i="56"/>
  <c r="HO9" i="56"/>
  <c r="HS9" i="56"/>
  <c r="HW9" i="56"/>
  <c r="II9" i="56"/>
  <c r="IQ9" i="56"/>
  <c r="FP10" i="56"/>
  <c r="FT10" i="56"/>
  <c r="GF10" i="56"/>
  <c r="HT10" i="56"/>
  <c r="IR10" i="56"/>
  <c r="FM11" i="56"/>
  <c r="FJ11" i="56" s="1"/>
  <c r="FU11" i="56"/>
  <c r="HM11" i="56"/>
  <c r="HQ11" i="56"/>
  <c r="HU11" i="56"/>
  <c r="IG11" i="56"/>
  <c r="IK11" i="56"/>
  <c r="IO11" i="56"/>
  <c r="FO12" i="56"/>
  <c r="FL12" i="56" s="1"/>
  <c r="FS12" i="56"/>
  <c r="GA12" i="56"/>
  <c r="FX12" i="56" s="1"/>
  <c r="HS12" i="56"/>
  <c r="FQ13" i="56"/>
  <c r="HK13" i="56"/>
  <c r="HQ13" i="56"/>
  <c r="IK13" i="56"/>
  <c r="FP15" i="56"/>
  <c r="IN15" i="56"/>
  <c r="HS16" i="56"/>
  <c r="IM16" i="56"/>
  <c r="HJ17" i="56"/>
  <c r="IP17" i="56"/>
  <c r="HT18" i="56"/>
  <c r="IO20" i="56"/>
  <c r="IF21" i="56"/>
  <c r="IK37" i="56"/>
  <c r="HP33" i="56"/>
  <c r="IK33" i="56"/>
  <c r="GG33" i="56"/>
  <c r="GF33" i="56"/>
  <c r="FN33" i="56"/>
  <c r="FO31" i="56"/>
  <c r="FU30" i="56"/>
  <c r="FY30" i="56"/>
  <c r="FM30" i="56"/>
  <c r="HP29" i="56"/>
  <c r="HW29" i="56"/>
  <c r="IR29" i="56"/>
  <c r="HO29" i="56"/>
  <c r="HY29" i="56"/>
  <c r="IF29" i="56"/>
  <c r="FS27" i="56"/>
  <c r="FP27" i="56"/>
  <c r="HU26" i="56"/>
  <c r="IP26" i="56"/>
  <c r="HS26" i="56"/>
  <c r="IN26" i="56"/>
  <c r="IM26" i="56"/>
  <c r="HR26" i="56"/>
  <c r="FN25" i="56"/>
  <c r="FR24" i="56"/>
  <c r="GA24" i="56"/>
  <c r="FX24" i="56" s="1"/>
  <c r="FO24" i="56"/>
  <c r="FU24" i="56"/>
  <c r="FP24" i="56"/>
  <c r="FS24" i="56"/>
  <c r="FY24" i="56"/>
  <c r="FV24" i="56" s="1"/>
  <c r="IK23" i="56"/>
  <c r="HW23" i="56"/>
  <c r="IO23" i="56"/>
  <c r="HM23" i="56"/>
  <c r="HT23" i="56"/>
  <c r="IH23" i="56"/>
  <c r="IG23" i="56"/>
  <c r="HS23" i="56"/>
  <c r="HL23" i="56"/>
  <c r="IN23" i="56"/>
  <c r="HY23" i="56"/>
  <c r="IF23" i="56"/>
  <c r="IR22" i="56"/>
  <c r="IQ22" i="56"/>
  <c r="HV22" i="56"/>
  <c r="HQ22" i="56"/>
  <c r="IP22" i="56"/>
  <c r="HU22" i="56"/>
  <c r="HT22" i="56"/>
  <c r="IO22" i="56"/>
  <c r="IM22" i="56"/>
  <c r="HR22" i="56"/>
  <c r="IH21" i="56"/>
  <c r="IO21" i="56"/>
  <c r="HM21" i="56"/>
  <c r="HT21" i="56"/>
  <c r="IP19" i="56"/>
  <c r="HN19" i="56"/>
  <c r="HU19" i="56"/>
  <c r="II19" i="56"/>
  <c r="IG19" i="56"/>
  <c r="IN19" i="56"/>
  <c r="HL19" i="56"/>
  <c r="HS19" i="56"/>
  <c r="IL19" i="56"/>
  <c r="HJ19" i="56"/>
  <c r="IE19" i="56"/>
  <c r="FR19" i="56"/>
  <c r="FU19" i="56"/>
  <c r="GG19" i="56"/>
  <c r="FX19" i="56" s="1"/>
  <c r="GF19" i="56"/>
  <c r="FW19" i="56" s="1"/>
  <c r="FP19" i="56"/>
  <c r="FS19" i="56"/>
  <c r="IR18" i="56"/>
  <c r="IQ18" i="56"/>
  <c r="HV18" i="56"/>
  <c r="HQ18" i="56"/>
  <c r="HR18" i="56"/>
  <c r="IM18" i="56"/>
  <c r="FY18" i="56"/>
  <c r="FV18" i="56" s="1"/>
  <c r="FM18" i="56"/>
  <c r="FJ18" i="56" s="1"/>
  <c r="FP18" i="56"/>
  <c r="IG17" i="56"/>
  <c r="IN17" i="56"/>
  <c r="HL17" i="56"/>
  <c r="HS17" i="56"/>
  <c r="HY17" i="56"/>
  <c r="IF17" i="56"/>
  <c r="GG17" i="56"/>
  <c r="FX17" i="56" s="1"/>
  <c r="GF17" i="56"/>
  <c r="FW17" i="56" s="1"/>
  <c r="FQ17" i="56"/>
  <c r="FT17" i="56"/>
  <c r="FP17" i="56"/>
  <c r="FS17" i="56"/>
  <c r="IM15" i="56"/>
  <c r="HK15" i="56"/>
  <c r="HR15" i="56"/>
  <c r="FN15" i="56"/>
  <c r="FU14" i="56"/>
  <c r="GA14" i="56"/>
  <c r="FX14" i="56" s="1"/>
  <c r="FO14" i="56"/>
  <c r="GG14" i="56"/>
  <c r="GF14" i="56"/>
  <c r="FQ14" i="56"/>
  <c r="FT14" i="56"/>
  <c r="FO5" i="56"/>
  <c r="FL5" i="56" s="1"/>
  <c r="FS5" i="56"/>
  <c r="HK5" i="56"/>
  <c r="HO5" i="56"/>
  <c r="HS5" i="56"/>
  <c r="HW5" i="56"/>
  <c r="IQ5" i="56"/>
  <c r="FP6" i="56"/>
  <c r="FT6" i="56"/>
  <c r="GF6" i="56"/>
  <c r="HT6" i="56"/>
  <c r="IR6" i="56"/>
  <c r="FM7" i="56"/>
  <c r="FJ7" i="56" s="1"/>
  <c r="FU7" i="56"/>
  <c r="HM7" i="56"/>
  <c r="HQ7" i="56"/>
  <c r="HU7" i="56"/>
  <c r="IO7" i="56"/>
  <c r="FN8" i="56"/>
  <c r="FK8" i="56" s="1"/>
  <c r="FR8" i="56"/>
  <c r="FZ8" i="56"/>
  <c r="FW8" i="56" s="1"/>
  <c r="HR8" i="56"/>
  <c r="HV8" i="56"/>
  <c r="FT9" i="56"/>
  <c r="GF9" i="56"/>
  <c r="FW9" i="56" s="1"/>
  <c r="HL9" i="56"/>
  <c r="HP9" i="56"/>
  <c r="HT9" i="56"/>
  <c r="IF9" i="56"/>
  <c r="IJ9" i="56"/>
  <c r="IN9" i="56"/>
  <c r="IR9" i="56"/>
  <c r="FM10" i="56"/>
  <c r="FQ10" i="56"/>
  <c r="FU10" i="56"/>
  <c r="FY10" i="56"/>
  <c r="FV10" i="56" s="1"/>
  <c r="HQ10" i="56"/>
  <c r="HU10" i="56"/>
  <c r="FN11" i="56"/>
  <c r="FK11" i="56" s="1"/>
  <c r="HJ11" i="56"/>
  <c r="HN11" i="56"/>
  <c r="HR11" i="56"/>
  <c r="HV11" i="56"/>
  <c r="IL11" i="56"/>
  <c r="IP11" i="56"/>
  <c r="FP12" i="56"/>
  <c r="FT12" i="56"/>
  <c r="GF12" i="56"/>
  <c r="HT12" i="56"/>
  <c r="HR13" i="56"/>
  <c r="HW13" i="56"/>
  <c r="IE13" i="56"/>
  <c r="FN14" i="56"/>
  <c r="HR14" i="56"/>
  <c r="FT15" i="56"/>
  <c r="IR15" i="56"/>
  <c r="IQ16" i="56"/>
  <c r="HN17" i="56"/>
  <c r="GA18" i="56"/>
  <c r="FX18" i="56" s="1"/>
  <c r="HQ20" i="56"/>
  <c r="FM22" i="56"/>
  <c r="FJ22" i="56" s="1"/>
  <c r="FM24" i="56"/>
  <c r="HU25" i="56"/>
  <c r="FM23" i="56"/>
  <c r="FJ23" i="56" s="1"/>
  <c r="IM35" i="56"/>
  <c r="HR35" i="56"/>
  <c r="FO35" i="56"/>
  <c r="FU34" i="56"/>
  <c r="FR34" i="56"/>
  <c r="FT33" i="56"/>
  <c r="FQ33" i="56"/>
  <c r="IP32" i="56"/>
  <c r="HU32" i="56"/>
  <c r="FR32" i="56"/>
  <c r="FU32" i="56"/>
  <c r="HT30" i="56"/>
  <c r="IO30" i="56"/>
  <c r="FO29" i="56"/>
  <c r="IP28" i="56"/>
  <c r="HU28" i="56"/>
  <c r="HO27" i="56"/>
  <c r="IR27" i="56"/>
  <c r="IJ27" i="56"/>
  <c r="HR27" i="56"/>
  <c r="IM27" i="56"/>
  <c r="FU26" i="56"/>
  <c r="FO26" i="56"/>
  <c r="FL26" i="56" s="1"/>
  <c r="GA26" i="56"/>
  <c r="FX26" i="56" s="1"/>
  <c r="FR26" i="56"/>
  <c r="FY26" i="56"/>
  <c r="FV26" i="56" s="1"/>
  <c r="FM26" i="56"/>
  <c r="FP26" i="56"/>
  <c r="FS26" i="56"/>
  <c r="IR25" i="56"/>
  <c r="IJ25" i="56"/>
  <c r="IQ25" i="56"/>
  <c r="HV25" i="56"/>
  <c r="HQ25" i="56"/>
  <c r="HO25" i="56"/>
  <c r="IF25" i="56"/>
  <c r="HY25" i="56"/>
  <c r="IE25" i="56"/>
  <c r="IL25" i="56"/>
  <c r="HJ25" i="56"/>
  <c r="FR25" i="56"/>
  <c r="FU25" i="56"/>
  <c r="FO25" i="56"/>
  <c r="FL25" i="56" s="1"/>
  <c r="FT25" i="56"/>
  <c r="FQ25" i="56"/>
  <c r="FP25" i="56"/>
  <c r="FS25" i="56"/>
  <c r="HV24" i="56"/>
  <c r="IR24" i="56"/>
  <c r="IQ24" i="56"/>
  <c r="HQ24" i="56"/>
  <c r="IN24" i="56"/>
  <c r="HS24" i="56"/>
  <c r="GF24" i="56"/>
  <c r="GG24" i="56"/>
  <c r="FZ24" i="56"/>
  <c r="FW24" i="56" s="1"/>
  <c r="FN24" i="56"/>
  <c r="FT24" i="56"/>
  <c r="FQ24" i="56"/>
  <c r="HU23" i="56"/>
  <c r="II23" i="56"/>
  <c r="HN23" i="56"/>
  <c r="IP23" i="56"/>
  <c r="IM23" i="56"/>
  <c r="HK23" i="56"/>
  <c r="HR23" i="56"/>
  <c r="IE23" i="56"/>
  <c r="IL23" i="56"/>
  <c r="HJ23" i="56"/>
  <c r="FU23" i="56"/>
  <c r="FR23" i="56"/>
  <c r="FO23" i="56"/>
  <c r="FL23" i="56" s="1"/>
  <c r="GG23" i="56"/>
  <c r="FX23" i="56" s="1"/>
  <c r="GF23" i="56"/>
  <c r="FW23" i="56" s="1"/>
  <c r="FS23" i="56"/>
  <c r="IN22" i="56"/>
  <c r="HS22" i="56"/>
  <c r="GA22" i="56"/>
  <c r="FO22" i="56"/>
  <c r="FR22" i="56"/>
  <c r="FU22" i="56"/>
  <c r="GF22" i="56"/>
  <c r="GG22" i="56"/>
  <c r="FT22" i="56"/>
  <c r="FZ22" i="56"/>
  <c r="FW22" i="56" s="1"/>
  <c r="FN22" i="56"/>
  <c r="FQ22" i="56"/>
  <c r="IQ21" i="56"/>
  <c r="HO21" i="56"/>
  <c r="HV21" i="56"/>
  <c r="HQ21" i="56"/>
  <c r="IR21" i="56"/>
  <c r="IJ21" i="56"/>
  <c r="II21" i="56"/>
  <c r="IP21" i="56"/>
  <c r="HN21" i="56"/>
  <c r="HU21" i="56"/>
  <c r="IM21" i="56"/>
  <c r="HK21" i="56"/>
  <c r="HR21" i="56"/>
  <c r="IE21" i="56"/>
  <c r="IL21" i="56"/>
  <c r="HJ21" i="56"/>
  <c r="FR21" i="56"/>
  <c r="FU21" i="56"/>
  <c r="GG21" i="56"/>
  <c r="FX21" i="56" s="1"/>
  <c r="GF21" i="56"/>
  <c r="FW21" i="56" s="1"/>
  <c r="IN20" i="56"/>
  <c r="HS20" i="56"/>
  <c r="GA20" i="56"/>
  <c r="FO20" i="56"/>
  <c r="FR20" i="56"/>
  <c r="FT20" i="56"/>
  <c r="FZ20" i="56"/>
  <c r="FN20" i="56"/>
  <c r="FQ20" i="56"/>
  <c r="IK19" i="56"/>
  <c r="HP19" i="56"/>
  <c r="HR19" i="56"/>
  <c r="HK19" i="56"/>
  <c r="FN19" i="56"/>
  <c r="FK19" i="56" s="1"/>
  <c r="HS18" i="56"/>
  <c r="IN18" i="56"/>
  <c r="IK17" i="56"/>
  <c r="HP17" i="56"/>
  <c r="HW17" i="56"/>
  <c r="IO17" i="56"/>
  <c r="HM17" i="56"/>
  <c r="HT17" i="56"/>
  <c r="IP16" i="56"/>
  <c r="HU16" i="56"/>
  <c r="IO16" i="56"/>
  <c r="HT16" i="56"/>
  <c r="FR16" i="56"/>
  <c r="FU16" i="56"/>
  <c r="GG16" i="56"/>
  <c r="GF16" i="56"/>
  <c r="FZ16" i="56"/>
  <c r="FN16" i="56"/>
  <c r="FQ16" i="56"/>
  <c r="FT16" i="56"/>
  <c r="HW15" i="56"/>
  <c r="IK15" i="56"/>
  <c r="II15" i="56"/>
  <c r="IP15" i="56"/>
  <c r="HN15" i="56"/>
  <c r="HU15" i="56"/>
  <c r="IH15" i="56"/>
  <c r="IO15" i="56"/>
  <c r="HM15" i="56"/>
  <c r="HS15" i="56"/>
  <c r="IG15" i="56"/>
  <c r="IE15" i="56"/>
  <c r="IL15" i="56"/>
  <c r="HJ15" i="56"/>
  <c r="FR15" i="56"/>
  <c r="FU15" i="56"/>
  <c r="IO14" i="56"/>
  <c r="HT14" i="56"/>
  <c r="FY14" i="56"/>
  <c r="FV14" i="56" s="1"/>
  <c r="FM14" i="56"/>
  <c r="FP14" i="56"/>
  <c r="FS14" i="56"/>
  <c r="IR13" i="56"/>
  <c r="IJ13" i="56"/>
  <c r="HT13" i="56"/>
  <c r="IH13" i="56"/>
  <c r="HL5" i="56"/>
  <c r="IJ5" i="56"/>
  <c r="FM6" i="56"/>
  <c r="HJ7" i="56"/>
  <c r="HN7" i="56"/>
  <c r="FO8" i="56"/>
  <c r="HM9" i="56"/>
  <c r="FN10" i="56"/>
  <c r="FK10" i="56" s="1"/>
  <c r="HK11" i="56"/>
  <c r="HO11" i="56"/>
  <c r="FM12" i="56"/>
  <c r="FJ12" i="56" s="1"/>
  <c r="HQ12" i="56"/>
  <c r="HU12" i="56"/>
  <c r="FS13" i="56"/>
  <c r="GG13" i="56"/>
  <c r="FX13" i="56" s="1"/>
  <c r="HN13" i="56"/>
  <c r="HS13" i="56"/>
  <c r="HY13" i="56"/>
  <c r="IG13" i="56"/>
  <c r="IO13" i="56"/>
  <c r="FR14" i="56"/>
  <c r="HV14" i="56"/>
  <c r="IP14" i="56"/>
  <c r="HP15" i="56"/>
  <c r="IF15" i="56"/>
  <c r="FO16" i="56"/>
  <c r="FL16" i="56" s="1"/>
  <c r="FN17" i="56"/>
  <c r="HR17" i="56"/>
  <c r="IH17" i="56"/>
  <c r="FO18" i="56"/>
  <c r="FL18" i="56" s="1"/>
  <c r="FU20" i="56"/>
  <c r="GD34" i="56"/>
  <c r="FM31" i="56"/>
  <c r="FJ31" i="56" s="1"/>
  <c r="HO30" i="56"/>
  <c r="IA30" i="56"/>
  <c r="HK30" i="56"/>
  <c r="GD30" i="56"/>
  <c r="FM29" i="56"/>
  <c r="FB29" i="55"/>
  <c r="FD29" i="55"/>
  <c r="FD26" i="55"/>
  <c r="FH24" i="55"/>
  <c r="FD23" i="55"/>
  <c r="FH22" i="55"/>
  <c r="DJ22" i="55"/>
  <c r="EW20" i="55"/>
  <c r="DJ19" i="55"/>
  <c r="FB18" i="55"/>
  <c r="EW16" i="55"/>
  <c r="DJ29" i="55"/>
  <c r="FB28" i="55"/>
  <c r="FB27" i="55"/>
  <c r="FD27" i="55"/>
  <c r="EW24" i="55"/>
  <c r="FB23" i="55"/>
  <c r="FD21" i="55"/>
  <c r="FB16" i="55"/>
  <c r="FD16" i="55"/>
  <c r="FD5" i="55"/>
  <c r="FE26" i="55"/>
  <c r="DY18" i="55"/>
  <c r="EX17" i="55"/>
  <c r="ES15" i="55"/>
  <c r="EX5" i="55"/>
  <c r="ER5" i="55"/>
  <c r="DH6" i="55"/>
  <c r="CW11" i="55"/>
  <c r="CW12" i="55"/>
  <c r="CT12" i="55" s="1"/>
  <c r="CW13" i="55"/>
  <c r="CT13" i="55" s="1"/>
  <c r="DH17" i="55"/>
  <c r="ER17" i="55"/>
  <c r="CW19" i="55"/>
  <c r="DH26" i="55"/>
  <c r="DH27" i="55"/>
  <c r="DJ21" i="55"/>
  <c r="DJ20" i="55"/>
  <c r="FB12" i="55"/>
  <c r="DJ12" i="55"/>
  <c r="EO10" i="55"/>
  <c r="EO8" i="55"/>
  <c r="DY6" i="55"/>
  <c r="DU6" i="55"/>
  <c r="EO6" i="55"/>
  <c r="FF5" i="55"/>
  <c r="FE21" i="55"/>
  <c r="FE20" i="55"/>
  <c r="DM19" i="55"/>
  <c r="DM18" i="55"/>
  <c r="FE16" i="55"/>
  <c r="FE14" i="55"/>
  <c r="FE13" i="55"/>
  <c r="FI7" i="55"/>
  <c r="FI5" i="55"/>
  <c r="EW23" i="55"/>
  <c r="FB21" i="55"/>
  <c r="FH19" i="55"/>
  <c r="EW19" i="55"/>
  <c r="CW28" i="55"/>
  <c r="FB20" i="55"/>
  <c r="EW13" i="55"/>
  <c r="DG13" i="55"/>
  <c r="DD13" i="55" s="1"/>
  <c r="CU5" i="55"/>
  <c r="FB22" i="55"/>
  <c r="FD22" i="55"/>
  <c r="DJ18" i="55"/>
  <c r="EW15" i="55"/>
  <c r="DJ26" i="55"/>
  <c r="DJ14" i="55"/>
  <c r="DG12" i="55"/>
  <c r="DD12" i="55" s="1"/>
  <c r="FH11" i="55"/>
  <c r="EW11" i="55"/>
  <c r="FD11" i="55"/>
  <c r="DG11" i="55"/>
  <c r="DD11" i="55" s="1"/>
  <c r="FB10" i="55"/>
  <c r="FH10" i="55"/>
  <c r="EW10" i="55"/>
  <c r="FD10" i="55"/>
  <c r="DJ10" i="55"/>
  <c r="FB9" i="55"/>
  <c r="FH9" i="55"/>
  <c r="EW9" i="55"/>
  <c r="FD9" i="55"/>
  <c r="FB8" i="55"/>
  <c r="FH8" i="55"/>
  <c r="FG8" i="55"/>
  <c r="EE8" i="55"/>
  <c r="EW8" i="55"/>
  <c r="FD8" i="55"/>
  <c r="FB7" i="55"/>
  <c r="FH7" i="55"/>
  <c r="FD7" i="55"/>
  <c r="DJ7" i="55"/>
  <c r="FB6" i="55"/>
  <c r="EW6" i="55"/>
  <c r="FD6" i="55"/>
  <c r="DJ6" i="55"/>
  <c r="EV9" i="55"/>
  <c r="EG6" i="55"/>
  <c r="CU7" i="55"/>
  <c r="CU24" i="55"/>
  <c r="FB5" i="55"/>
  <c r="FH5" i="55"/>
  <c r="EW5" i="55"/>
  <c r="FE29" i="55"/>
  <c r="FI28" i="55"/>
  <c r="DM28" i="55"/>
  <c r="DM24" i="55"/>
  <c r="FE19" i="55"/>
  <c r="DH22" i="55"/>
  <c r="CU26" i="55"/>
  <c r="DG28" i="55"/>
  <c r="DG26" i="55"/>
  <c r="DD26" i="55" s="1"/>
  <c r="DG25" i="55"/>
  <c r="DD25" i="55" s="1"/>
  <c r="DG23" i="55"/>
  <c r="CV21" i="55"/>
  <c r="CV19" i="55"/>
  <c r="DG15" i="55"/>
  <c r="CV9" i="55"/>
  <c r="DJ9" i="55"/>
  <c r="CX9" i="55"/>
  <c r="CZ8" i="55"/>
  <c r="CU8" i="55"/>
  <c r="EW7" i="55"/>
  <c r="EJ7" i="55"/>
  <c r="CV5" i="55"/>
  <c r="DG5" i="55"/>
  <c r="CV7" i="55"/>
  <c r="CU10" i="55"/>
  <c r="CV11" i="55"/>
  <c r="CU18" i="55"/>
  <c r="DG29" i="55"/>
  <c r="DJ28" i="55"/>
  <c r="CV27" i="55"/>
  <c r="CU27" i="55"/>
  <c r="DJ27" i="55"/>
  <c r="FB26" i="55"/>
  <c r="FB25" i="55"/>
  <c r="EW25" i="55"/>
  <c r="CV24" i="55"/>
  <c r="DJ23" i="55"/>
  <c r="CU23" i="55"/>
  <c r="CV22" i="55"/>
  <c r="EW21" i="55"/>
  <c r="CV20" i="55"/>
  <c r="CU20" i="55"/>
  <c r="CV18" i="55"/>
  <c r="CV17" i="55"/>
  <c r="DG16" i="55"/>
  <c r="DD16" i="55" s="1"/>
  <c r="DJ15" i="55"/>
  <c r="CU15" i="55"/>
  <c r="CV10" i="55"/>
  <c r="EE9" i="55"/>
  <c r="EL9" i="55"/>
  <c r="EL5" i="55"/>
  <c r="EE5" i="55"/>
  <c r="DJ5" i="55"/>
  <c r="DA5" i="55"/>
  <c r="CX5" i="55"/>
  <c r="DG6" i="55"/>
  <c r="DJ8" i="55"/>
  <c r="CU12" i="55"/>
  <c r="CU14" i="55"/>
  <c r="CU22" i="55"/>
  <c r="CV29" i="55"/>
  <c r="EW28" i="55"/>
  <c r="DG27" i="55"/>
  <c r="CV26" i="55"/>
  <c r="CV25" i="55"/>
  <c r="DJ24" i="55"/>
  <c r="CV23" i="55"/>
  <c r="DG22" i="55"/>
  <c r="DG21" i="55"/>
  <c r="DD21" i="55" s="1"/>
  <c r="DG20" i="55"/>
  <c r="DD20" i="55" s="1"/>
  <c r="FB19" i="55"/>
  <c r="DG19" i="55"/>
  <c r="DD19" i="55" s="1"/>
  <c r="CU19" i="55"/>
  <c r="DG17" i="55"/>
  <c r="DD17" i="55" s="1"/>
  <c r="CU16" i="55"/>
  <c r="DJ16" i="55"/>
  <c r="CV15" i="55"/>
  <c r="EW12" i="55"/>
  <c r="CV12" i="55"/>
  <c r="CU11" i="55"/>
  <c r="DJ11" i="55"/>
  <c r="FH6" i="55"/>
  <c r="FA6" i="55"/>
  <c r="CV6" i="55"/>
  <c r="DG9" i="55"/>
  <c r="DD9" i="55" s="1"/>
  <c r="EC11" i="55"/>
  <c r="FH13" i="55"/>
  <c r="CV14" i="55"/>
  <c r="CV16" i="55"/>
  <c r="DG24" i="55"/>
  <c r="DD24" i="55" s="1"/>
  <c r="CV28" i="55"/>
  <c r="CU25" i="55"/>
  <c r="CU13" i="55"/>
  <c r="DZ29" i="55"/>
  <c r="EH29" i="55"/>
  <c r="DZ28" i="55"/>
  <c r="DV28" i="55"/>
  <c r="EL27" i="55"/>
  <c r="DV27" i="55"/>
  <c r="ET26" i="55"/>
  <c r="EH26" i="55"/>
  <c r="ET25" i="55"/>
  <c r="EP25" i="55"/>
  <c r="DC25" i="55"/>
  <c r="DZ24" i="55"/>
  <c r="EP24" i="55"/>
  <c r="ET23" i="55"/>
  <c r="EC23" i="55"/>
  <c r="DV23" i="55"/>
  <c r="EP23" i="55"/>
  <c r="EH23" i="55"/>
  <c r="DC23" i="55"/>
  <c r="DO23" i="55"/>
  <c r="ET22" i="55"/>
  <c r="FA22" i="55"/>
  <c r="EL22" i="55"/>
  <c r="DV22" i="55"/>
  <c r="EP22" i="55"/>
  <c r="EH22" i="55"/>
  <c r="DC22" i="55"/>
  <c r="DZ21" i="55"/>
  <c r="ET21" i="55"/>
  <c r="EL21" i="55"/>
  <c r="DV21" i="55"/>
  <c r="EP21" i="55"/>
  <c r="EH21" i="55"/>
  <c r="DC21" i="55"/>
  <c r="DA21" i="55"/>
  <c r="DZ20" i="55"/>
  <c r="ET20" i="55"/>
  <c r="EL20" i="55"/>
  <c r="DV20" i="55"/>
  <c r="EP20" i="55"/>
  <c r="EH20" i="55"/>
  <c r="DC20" i="55"/>
  <c r="DZ19" i="55"/>
  <c r="ET19" i="55"/>
  <c r="EL19" i="55"/>
  <c r="EC19" i="55"/>
  <c r="DV19" i="55"/>
  <c r="EP19" i="55"/>
  <c r="EH19" i="55"/>
  <c r="DC19" i="55"/>
  <c r="DZ18" i="55"/>
  <c r="ET18" i="55"/>
  <c r="EL18" i="55"/>
  <c r="DV18" i="55"/>
  <c r="EP18" i="55"/>
  <c r="EH18" i="55"/>
  <c r="DC18" i="55"/>
  <c r="DZ17" i="55"/>
  <c r="ET17" i="55"/>
  <c r="EL17" i="55"/>
  <c r="DV17" i="55"/>
  <c r="EP17" i="55"/>
  <c r="EH17" i="55"/>
  <c r="DC17" i="55"/>
  <c r="DZ16" i="55"/>
  <c r="ET16" i="55"/>
  <c r="EM16" i="55"/>
  <c r="EL16" i="55"/>
  <c r="DV16" i="55"/>
  <c r="EP16" i="55"/>
  <c r="EH16" i="55"/>
  <c r="DC16" i="55"/>
  <c r="DA16" i="55"/>
  <c r="DZ15" i="55"/>
  <c r="ET15" i="55"/>
  <c r="EL15" i="55"/>
  <c r="DV15" i="55"/>
  <c r="EP15" i="55"/>
  <c r="CU9" i="55"/>
  <c r="EL29" i="55"/>
  <c r="EP29" i="55"/>
  <c r="DC29" i="55"/>
  <c r="EL28" i="55"/>
  <c r="EP28" i="55"/>
  <c r="DC28" i="55"/>
  <c r="DZ27" i="55"/>
  <c r="EH27" i="55"/>
  <c r="DZ26" i="55"/>
  <c r="EP26" i="55"/>
  <c r="DC26" i="55"/>
  <c r="EL25" i="55"/>
  <c r="EH25" i="55"/>
  <c r="ET24" i="55"/>
  <c r="DV24" i="55"/>
  <c r="DC24" i="55"/>
  <c r="DZ23" i="55"/>
  <c r="EL23" i="55"/>
  <c r="DZ22" i="55"/>
  <c r="CZ28" i="55"/>
  <c r="EE27" i="55"/>
  <c r="EE25" i="55"/>
  <c r="CU29" i="55"/>
  <c r="ET29" i="55"/>
  <c r="DV29" i="55"/>
  <c r="ET28" i="55"/>
  <c r="EH28" i="55"/>
  <c r="ET27" i="55"/>
  <c r="EP27" i="55"/>
  <c r="DC27" i="55"/>
  <c r="EL26" i="55"/>
  <c r="DV26" i="55"/>
  <c r="DZ25" i="55"/>
  <c r="DV25" i="55"/>
  <c r="EL24" i="55"/>
  <c r="EH24" i="55"/>
  <c r="EH15" i="55"/>
  <c r="DC15" i="55"/>
  <c r="DZ14" i="55"/>
  <c r="ET14" i="55"/>
  <c r="EL14" i="55"/>
  <c r="DV14" i="55"/>
  <c r="EP14" i="55"/>
  <c r="EH14" i="55"/>
  <c r="DC14" i="55"/>
  <c r="EG13" i="55"/>
  <c r="DZ13" i="55"/>
  <c r="EL13" i="55"/>
  <c r="DV13" i="55"/>
  <c r="EP13" i="55"/>
  <c r="EH13" i="55"/>
  <c r="DC13" i="55"/>
  <c r="CX13" i="55"/>
  <c r="DZ12" i="55"/>
  <c r="ET12" i="55"/>
  <c r="EL12" i="55"/>
  <c r="DV12" i="55"/>
  <c r="EP12" i="55"/>
  <c r="EH12" i="55"/>
  <c r="DC12" i="55"/>
  <c r="DZ11" i="55"/>
  <c r="ET11" i="55"/>
  <c r="EL11" i="55"/>
  <c r="EJ11" i="55"/>
  <c r="DV11" i="55"/>
  <c r="EP11" i="55"/>
  <c r="EH11" i="55"/>
  <c r="DC11" i="55"/>
  <c r="DZ10" i="55"/>
  <c r="ET10" i="55"/>
  <c r="EL10" i="55"/>
  <c r="EJ10" i="55"/>
  <c r="DV10" i="55"/>
  <c r="EP10" i="55"/>
  <c r="EH10" i="55"/>
  <c r="DC10" i="55"/>
  <c r="DZ9" i="55"/>
  <c r="ET9" i="55"/>
  <c r="EZ9" i="55"/>
  <c r="DV9" i="55"/>
  <c r="EP9" i="55"/>
  <c r="EH9" i="55"/>
  <c r="DC9" i="55"/>
  <c r="DO9" i="55"/>
  <c r="DB9" i="55"/>
  <c r="DA9" i="55"/>
  <c r="DZ8" i="55"/>
  <c r="ET8" i="55"/>
  <c r="EL8" i="55"/>
  <c r="DV8" i="55"/>
  <c r="EP8" i="55"/>
  <c r="EH8" i="55"/>
  <c r="DC8" i="55"/>
  <c r="DA8" i="55"/>
  <c r="EG7" i="55"/>
  <c r="DZ7" i="55"/>
  <c r="ET7" i="55"/>
  <c r="EL7" i="55"/>
  <c r="EC7" i="55"/>
  <c r="DV7" i="55"/>
  <c r="EP7" i="55"/>
  <c r="EV7" i="55"/>
  <c r="EH7" i="55"/>
  <c r="DC7" i="55"/>
  <c r="EN6" i="55"/>
  <c r="DZ6" i="55"/>
  <c r="ET6" i="55"/>
  <c r="EL6" i="55"/>
  <c r="EJ6" i="55"/>
  <c r="DV6" i="55"/>
  <c r="EP6" i="55"/>
  <c r="EH6" i="55"/>
  <c r="DC6" i="55"/>
  <c r="DZ5" i="55"/>
  <c r="ET5" i="55"/>
  <c r="EK5" i="55"/>
  <c r="DV5" i="55"/>
  <c r="EP5" i="55"/>
  <c r="EH5" i="55"/>
  <c r="DC5" i="55"/>
  <c r="DI5" i="55"/>
  <c r="EE29" i="55"/>
  <c r="EE28" i="55"/>
  <c r="FI27" i="55"/>
  <c r="DM27" i="55"/>
  <c r="FE25" i="55"/>
  <c r="EA25" i="55"/>
  <c r="CZ25" i="55"/>
  <c r="FE24" i="55"/>
  <c r="EA24" i="55"/>
  <c r="CZ24" i="55"/>
  <c r="EE23" i="55"/>
  <c r="FI22" i="55"/>
  <c r="DM22" i="55"/>
  <c r="EA19" i="55"/>
  <c r="CU28" i="55"/>
  <c r="CZ26" i="55"/>
  <c r="DX28" i="55"/>
  <c r="FI29" i="55"/>
  <c r="A1" i="58"/>
  <c r="Z44" i="58" a="1"/>
  <c r="Z44" i="58" s="1"/>
  <c r="Z40" i="58" a="1"/>
  <c r="Z40" i="58" s="1"/>
  <c r="Z36" i="58" a="1"/>
  <c r="Z36" i="58" s="1"/>
  <c r="Z32" i="58" a="1"/>
  <c r="Z32" i="58" s="1"/>
  <c r="Z28" i="58" a="1"/>
  <c r="Z28" i="58" s="1"/>
  <c r="Z24" i="58" a="1"/>
  <c r="Z24" i="58" s="1"/>
  <c r="Z20" i="58" a="1"/>
  <c r="Z20" i="58" s="1"/>
  <c r="Z16" i="58" a="1"/>
  <c r="Z16" i="58" s="1"/>
  <c r="Z12" i="58" a="1"/>
  <c r="Z12" i="58" s="1"/>
  <c r="Z8" i="58" a="1"/>
  <c r="Z8" i="58" s="1"/>
  <c r="P32" i="57" a="1"/>
  <c r="P32" i="57" s="1"/>
  <c r="P28" i="57" a="1"/>
  <c r="P28" i="57" s="1"/>
  <c r="P24" i="57" a="1"/>
  <c r="P24" i="57" s="1"/>
  <c r="P20" i="57" a="1"/>
  <c r="P20" i="57" s="1"/>
  <c r="P16" i="57" a="1"/>
  <c r="P16" i="57" s="1"/>
  <c r="P12" i="57" a="1"/>
  <c r="P12" i="57" s="1"/>
  <c r="P8" i="57" a="1"/>
  <c r="P8" i="57" s="1"/>
  <c r="IK41" i="56"/>
  <c r="IQ41" i="56"/>
  <c r="IJ41" i="56"/>
  <c r="II41" i="56"/>
  <c r="IP41" i="56"/>
  <c r="IH41" i="56"/>
  <c r="IO41" i="56"/>
  <c r="IG41" i="56"/>
  <c r="IN41" i="56"/>
  <c r="IE41" i="56"/>
  <c r="IL41" i="56"/>
  <c r="FR41" i="56"/>
  <c r="FU41" i="56"/>
  <c r="FO41" i="56"/>
  <c r="GG41" i="56"/>
  <c r="GF41" i="56"/>
  <c r="FW41" i="56" s="1"/>
  <c r="FT41" i="56"/>
  <c r="FQ41" i="56"/>
  <c r="FN41" i="56"/>
  <c r="FS41" i="56"/>
  <c r="IK39" i="56"/>
  <c r="IR39" i="56"/>
  <c r="IJ39" i="56"/>
  <c r="IQ39" i="56"/>
  <c r="II39" i="56"/>
  <c r="IP39" i="56"/>
  <c r="IO39" i="56"/>
  <c r="IH39" i="56"/>
  <c r="IG39" i="56"/>
  <c r="IN39" i="56"/>
  <c r="FU39" i="56"/>
  <c r="FO39" i="56"/>
  <c r="GG39" i="56"/>
  <c r="GF39" i="56"/>
  <c r="FQ39" i="56"/>
  <c r="FT39" i="56"/>
  <c r="FP39" i="56"/>
  <c r="FS39" i="56"/>
  <c r="IQ37" i="56"/>
  <c r="IR37" i="56"/>
  <c r="IJ37" i="56"/>
  <c r="II37" i="56"/>
  <c r="IP37" i="56"/>
  <c r="IH37" i="56"/>
  <c r="IN37" i="56"/>
  <c r="IG37" i="56"/>
  <c r="IE37" i="56"/>
  <c r="IL37" i="56"/>
  <c r="FU37" i="56"/>
  <c r="FR37" i="56"/>
  <c r="FO37" i="56"/>
  <c r="GG37" i="56"/>
  <c r="GF37" i="56"/>
  <c r="FQ37" i="56"/>
  <c r="FT37" i="56"/>
  <c r="IK35" i="56"/>
  <c r="IR35" i="56"/>
  <c r="IJ35" i="56"/>
  <c r="IQ35" i="56"/>
  <c r="II35" i="56"/>
  <c r="IP35" i="56"/>
  <c r="IE35" i="56"/>
  <c r="IL35" i="56"/>
  <c r="FR35" i="56"/>
  <c r="FU35" i="56"/>
  <c r="GF35" i="56"/>
  <c r="GG35" i="56"/>
  <c r="FT35" i="56"/>
  <c r="FQ35" i="56"/>
  <c r="FN35" i="56"/>
  <c r="FP35" i="56"/>
  <c r="FS35" i="56"/>
  <c r="IQ33" i="56"/>
  <c r="IR33" i="56"/>
  <c r="IJ33" i="56"/>
  <c r="II33" i="56"/>
  <c r="IP33" i="56"/>
  <c r="IH33" i="56"/>
  <c r="IO33" i="56"/>
  <c r="IG33" i="56"/>
  <c r="IE33" i="56"/>
  <c r="IL33" i="56"/>
  <c r="FR33" i="56"/>
  <c r="FU33" i="56"/>
  <c r="FO33" i="56"/>
  <c r="FL33" i="56" s="1"/>
  <c r="FS33" i="56"/>
  <c r="FP33" i="56"/>
  <c r="FQ32" i="56"/>
  <c r="FN32" i="56"/>
  <c r="FY32" i="56"/>
  <c r="IK31" i="56"/>
  <c r="HW31" i="56"/>
  <c r="IR31" i="56"/>
  <c r="IJ31" i="56"/>
  <c r="HO31" i="56"/>
  <c r="IO31" i="56"/>
  <c r="IH31" i="56"/>
  <c r="IG31" i="56"/>
  <c r="IN31" i="56"/>
  <c r="HR31" i="56"/>
  <c r="IM31" i="56"/>
  <c r="HJ31" i="56"/>
  <c r="IE31" i="56"/>
  <c r="FU31" i="56"/>
  <c r="GG31" i="56"/>
  <c r="FX31" i="56" s="1"/>
  <c r="GF31" i="56"/>
  <c r="FW31" i="56" s="1"/>
  <c r="FQ31" i="56"/>
  <c r="FT31" i="56"/>
  <c r="FN31" i="56"/>
  <c r="FK31" i="56" s="1"/>
  <c r="FP31" i="56"/>
  <c r="FS31" i="56"/>
  <c r="FS37" i="56"/>
  <c r="FR39" i="56"/>
  <c r="IE39" i="56"/>
  <c r="FP41" i="56"/>
  <c r="HW41" i="56"/>
  <c r="HP41" i="56"/>
  <c r="HI41" i="56"/>
  <c r="HO41" i="56"/>
  <c r="HV41" i="56"/>
  <c r="HQ41" i="56"/>
  <c r="HH41" i="56"/>
  <c r="HN41" i="56"/>
  <c r="HU41" i="56"/>
  <c r="HG41" i="56"/>
  <c r="HT41" i="56"/>
  <c r="HF41" i="56"/>
  <c r="HS41" i="56"/>
  <c r="HE41" i="56"/>
  <c r="HK41" i="56"/>
  <c r="HR41" i="56"/>
  <c r="IF41" i="56"/>
  <c r="HD41" i="56"/>
  <c r="HJ41" i="56"/>
  <c r="HC41" i="56"/>
  <c r="HI40" i="56"/>
  <c r="HP40" i="56"/>
  <c r="HW40" i="56"/>
  <c r="ID40" i="56"/>
  <c r="IR40" i="56"/>
  <c r="IQ40" i="56"/>
  <c r="IC40" i="56"/>
  <c r="HQ40" i="56"/>
  <c r="HH40" i="56"/>
  <c r="HO40" i="56"/>
  <c r="HV40" i="56"/>
  <c r="IP40" i="56"/>
  <c r="HU40" i="56"/>
  <c r="IB40" i="56"/>
  <c r="HG40" i="56"/>
  <c r="HN40" i="56"/>
  <c r="IO40" i="56"/>
  <c r="HM40" i="56"/>
  <c r="HT40" i="56"/>
  <c r="HF40" i="56"/>
  <c r="IA40" i="56"/>
  <c r="IN40" i="56"/>
  <c r="HE40" i="56"/>
  <c r="HL40" i="56"/>
  <c r="IM40" i="56"/>
  <c r="HY40" i="56"/>
  <c r="HD40" i="56"/>
  <c r="HR40" i="56"/>
  <c r="HK40" i="56"/>
  <c r="IL40" i="56"/>
  <c r="HX40" i="56"/>
  <c r="HJ40" i="56"/>
  <c r="HC40" i="56"/>
  <c r="FU40" i="56"/>
  <c r="GD40" i="56"/>
  <c r="FR40" i="56"/>
  <c r="FO40" i="56"/>
  <c r="FZ40" i="56"/>
  <c r="GG40" i="56"/>
  <c r="GC40" i="56"/>
  <c r="FQ40" i="56"/>
  <c r="GF40" i="56"/>
  <c r="FT40" i="56"/>
  <c r="FN40" i="56"/>
  <c r="FY40" i="56"/>
  <c r="GB40" i="56"/>
  <c r="FP40" i="56"/>
  <c r="GE40" i="56"/>
  <c r="FS40" i="56"/>
  <c r="FM40" i="56"/>
  <c r="FJ40" i="56" s="1"/>
  <c r="HP39" i="56"/>
  <c r="HW39" i="56"/>
  <c r="HI39" i="56"/>
  <c r="HQ39" i="56"/>
  <c r="HV39" i="56"/>
  <c r="HO39" i="56"/>
  <c r="HH39" i="56"/>
  <c r="HU39" i="56"/>
  <c r="HG39" i="56"/>
  <c r="HM39" i="56"/>
  <c r="HT39" i="56"/>
  <c r="HF39" i="56"/>
  <c r="HL39" i="56"/>
  <c r="HS39" i="56"/>
  <c r="HE39" i="56"/>
  <c r="IF39" i="56"/>
  <c r="HK39" i="56"/>
  <c r="HR39" i="56"/>
  <c r="HD39" i="56"/>
  <c r="HJ39" i="56"/>
  <c r="HC39" i="56"/>
  <c r="FM39" i="56"/>
  <c r="HP38" i="56"/>
  <c r="HW38" i="56"/>
  <c r="ID38" i="56"/>
  <c r="HI38" i="56"/>
  <c r="IR38" i="56"/>
  <c r="IQ38" i="56"/>
  <c r="HH38" i="56"/>
  <c r="HV38" i="56"/>
  <c r="HQ38" i="56"/>
  <c r="HO38" i="56"/>
  <c r="IP38" i="56"/>
  <c r="IB38" i="56"/>
  <c r="HU38" i="56"/>
  <c r="IO38" i="56"/>
  <c r="HT38" i="56"/>
  <c r="IA38" i="56"/>
  <c r="HF38" i="56"/>
  <c r="HM38" i="56"/>
  <c r="IN38" i="56"/>
  <c r="HL38" i="56"/>
  <c r="HZ38" i="56"/>
  <c r="HE38" i="56"/>
  <c r="HS38" i="56"/>
  <c r="IM38" i="56"/>
  <c r="HD38" i="56"/>
  <c r="HK38" i="56"/>
  <c r="HY38" i="56"/>
  <c r="HR38" i="56"/>
  <c r="IL38" i="56"/>
  <c r="HX38" i="56"/>
  <c r="HJ38" i="56"/>
  <c r="HC38" i="56"/>
  <c r="FU38" i="56"/>
  <c r="GD38" i="56"/>
  <c r="FR38" i="56"/>
  <c r="FO38" i="56"/>
  <c r="FZ38" i="56"/>
  <c r="GF38" i="56"/>
  <c r="FT38" i="56"/>
  <c r="GG38" i="56"/>
  <c r="GC38" i="56"/>
  <c r="FQ38" i="56"/>
  <c r="FN38" i="56"/>
  <c r="FY38" i="56"/>
  <c r="GB38" i="56"/>
  <c r="FP38" i="56"/>
  <c r="GE38" i="56"/>
  <c r="FS38" i="56"/>
  <c r="FM38" i="56"/>
  <c r="FJ38" i="56" s="1"/>
  <c r="HW37" i="56"/>
  <c r="HI37" i="56"/>
  <c r="HO37" i="56"/>
  <c r="HV37" i="56"/>
  <c r="HQ37" i="56"/>
  <c r="HE37" i="56"/>
  <c r="IM36" i="56"/>
  <c r="HI35" i="56"/>
  <c r="HJ35" i="56"/>
  <c r="IO34" i="56"/>
  <c r="IL34" i="56"/>
  <c r="FY34" i="56"/>
  <c r="HI33" i="56"/>
  <c r="HT33" i="56"/>
  <c r="HD33" i="56"/>
  <c r="IO32" i="56"/>
  <c r="FR31" i="56"/>
  <c r="HN31" i="56"/>
  <c r="HM33" i="56"/>
  <c r="IG35" i="56"/>
  <c r="IO37" i="56"/>
  <c r="HG38" i="56"/>
  <c r="GX40" i="56"/>
  <c r="HL41" i="56"/>
  <c r="II31" i="56"/>
  <c r="IF33" i="56"/>
  <c r="IH35" i="56"/>
  <c r="HP37" i="56"/>
  <c r="GX38" i="56"/>
  <c r="HN38" i="56"/>
  <c r="GA40" i="56"/>
  <c r="FX40" i="56" s="1"/>
  <c r="HM41" i="56"/>
  <c r="IK29" i="56"/>
  <c r="IH29" i="56"/>
  <c r="IO29" i="56"/>
  <c r="IG29" i="56"/>
  <c r="IL29" i="56"/>
  <c r="HJ29" i="56"/>
  <c r="FR29" i="56"/>
  <c r="FU29" i="56"/>
  <c r="IR28" i="56"/>
  <c r="IQ28" i="56"/>
  <c r="IN28" i="56"/>
  <c r="HS28" i="56"/>
  <c r="GA28" i="56"/>
  <c r="FX28" i="56" s="1"/>
  <c r="FO28" i="56"/>
  <c r="FT28" i="56"/>
  <c r="FP28" i="56"/>
  <c r="FS28" i="56"/>
  <c r="IK27" i="56"/>
  <c r="HV27" i="56"/>
  <c r="HQ27" i="56"/>
  <c r="IP27" i="56"/>
  <c r="HN27" i="56"/>
  <c r="HU27" i="56"/>
  <c r="IH27" i="56"/>
  <c r="IO27" i="56"/>
  <c r="HM27" i="56"/>
  <c r="IG27" i="56"/>
  <c r="IL27" i="56"/>
  <c r="HJ27" i="56"/>
  <c r="FR27" i="56"/>
  <c r="FU27" i="56"/>
  <c r="HH37" i="56"/>
  <c r="HN37" i="56"/>
  <c r="HU37" i="56"/>
  <c r="HG37" i="56"/>
  <c r="HM37" i="56"/>
  <c r="HF37" i="56"/>
  <c r="HS37" i="56"/>
  <c r="HL37" i="56"/>
  <c r="HK37" i="56"/>
  <c r="HR37" i="56"/>
  <c r="IF37" i="56"/>
  <c r="HD37" i="56"/>
  <c r="HJ37" i="56"/>
  <c r="HC37" i="56"/>
  <c r="ID36" i="56"/>
  <c r="HI36" i="56"/>
  <c r="HP36" i="56"/>
  <c r="HW36" i="56"/>
  <c r="IQ36" i="56"/>
  <c r="HV36" i="56"/>
  <c r="IC36" i="56"/>
  <c r="HQ36" i="56"/>
  <c r="HH36" i="56"/>
  <c r="HO36" i="56"/>
  <c r="IP36" i="56"/>
  <c r="HN36" i="56"/>
  <c r="HU36" i="56"/>
  <c r="HG36" i="56"/>
  <c r="IO36" i="56"/>
  <c r="HF36" i="56"/>
  <c r="HM36" i="56"/>
  <c r="IN36" i="56"/>
  <c r="HZ36" i="56"/>
  <c r="HE36" i="56"/>
  <c r="HR36" i="56"/>
  <c r="HY36" i="56"/>
  <c r="IL36" i="56"/>
  <c r="HJ36" i="56"/>
  <c r="HX36" i="56"/>
  <c r="GA36" i="56"/>
  <c r="GD36" i="56"/>
  <c r="FR36" i="56"/>
  <c r="FU36" i="56"/>
  <c r="FZ36" i="56"/>
  <c r="FW36" i="56" s="1"/>
  <c r="GG36" i="56"/>
  <c r="GC36" i="56"/>
  <c r="FQ36" i="56"/>
  <c r="FT36" i="56"/>
  <c r="FN36" i="56"/>
  <c r="FK36" i="56" s="1"/>
  <c r="FY36" i="56"/>
  <c r="FV36" i="56" s="1"/>
  <c r="GB36" i="56"/>
  <c r="FS36" i="56"/>
  <c r="HP35" i="56"/>
  <c r="HW35" i="56"/>
  <c r="HO35" i="56"/>
  <c r="HV35" i="56"/>
  <c r="HH35" i="56"/>
  <c r="HN35" i="56"/>
  <c r="HU35" i="56"/>
  <c r="HG35" i="56"/>
  <c r="HT35" i="56"/>
  <c r="HM35" i="56"/>
  <c r="HF35" i="56"/>
  <c r="HL35" i="56"/>
  <c r="HS35" i="56"/>
  <c r="HE35" i="56"/>
  <c r="IF35" i="56"/>
  <c r="HK35" i="56"/>
  <c r="HD35" i="56"/>
  <c r="HC35" i="56"/>
  <c r="HP34" i="56"/>
  <c r="HW34" i="56"/>
  <c r="IR34" i="56"/>
  <c r="HH34" i="56"/>
  <c r="HO34" i="56"/>
  <c r="IP34" i="56"/>
  <c r="IB34" i="56"/>
  <c r="HG34" i="56"/>
  <c r="HT34" i="56"/>
  <c r="IA34" i="56"/>
  <c r="IN34" i="56"/>
  <c r="HL34" i="56"/>
  <c r="HS34" i="56"/>
  <c r="IM34" i="56"/>
  <c r="HD34" i="56"/>
  <c r="HK34" i="56"/>
  <c r="HX34" i="56"/>
  <c r="HC34" i="56"/>
  <c r="GA34" i="56"/>
  <c r="FO34" i="56"/>
  <c r="GF34" i="56"/>
  <c r="FT34" i="56"/>
  <c r="GB34" i="56"/>
  <c r="FP34" i="56"/>
  <c r="GE34" i="56"/>
  <c r="FS34" i="56"/>
  <c r="HW33" i="56"/>
  <c r="HO33" i="56"/>
  <c r="HV33" i="56"/>
  <c r="HN33" i="56"/>
  <c r="HG33" i="56"/>
  <c r="HF33" i="56"/>
  <c r="HS33" i="56"/>
  <c r="HK33" i="56"/>
  <c r="HR33" i="56"/>
  <c r="HJ33" i="56"/>
  <c r="HC33" i="56"/>
  <c r="HP32" i="56"/>
  <c r="HW32" i="56"/>
  <c r="IR32" i="56"/>
  <c r="IQ32" i="56"/>
  <c r="HH32" i="56"/>
  <c r="HO32" i="56"/>
  <c r="IB32" i="56"/>
  <c r="HG32" i="56"/>
  <c r="HT32" i="56"/>
  <c r="IA32" i="56"/>
  <c r="IN32" i="56"/>
  <c r="HL32" i="56"/>
  <c r="HS32" i="56"/>
  <c r="IM32" i="56"/>
  <c r="HD32" i="56"/>
  <c r="HK32" i="56"/>
  <c r="HX32" i="56"/>
  <c r="HC32" i="56"/>
  <c r="GA32" i="56"/>
  <c r="FX32" i="56" s="1"/>
  <c r="FO32" i="56"/>
  <c r="FL32" i="56" s="1"/>
  <c r="GF32" i="56"/>
  <c r="FT32" i="56"/>
  <c r="GB32" i="56"/>
  <c r="FP32" i="56"/>
  <c r="GE32" i="56"/>
  <c r="FS32" i="56"/>
  <c r="HP31" i="56"/>
  <c r="HI31" i="56"/>
  <c r="HQ31" i="56"/>
  <c r="HH31" i="56"/>
  <c r="HU31" i="56"/>
  <c r="HM31" i="56"/>
  <c r="HT31" i="56"/>
  <c r="HL31" i="56"/>
  <c r="HE31" i="56"/>
  <c r="IF31" i="56"/>
  <c r="HD31" i="56"/>
  <c r="HW30" i="56"/>
  <c r="IQ30" i="56"/>
  <c r="IP30" i="56"/>
  <c r="HG30" i="56"/>
  <c r="HS30" i="56"/>
  <c r="IM30" i="56"/>
  <c r="IL30" i="56"/>
  <c r="HC30" i="56"/>
  <c r="GA30" i="56"/>
  <c r="FX30" i="56" s="1"/>
  <c r="FO30" i="56"/>
  <c r="FL30" i="56" s="1"/>
  <c r="GE30" i="56"/>
  <c r="HI29" i="56"/>
  <c r="HV29" i="56"/>
  <c r="HN29" i="56"/>
  <c r="HM29" i="56"/>
  <c r="HF29" i="56"/>
  <c r="HE29" i="56"/>
  <c r="HV26" i="56"/>
  <c r="IQ26" i="56"/>
  <c r="GF27" i="56"/>
  <c r="FW27" i="56" s="1"/>
  <c r="HP27" i="56"/>
  <c r="IF27" i="56"/>
  <c r="IN27" i="56"/>
  <c r="FN28" i="56"/>
  <c r="FK28" i="56" s="1"/>
  <c r="HQ28" i="56"/>
  <c r="FP29" i="56"/>
  <c r="HK29" i="56"/>
  <c r="HS29" i="56"/>
  <c r="II29" i="56"/>
  <c r="IQ29" i="56"/>
  <c r="FP30" i="56"/>
  <c r="GF30" i="56"/>
  <c r="HN32" i="56"/>
  <c r="HV32" i="56"/>
  <c r="ID32" i="56"/>
  <c r="HQ33" i="56"/>
  <c r="FN34" i="56"/>
  <c r="FK34" i="56" s="1"/>
  <c r="HF34" i="56"/>
  <c r="HN34" i="56"/>
  <c r="HV34" i="56"/>
  <c r="ID34" i="56"/>
  <c r="HL36" i="56"/>
  <c r="IB36" i="56"/>
  <c r="IR26" i="56"/>
  <c r="FT27" i="56"/>
  <c r="HK27" i="56"/>
  <c r="HS27" i="56"/>
  <c r="II27" i="56"/>
  <c r="IQ27" i="56"/>
  <c r="FQ28" i="56"/>
  <c r="FY28" i="56"/>
  <c r="FV28" i="56" s="1"/>
  <c r="HR28" i="56"/>
  <c r="GF29" i="56"/>
  <c r="FW29" i="56" s="1"/>
  <c r="HL29" i="56"/>
  <c r="HT29" i="56"/>
  <c r="IJ29" i="56"/>
  <c r="HI32" i="56"/>
  <c r="HQ32" i="56"/>
  <c r="HL33" i="56"/>
  <c r="FQ34" i="56"/>
  <c r="GG34" i="56"/>
  <c r="HI34" i="56"/>
  <c r="HQ34" i="56"/>
  <c r="HY34" i="56"/>
  <c r="HC36" i="56"/>
  <c r="HS36" i="56"/>
  <c r="IR36" i="56"/>
  <c r="HQ29" i="56"/>
  <c r="HU29" i="56"/>
  <c r="FN30" i="56"/>
  <c r="FK30" i="56" s="1"/>
  <c r="FR30" i="56"/>
  <c r="FZ30" i="56"/>
  <c r="FW30" i="56" s="1"/>
  <c r="GX30" i="56"/>
  <c r="HF30" i="56"/>
  <c r="HJ30" i="56"/>
  <c r="HN30" i="56"/>
  <c r="HR30" i="56"/>
  <c r="HV30" i="56"/>
  <c r="HZ30" i="56"/>
  <c r="ID30" i="56"/>
  <c r="FS30" i="56"/>
  <c r="FM41" i="56"/>
  <c r="FJ41" i="56" s="1"/>
  <c r="FM25" i="56"/>
  <c r="FJ25" i="56" s="1"/>
  <c r="FM36" i="56"/>
  <c r="FJ36" i="56" s="1"/>
  <c r="FM20" i="56"/>
  <c r="FJ20" i="56" s="1"/>
  <c r="FM17" i="56"/>
  <c r="FJ17" i="56" s="1"/>
  <c r="FM33" i="56"/>
  <c r="FJ33" i="56" s="1"/>
  <c r="FM16" i="56"/>
  <c r="FJ16" i="56" s="1"/>
  <c r="FM21" i="56"/>
  <c r="FJ21" i="56" s="1"/>
  <c r="FM32" i="56"/>
  <c r="FM37" i="56"/>
  <c r="FJ37" i="56" s="1"/>
  <c r="FM19" i="56"/>
  <c r="FJ19" i="56" s="1"/>
  <c r="FM35" i="56"/>
  <c r="FJ35" i="56" s="1"/>
  <c r="EG29" i="55"/>
  <c r="EN29" i="55"/>
  <c r="FG29" i="55"/>
  <c r="EY29" i="55"/>
  <c r="ES29" i="55"/>
  <c r="EZ29" i="55"/>
  <c r="EI29" i="55"/>
  <c r="DU29" i="55"/>
  <c r="EB29" i="55"/>
  <c r="EV29" i="55"/>
  <c r="FC29" i="55"/>
  <c r="EO29" i="55"/>
  <c r="DI29" i="55"/>
  <c r="DL29" i="55"/>
  <c r="DO29" i="55"/>
  <c r="EG28" i="55"/>
  <c r="EN28" i="55"/>
  <c r="EM28" i="55"/>
  <c r="FA28" i="55"/>
  <c r="DY28" i="55"/>
  <c r="EF28" i="55"/>
  <c r="EC28" i="55"/>
  <c r="EJ28" i="55"/>
  <c r="DN28" i="55"/>
  <c r="DB28" i="55"/>
  <c r="DK28" i="55"/>
  <c r="CY28" i="55"/>
  <c r="CX28" i="55"/>
  <c r="DA28" i="55"/>
  <c r="EF27" i="55"/>
  <c r="EM27" i="55"/>
  <c r="FA27" i="55"/>
  <c r="DY27" i="55"/>
  <c r="EV27" i="55"/>
  <c r="EB27" i="55"/>
  <c r="EI27" i="55"/>
  <c r="DU27" i="55"/>
  <c r="FC27" i="55"/>
  <c r="EO27" i="55"/>
  <c r="DO27" i="55"/>
  <c r="DI27" i="55"/>
  <c r="DL27" i="55"/>
  <c r="DK27" i="55"/>
  <c r="CY27" i="55"/>
  <c r="DN27" i="55"/>
  <c r="DB27" i="55"/>
  <c r="ES26" i="55"/>
  <c r="EZ26" i="55"/>
  <c r="FG26" i="55"/>
  <c r="EY26" i="55"/>
  <c r="EC26" i="55"/>
  <c r="EJ26" i="55"/>
  <c r="FF29" i="55"/>
  <c r="EX29" i="55"/>
  <c r="ED29" i="55"/>
  <c r="EK29" i="55"/>
  <c r="DN29" i="55"/>
  <c r="DB29" i="55"/>
  <c r="DK29" i="55"/>
  <c r="CY29" i="55"/>
  <c r="FG28" i="55"/>
  <c r="EY28" i="55"/>
  <c r="ES28" i="55"/>
  <c r="EZ28" i="55"/>
  <c r="EI28" i="55"/>
  <c r="DU28" i="55"/>
  <c r="EV28" i="55"/>
  <c r="EB28" i="55"/>
  <c r="FC28" i="55"/>
  <c r="EO28" i="55"/>
  <c r="DI28" i="55"/>
  <c r="DF28" i="55" s="1"/>
  <c r="DL28" i="55"/>
  <c r="DO28" i="55"/>
  <c r="EZ27" i="55"/>
  <c r="FG27" i="55"/>
  <c r="EY27" i="55"/>
  <c r="ES27" i="55"/>
  <c r="EJ27" i="55"/>
  <c r="EC27" i="55"/>
  <c r="CX27" i="55"/>
  <c r="DA27" i="55"/>
  <c r="FA26" i="55"/>
  <c r="DY26" i="55"/>
  <c r="EF26" i="55"/>
  <c r="EM26" i="55"/>
  <c r="EO26" i="55"/>
  <c r="FC26" i="55"/>
  <c r="DL26" i="55"/>
  <c r="DO26" i="55"/>
  <c r="DU25" i="55"/>
  <c r="EV25" i="55"/>
  <c r="EB25" i="55"/>
  <c r="EI25" i="55"/>
  <c r="DK25" i="55"/>
  <c r="CY25" i="55"/>
  <c r="DN25" i="55"/>
  <c r="DB25" i="55"/>
  <c r="ES24" i="55"/>
  <c r="EZ24" i="55"/>
  <c r="EY24" i="55"/>
  <c r="FG24" i="55"/>
  <c r="EK24" i="55"/>
  <c r="EX24" i="55"/>
  <c r="ED24" i="55"/>
  <c r="FF24" i="55"/>
  <c r="DB24" i="55"/>
  <c r="DN24" i="55"/>
  <c r="DK24" i="55"/>
  <c r="CY24" i="55"/>
  <c r="CX24" i="55"/>
  <c r="DA24" i="55"/>
  <c r="EN23" i="55"/>
  <c r="EG23" i="55"/>
  <c r="EM23" i="55"/>
  <c r="FA23" i="55"/>
  <c r="EF23" i="55"/>
  <c r="DY23" i="55"/>
  <c r="EY23" i="55"/>
  <c r="ES23" i="55"/>
  <c r="FG23" i="55"/>
  <c r="EZ23" i="55"/>
  <c r="EI23" i="55"/>
  <c r="EB23" i="55"/>
  <c r="EV23" i="55"/>
  <c r="DU23" i="55"/>
  <c r="FC21" i="55"/>
  <c r="EO21" i="55"/>
  <c r="DI21" i="55"/>
  <c r="DL21" i="55"/>
  <c r="DO21" i="55"/>
  <c r="DK21" i="55"/>
  <c r="CY21" i="55"/>
  <c r="DN21" i="55"/>
  <c r="DB21" i="55"/>
  <c r="EG20" i="55"/>
  <c r="EN20" i="55"/>
  <c r="FA20" i="55"/>
  <c r="DY20" i="55"/>
  <c r="EF20" i="55"/>
  <c r="EM20" i="55"/>
  <c r="ES20" i="55"/>
  <c r="EZ20" i="55"/>
  <c r="EY20" i="55"/>
  <c r="FF20" i="55"/>
  <c r="EX20" i="55"/>
  <c r="ED20" i="55"/>
  <c r="EK20" i="55"/>
  <c r="EC20" i="55"/>
  <c r="EJ20" i="55"/>
  <c r="DU20" i="55"/>
  <c r="EV20" i="55"/>
  <c r="EB20" i="55"/>
  <c r="EI20" i="55"/>
  <c r="DI20" i="55"/>
  <c r="DL20" i="55"/>
  <c r="DO20" i="55"/>
  <c r="DK20" i="55"/>
  <c r="CY20" i="55"/>
  <c r="DN20" i="55"/>
  <c r="DB20" i="55"/>
  <c r="DA20" i="55"/>
  <c r="CX20" i="55"/>
  <c r="EG19" i="55"/>
  <c r="EN19" i="55"/>
  <c r="EM19" i="55"/>
  <c r="FA19" i="55"/>
  <c r="DY19" i="55"/>
  <c r="EF19" i="55"/>
  <c r="FG19" i="55"/>
  <c r="EY19" i="55"/>
  <c r="ES19" i="55"/>
  <c r="EZ19" i="55"/>
  <c r="FF19" i="55"/>
  <c r="EX19" i="55"/>
  <c r="ED19" i="55"/>
  <c r="EK19" i="55"/>
  <c r="EI19" i="55"/>
  <c r="DU19" i="55"/>
  <c r="EB19" i="55"/>
  <c r="EV19" i="55"/>
  <c r="FC19" i="55"/>
  <c r="EO19" i="55"/>
  <c r="DI19" i="55"/>
  <c r="DL19" i="55"/>
  <c r="DO19" i="55"/>
  <c r="DN19" i="55"/>
  <c r="DB19" i="55"/>
  <c r="CY19" i="55"/>
  <c r="DK19" i="55"/>
  <c r="CX19" i="55"/>
  <c r="DA19" i="55"/>
  <c r="EN18" i="55"/>
  <c r="EG18" i="55"/>
  <c r="EF18" i="55"/>
  <c r="FA18" i="55"/>
  <c r="EZ18" i="55"/>
  <c r="FG18" i="55"/>
  <c r="EY18" i="55"/>
  <c r="FF18" i="55"/>
  <c r="EX18" i="55"/>
  <c r="ED18" i="55"/>
  <c r="EK18" i="55"/>
  <c r="EJ18" i="55"/>
  <c r="EC18" i="55"/>
  <c r="EV18" i="55"/>
  <c r="EB18" i="55"/>
  <c r="EI18" i="55"/>
  <c r="DU18" i="55"/>
  <c r="FC18" i="55"/>
  <c r="EO18" i="55"/>
  <c r="DO18" i="55"/>
  <c r="DI18" i="55"/>
  <c r="DF18" i="55" s="1"/>
  <c r="DL18" i="55"/>
  <c r="EC17" i="55"/>
  <c r="EJ17" i="55"/>
  <c r="EO17" i="55"/>
  <c r="FC17" i="55"/>
  <c r="DL17" i="55"/>
  <c r="DI17" i="55"/>
  <c r="DO17" i="55"/>
  <c r="DN17" i="55"/>
  <c r="DB17" i="55"/>
  <c r="DK17" i="55"/>
  <c r="CY17" i="55"/>
  <c r="CX17" i="55"/>
  <c r="DA17" i="55"/>
  <c r="EJ16" i="55"/>
  <c r="EC16" i="55"/>
  <c r="EI16" i="55"/>
  <c r="EB16" i="55"/>
  <c r="DU16" i="55"/>
  <c r="EO16" i="55"/>
  <c r="FC16" i="55"/>
  <c r="DI16" i="55"/>
  <c r="DO16" i="55"/>
  <c r="DL16" i="55"/>
  <c r="DK16" i="55"/>
  <c r="DB16" i="55"/>
  <c r="DN16" i="55"/>
  <c r="CY16" i="55"/>
  <c r="EN15" i="55"/>
  <c r="EG15" i="55"/>
  <c r="EM15" i="55"/>
  <c r="FA15" i="55"/>
  <c r="DY15" i="55"/>
  <c r="EF15" i="55"/>
  <c r="FG15" i="55"/>
  <c r="EY15" i="55"/>
  <c r="EZ15" i="55"/>
  <c r="FF15" i="55"/>
  <c r="ED15" i="55"/>
  <c r="EK15" i="55"/>
  <c r="EC15" i="55"/>
  <c r="EJ15" i="55"/>
  <c r="EI15" i="55"/>
  <c r="EV15" i="55"/>
  <c r="DU15" i="55"/>
  <c r="EB15" i="55"/>
  <c r="FC15" i="55"/>
  <c r="DL15" i="55"/>
  <c r="DI15" i="55"/>
  <c r="DN15" i="55"/>
  <c r="DB15" i="55"/>
  <c r="DK15" i="55"/>
  <c r="CY15" i="55"/>
  <c r="CX15" i="55"/>
  <c r="DA15" i="55"/>
  <c r="EN14" i="55"/>
  <c r="EG14" i="55"/>
  <c r="EF14" i="55"/>
  <c r="DY14" i="55"/>
  <c r="EM14" i="55"/>
  <c r="FA14" i="55"/>
  <c r="EZ14" i="55"/>
  <c r="FG14" i="55"/>
  <c r="ES14" i="55"/>
  <c r="EY14" i="55"/>
  <c r="EX14" i="55"/>
  <c r="ED14" i="55"/>
  <c r="FF14" i="55"/>
  <c r="EK14" i="55"/>
  <c r="EJ14" i="55"/>
  <c r="EC14" i="55"/>
  <c r="EV14" i="55"/>
  <c r="EB14" i="55"/>
  <c r="EI14" i="55"/>
  <c r="DU14" i="55"/>
  <c r="FC14" i="55"/>
  <c r="EO14" i="55"/>
  <c r="DO14" i="55"/>
  <c r="DI14" i="55"/>
  <c r="DL14" i="55"/>
  <c r="DK14" i="55"/>
  <c r="CY14" i="55"/>
  <c r="DN14" i="55"/>
  <c r="DA14" i="55"/>
  <c r="CX14" i="55"/>
  <c r="FA13" i="55"/>
  <c r="DY13" i="55"/>
  <c r="EM13" i="55"/>
  <c r="EF13" i="55"/>
  <c r="ES13" i="55"/>
  <c r="EZ13" i="55"/>
  <c r="FG13" i="55"/>
  <c r="EK13" i="55"/>
  <c r="FF13" i="55"/>
  <c r="EX13" i="55"/>
  <c r="EC13" i="55"/>
  <c r="EJ13" i="55"/>
  <c r="DU13" i="55"/>
  <c r="EB13" i="55"/>
  <c r="EV13" i="55"/>
  <c r="EI13" i="55"/>
  <c r="EO13" i="55"/>
  <c r="FC13" i="55"/>
  <c r="EG12" i="55"/>
  <c r="EN12" i="55"/>
  <c r="ES12" i="55"/>
  <c r="EY12" i="55"/>
  <c r="FG12" i="55"/>
  <c r="EZ12" i="55"/>
  <c r="EK12" i="55"/>
  <c r="EX12" i="55"/>
  <c r="ED12" i="55"/>
  <c r="FF12" i="55"/>
  <c r="EC12" i="55"/>
  <c r="EJ12" i="55"/>
  <c r="DU12" i="55"/>
  <c r="EI12" i="55"/>
  <c r="EV12" i="55"/>
  <c r="EI11" i="55"/>
  <c r="EB11" i="55"/>
  <c r="DU11" i="55"/>
  <c r="FC11" i="55"/>
  <c r="EO11" i="55"/>
  <c r="EN10" i="55"/>
  <c r="EG10" i="55"/>
  <c r="FF10" i="55"/>
  <c r="ED10" i="55"/>
  <c r="EK10" i="55"/>
  <c r="DK10" i="55"/>
  <c r="CY10" i="55"/>
  <c r="DB10" i="55"/>
  <c r="CX10" i="55"/>
  <c r="DA10" i="55"/>
  <c r="EG9" i="55"/>
  <c r="EN9" i="55"/>
  <c r="FA9" i="55"/>
  <c r="DY9" i="55"/>
  <c r="EM9" i="55"/>
  <c r="DU9" i="55"/>
  <c r="EB9" i="55"/>
  <c r="EI9" i="55"/>
  <c r="EF8" i="55"/>
  <c r="FA8" i="55"/>
  <c r="DY8" i="55"/>
  <c r="EZ8" i="55"/>
  <c r="ES8" i="55"/>
  <c r="FF8" i="55"/>
  <c r="EX8" i="55"/>
  <c r="ED8" i="55"/>
  <c r="EK8" i="55"/>
  <c r="EJ8" i="55"/>
  <c r="EC8" i="55"/>
  <c r="DK8" i="55"/>
  <c r="CY8" i="55"/>
  <c r="EM7" i="55"/>
  <c r="FA7" i="55"/>
  <c r="DY7" i="55"/>
  <c r="FG7" i="55"/>
  <c r="EY7" i="55"/>
  <c r="ES7" i="55"/>
  <c r="FF7" i="55"/>
  <c r="EX7" i="55"/>
  <c r="ED7" i="55"/>
  <c r="EK7" i="55"/>
  <c r="DL7" i="55"/>
  <c r="DI7" i="55"/>
  <c r="DN7" i="55"/>
  <c r="DB7" i="55"/>
  <c r="CX7" i="55"/>
  <c r="DA7" i="55"/>
  <c r="EF6" i="55"/>
  <c r="EM6" i="55"/>
  <c r="EZ6" i="55"/>
  <c r="EY6" i="55"/>
  <c r="FG6" i="55"/>
  <c r="FF6" i="55"/>
  <c r="EX6" i="55"/>
  <c r="ED6" i="55"/>
  <c r="FA5" i="55"/>
  <c r="EF5" i="55"/>
  <c r="EC5" i="55"/>
  <c r="EJ5" i="55"/>
  <c r="EO5" i="55"/>
  <c r="FC5" i="55"/>
  <c r="DY5" i="55"/>
  <c r="EM5" i="55"/>
  <c r="ES6" i="55"/>
  <c r="EB7" i="55"/>
  <c r="DB8" i="55"/>
  <c r="EC10" i="55"/>
  <c r="DA13" i="55"/>
  <c r="EN13" i="55"/>
  <c r="EO15" i="55"/>
  <c r="EC6" i="55"/>
  <c r="DO7" i="55"/>
  <c r="EM8" i="55"/>
  <c r="DN10" i="55"/>
  <c r="EX10" i="55"/>
  <c r="EV11" i="55"/>
  <c r="EV16" i="55"/>
  <c r="ES18" i="55"/>
  <c r="EJ19" i="55"/>
  <c r="EM29" i="55"/>
  <c r="FA29" i="55"/>
  <c r="DY29" i="55"/>
  <c r="EF29" i="55"/>
  <c r="EC29" i="55"/>
  <c r="EJ29" i="55"/>
  <c r="CX29" i="55"/>
  <c r="DA29" i="55"/>
  <c r="FF28" i="55"/>
  <c r="EX28" i="55"/>
  <c r="ED28" i="55"/>
  <c r="EK28" i="55"/>
  <c r="EN27" i="55"/>
  <c r="EG27" i="55"/>
  <c r="FF27" i="55"/>
  <c r="EX27" i="55"/>
  <c r="ED27" i="55"/>
  <c r="EK27" i="55"/>
  <c r="EG26" i="55"/>
  <c r="EN26" i="55"/>
  <c r="EK26" i="55"/>
  <c r="ED26" i="55"/>
  <c r="FF26" i="55"/>
  <c r="EX26" i="55"/>
  <c r="DU26" i="55"/>
  <c r="EV26" i="55"/>
  <c r="EB26" i="55"/>
  <c r="EI26" i="55"/>
  <c r="DK26" i="55"/>
  <c r="CY26" i="55"/>
  <c r="DN26" i="55"/>
  <c r="DB26" i="55"/>
  <c r="CX26" i="55"/>
  <c r="DA26" i="55"/>
  <c r="EG25" i="55"/>
  <c r="EN25" i="55"/>
  <c r="FA25" i="55"/>
  <c r="DY25" i="55"/>
  <c r="EF25" i="55"/>
  <c r="EM25" i="55"/>
  <c r="ES25" i="55"/>
  <c r="EZ25" i="55"/>
  <c r="EY25" i="55"/>
  <c r="FG25" i="55"/>
  <c r="EK25" i="55"/>
  <c r="EX25" i="55"/>
  <c r="ED25" i="55"/>
  <c r="FF25" i="55"/>
  <c r="EC25" i="55"/>
  <c r="EJ25" i="55"/>
  <c r="EO25" i="55"/>
  <c r="FC25" i="55"/>
  <c r="DL25" i="55"/>
  <c r="DO25" i="55"/>
  <c r="DI25" i="55"/>
  <c r="DA25" i="55"/>
  <c r="CX25" i="55"/>
  <c r="EG24" i="55"/>
  <c r="EN24" i="55"/>
  <c r="FA24" i="55"/>
  <c r="DY24" i="55"/>
  <c r="EF24" i="55"/>
  <c r="EM24" i="55"/>
  <c r="EC24" i="55"/>
  <c r="EJ24" i="55"/>
  <c r="DU24" i="55"/>
  <c r="EV24" i="55"/>
  <c r="EI24" i="55"/>
  <c r="EB24" i="55"/>
  <c r="EO24" i="55"/>
  <c r="FC24" i="55"/>
  <c r="DL24" i="55"/>
  <c r="DO24" i="55"/>
  <c r="DI24" i="55"/>
  <c r="DF24" i="55" s="1"/>
  <c r="FF23" i="55"/>
  <c r="EX23" i="55"/>
  <c r="ED23" i="55"/>
  <c r="EK23" i="55"/>
  <c r="FC23" i="55"/>
  <c r="EO23" i="55"/>
  <c r="DI23" i="55"/>
  <c r="DL23" i="55"/>
  <c r="DN23" i="55"/>
  <c r="CY23" i="55"/>
  <c r="DB23" i="55"/>
  <c r="DK23" i="55"/>
  <c r="DA23" i="55"/>
  <c r="CX23" i="55"/>
  <c r="EG22" i="55"/>
  <c r="EN22" i="55"/>
  <c r="EM22" i="55"/>
  <c r="DY22" i="55"/>
  <c r="EF22" i="55"/>
  <c r="FG22" i="55"/>
  <c r="EY22" i="55"/>
  <c r="EZ22" i="55"/>
  <c r="ES22" i="55"/>
  <c r="EX22" i="55"/>
  <c r="EK22" i="55"/>
  <c r="ED22" i="55"/>
  <c r="EC22" i="55"/>
  <c r="EJ22" i="55"/>
  <c r="EI22" i="55"/>
  <c r="DU22" i="55"/>
  <c r="EB22" i="55"/>
  <c r="EV22" i="55"/>
  <c r="FC22" i="55"/>
  <c r="EO22" i="55"/>
  <c r="DO22" i="55"/>
  <c r="DI22" i="55"/>
  <c r="DF22" i="55" s="1"/>
  <c r="DL22" i="55"/>
  <c r="DN22" i="55"/>
  <c r="DB22" i="55"/>
  <c r="DK22" i="55"/>
  <c r="CY22" i="55"/>
  <c r="CX22" i="55"/>
  <c r="DA22" i="55"/>
  <c r="EN21" i="55"/>
  <c r="EG21" i="55"/>
  <c r="EM21" i="55"/>
  <c r="FA21" i="55"/>
  <c r="DY21" i="55"/>
  <c r="EF21" i="55"/>
  <c r="EZ21" i="55"/>
  <c r="EY21" i="55"/>
  <c r="FG21" i="55"/>
  <c r="ES21" i="55"/>
  <c r="FF21" i="55"/>
  <c r="ED21" i="55"/>
  <c r="EK21" i="55"/>
  <c r="EJ21" i="55"/>
  <c r="EC21" i="55"/>
  <c r="EV21" i="55"/>
  <c r="DU21" i="55"/>
  <c r="EB21" i="55"/>
  <c r="EI21" i="55"/>
  <c r="EO20" i="55"/>
  <c r="FC20" i="55"/>
  <c r="DK18" i="55"/>
  <c r="CY18" i="55"/>
  <c r="DB18" i="55"/>
  <c r="DN18" i="55"/>
  <c r="DA18" i="55"/>
  <c r="CX18" i="55"/>
  <c r="EG17" i="55"/>
  <c r="EN17" i="55"/>
  <c r="FA17" i="55"/>
  <c r="EM17" i="55"/>
  <c r="DY17" i="55"/>
  <c r="EF17" i="55"/>
  <c r="ES17" i="55"/>
  <c r="FG17" i="55"/>
  <c r="EY17" i="55"/>
  <c r="EZ17" i="55"/>
  <c r="EK17" i="55"/>
  <c r="ED17" i="55"/>
  <c r="FF17" i="55"/>
  <c r="EI17" i="55"/>
  <c r="EV17" i="55"/>
  <c r="DU17" i="55"/>
  <c r="EB17" i="55"/>
  <c r="EN16" i="55"/>
  <c r="EG16" i="55"/>
  <c r="DY16" i="55"/>
  <c r="EF16" i="55"/>
  <c r="FA16" i="55"/>
  <c r="EZ16" i="55"/>
  <c r="EY16" i="55"/>
  <c r="ES16" i="55"/>
  <c r="FG16" i="55"/>
  <c r="FF16" i="55"/>
  <c r="EX16" i="55"/>
  <c r="ED16" i="55"/>
  <c r="EK16" i="55"/>
  <c r="DL13" i="55"/>
  <c r="DO13" i="55"/>
  <c r="DI13" i="55"/>
  <c r="DF13" i="55" s="1"/>
  <c r="DK13" i="55"/>
  <c r="CY13" i="55"/>
  <c r="DB13" i="55"/>
  <c r="FA12" i="55"/>
  <c r="DY12" i="55"/>
  <c r="EM12" i="55"/>
  <c r="EF12" i="55"/>
  <c r="EO12" i="55"/>
  <c r="FC12" i="55"/>
  <c r="DL12" i="55"/>
  <c r="DI12" i="55"/>
  <c r="DN12" i="55"/>
  <c r="DK12" i="55"/>
  <c r="DB12" i="55"/>
  <c r="DA12" i="55"/>
  <c r="CX12" i="55"/>
  <c r="EG11" i="55"/>
  <c r="EN11" i="55"/>
  <c r="EM11" i="55"/>
  <c r="FA11" i="55"/>
  <c r="DY11" i="55"/>
  <c r="EF11" i="55"/>
  <c r="FG11" i="55"/>
  <c r="EY11" i="55"/>
  <c r="EZ11" i="55"/>
  <c r="ES11" i="55"/>
  <c r="FF11" i="55"/>
  <c r="EX11" i="55"/>
  <c r="ED11" i="55"/>
  <c r="EK11" i="55"/>
  <c r="DI11" i="55"/>
  <c r="DL11" i="55"/>
  <c r="DO11" i="55"/>
  <c r="DN11" i="55"/>
  <c r="DB11" i="55"/>
  <c r="DK11" i="55"/>
  <c r="CY11" i="55"/>
  <c r="CX11" i="55"/>
  <c r="DA11" i="55"/>
  <c r="EF10" i="55"/>
  <c r="EM10" i="55"/>
  <c r="FA10" i="55"/>
  <c r="DY10" i="55"/>
  <c r="EZ10" i="55"/>
  <c r="FG10" i="55"/>
  <c r="EY10" i="55"/>
  <c r="EV10" i="55"/>
  <c r="EB10" i="55"/>
  <c r="EI10" i="55"/>
  <c r="DU10" i="55"/>
  <c r="FC10" i="55"/>
  <c r="DO10" i="55"/>
  <c r="DL10" i="55"/>
  <c r="ES9" i="55"/>
  <c r="EY9" i="55"/>
  <c r="FG9" i="55"/>
  <c r="EK9" i="55"/>
  <c r="FF9" i="55"/>
  <c r="EX9" i="55"/>
  <c r="ED9" i="55"/>
  <c r="EC9" i="55"/>
  <c r="EJ9" i="55"/>
  <c r="EO9" i="55"/>
  <c r="FC9" i="55"/>
  <c r="DL9" i="55"/>
  <c r="DI9" i="55"/>
  <c r="DN9" i="55"/>
  <c r="DK9" i="55"/>
  <c r="CY9" i="55"/>
  <c r="EN8" i="55"/>
  <c r="EG8" i="55"/>
  <c r="EV8" i="55"/>
  <c r="EB8" i="55"/>
  <c r="DU8" i="55"/>
  <c r="DI8" i="55"/>
  <c r="DO8" i="55"/>
  <c r="DL8" i="55"/>
  <c r="EI7" i="55"/>
  <c r="DU7" i="55"/>
  <c r="FC7" i="55"/>
  <c r="EO7" i="55"/>
  <c r="EV6" i="55"/>
  <c r="EB6" i="55"/>
  <c r="EI6" i="55"/>
  <c r="FC6" i="55"/>
  <c r="DO6" i="55"/>
  <c r="DI6" i="55"/>
  <c r="DF6" i="55" s="1"/>
  <c r="DK6" i="55"/>
  <c r="CY6" i="55"/>
  <c r="DN6" i="55"/>
  <c r="DB6" i="55"/>
  <c r="CX6" i="55"/>
  <c r="DA6" i="55"/>
  <c r="EG5" i="55"/>
  <c r="EN5" i="55"/>
  <c r="ES5" i="55"/>
  <c r="EZ5" i="55"/>
  <c r="FG5" i="55"/>
  <c r="EY5" i="55"/>
  <c r="EB5" i="55"/>
  <c r="EV5" i="55"/>
  <c r="DO5" i="55"/>
  <c r="DK5" i="55"/>
  <c r="CY5" i="55"/>
  <c r="DB5" i="55"/>
  <c r="DN5" i="55"/>
  <c r="DU5" i="55"/>
  <c r="EK6" i="55"/>
  <c r="EN7" i="55"/>
  <c r="DN8" i="55"/>
  <c r="EI8" i="55"/>
  <c r="FC8" i="55"/>
  <c r="DO15" i="55"/>
  <c r="FF22" i="55"/>
  <c r="EJ23" i="55"/>
  <c r="DL5" i="55"/>
  <c r="EI5" i="55"/>
  <c r="DL6" i="55"/>
  <c r="EF7" i="55"/>
  <c r="EZ7" i="55"/>
  <c r="CX8" i="55"/>
  <c r="EY8" i="55"/>
  <c r="EF9" i="55"/>
  <c r="DI10" i="55"/>
  <c r="ES10" i="55"/>
  <c r="CY12" i="55"/>
  <c r="DO12" i="55"/>
  <c r="EB12" i="55"/>
  <c r="ED13" i="55"/>
  <c r="EY13" i="55"/>
  <c r="EX15" i="55"/>
  <c r="CX16" i="55"/>
  <c r="EM18" i="55"/>
  <c r="FG20" i="55"/>
  <c r="CX21" i="55"/>
  <c r="EX21" i="55"/>
  <c r="DI26" i="55"/>
  <c r="DF26" i="55" s="1"/>
  <c r="CU17" i="55"/>
  <c r="P33" i="47" a="1"/>
  <c r="P33" i="47"/>
  <c r="P34" i="47" a="1"/>
  <c r="P34" i="47" s="1"/>
  <c r="FJ40" i="48"/>
  <c r="IS40" i="48" s="1" a="1"/>
  <c r="IS40" i="48" s="1"/>
  <c r="FK40" i="48"/>
  <c r="FL40" i="48"/>
  <c r="FM40" i="48"/>
  <c r="FN40" i="48"/>
  <c r="FO40" i="48"/>
  <c r="FP40" i="48"/>
  <c r="FQ40" i="48"/>
  <c r="FR40" i="48"/>
  <c r="FS40" i="48"/>
  <c r="FT40" i="48"/>
  <c r="FU40" i="48"/>
  <c r="FV40" i="48"/>
  <c r="FW40" i="48"/>
  <c r="FX40" i="48"/>
  <c r="FY40" i="48"/>
  <c r="FZ40" i="48"/>
  <c r="GA40" i="48"/>
  <c r="GB40" i="48"/>
  <c r="GC40" i="48"/>
  <c r="GD40" i="48"/>
  <c r="GE40" i="48"/>
  <c r="GF40" i="48"/>
  <c r="GG40" i="48"/>
  <c r="GH40" i="48"/>
  <c r="GI40" i="48"/>
  <c r="GJ40" i="48"/>
  <c r="GK40" i="48"/>
  <c r="GL40" i="48"/>
  <c r="GM40" i="48"/>
  <c r="GN40" i="48"/>
  <c r="GO40" i="48"/>
  <c r="GP40" i="48"/>
  <c r="GQ40" i="48"/>
  <c r="GR40" i="48"/>
  <c r="GS40" i="48"/>
  <c r="GT40" i="48"/>
  <c r="GU40" i="48"/>
  <c r="GV40" i="48"/>
  <c r="GW40" i="48"/>
  <c r="GX40" i="48"/>
  <c r="GY40" i="48"/>
  <c r="GZ40" i="48"/>
  <c r="HA40" i="48"/>
  <c r="HB40" i="48"/>
  <c r="HC40" i="48"/>
  <c r="HD40" i="48"/>
  <c r="HE40" i="48"/>
  <c r="HF40" i="48"/>
  <c r="HG40" i="48"/>
  <c r="HH40" i="48"/>
  <c r="HI40" i="48"/>
  <c r="HJ40" i="48"/>
  <c r="HK40" i="48"/>
  <c r="HL40" i="48"/>
  <c r="HM40" i="48"/>
  <c r="HN40" i="48"/>
  <c r="HO40" i="48"/>
  <c r="HP40" i="48"/>
  <c r="HQ40" i="48"/>
  <c r="HR40" i="48"/>
  <c r="HS40" i="48"/>
  <c r="HT40" i="48"/>
  <c r="HU40" i="48"/>
  <c r="HV40" i="48"/>
  <c r="HW40" i="48"/>
  <c r="HX40" i="48"/>
  <c r="HY40" i="48"/>
  <c r="HZ40" i="48"/>
  <c r="IA40" i="48"/>
  <c r="IB40" i="48"/>
  <c r="IC40" i="48"/>
  <c r="ID40" i="48"/>
  <c r="IE40" i="48"/>
  <c r="IF40" i="48"/>
  <c r="IG40" i="48"/>
  <c r="IH40" i="48"/>
  <c r="II40" i="48"/>
  <c r="IJ40" i="48"/>
  <c r="IK40" i="48"/>
  <c r="IL40" i="48"/>
  <c r="IM40" i="48"/>
  <c r="IN40" i="48"/>
  <c r="IO40" i="48"/>
  <c r="IP40" i="48"/>
  <c r="IQ40" i="48"/>
  <c r="IR40" i="48"/>
  <c r="FJ41" i="48"/>
  <c r="IS41" i="48" s="1" a="1"/>
  <c r="IS41" i="48" s="1"/>
  <c r="FK41" i="48"/>
  <c r="FL41" i="48"/>
  <c r="FM41" i="48"/>
  <c r="FN41" i="48"/>
  <c r="FO41" i="48"/>
  <c r="FP41" i="48"/>
  <c r="FQ41" i="48"/>
  <c r="FR41" i="48"/>
  <c r="FS41" i="48"/>
  <c r="FT41" i="48"/>
  <c r="FU41" i="48"/>
  <c r="FV41" i="48"/>
  <c r="FW41" i="48"/>
  <c r="FX41" i="48"/>
  <c r="FY41" i="48"/>
  <c r="FZ41" i="48"/>
  <c r="GA41" i="48"/>
  <c r="GB41" i="48"/>
  <c r="GC41" i="48"/>
  <c r="GD41" i="48"/>
  <c r="GE41" i="48"/>
  <c r="GF41" i="48"/>
  <c r="GG41" i="48"/>
  <c r="GH41" i="48"/>
  <c r="GI41" i="48"/>
  <c r="GJ41" i="48"/>
  <c r="GK41" i="48"/>
  <c r="GL41" i="48"/>
  <c r="GM41" i="48"/>
  <c r="GN41" i="48"/>
  <c r="GO41" i="48"/>
  <c r="GP41" i="48"/>
  <c r="GQ41" i="48"/>
  <c r="GR41" i="48"/>
  <c r="GS41" i="48"/>
  <c r="GT41" i="48"/>
  <c r="GU41" i="48"/>
  <c r="GV41" i="48"/>
  <c r="GW41" i="48"/>
  <c r="GX41" i="48"/>
  <c r="GY41" i="48"/>
  <c r="GZ41" i="48"/>
  <c r="HA41" i="48"/>
  <c r="HB41" i="48"/>
  <c r="HC41" i="48"/>
  <c r="HD41" i="48"/>
  <c r="HE41" i="48"/>
  <c r="HF41" i="48"/>
  <c r="HG41" i="48"/>
  <c r="HH41" i="48"/>
  <c r="HI41" i="48"/>
  <c r="HJ41" i="48"/>
  <c r="HK41" i="48"/>
  <c r="HL41" i="48"/>
  <c r="HM41" i="48"/>
  <c r="HN41" i="48"/>
  <c r="HO41" i="48"/>
  <c r="HP41" i="48"/>
  <c r="HQ41" i="48"/>
  <c r="HR41" i="48"/>
  <c r="HS41" i="48"/>
  <c r="HT41" i="48"/>
  <c r="HU41" i="48"/>
  <c r="HV41" i="48"/>
  <c r="HW41" i="48"/>
  <c r="HX41" i="48"/>
  <c r="HY41" i="48"/>
  <c r="HZ41" i="48"/>
  <c r="IA41" i="48"/>
  <c r="IB41" i="48"/>
  <c r="IC41" i="48"/>
  <c r="ID41" i="48"/>
  <c r="IE41" i="48"/>
  <c r="IF41" i="48"/>
  <c r="IG41" i="48"/>
  <c r="IH41" i="48"/>
  <c r="II41" i="48"/>
  <c r="IJ41" i="48"/>
  <c r="IK41" i="48"/>
  <c r="IL41" i="48"/>
  <c r="IM41" i="48"/>
  <c r="IN41" i="48"/>
  <c r="IO41" i="48"/>
  <c r="IP41" i="48"/>
  <c r="IQ41" i="48"/>
  <c r="IR41" i="48"/>
  <c r="CR29" i="45"/>
  <c r="CS29" i="45"/>
  <c r="CT29" i="45"/>
  <c r="CU29" i="45"/>
  <c r="CV29" i="45"/>
  <c r="CW29" i="45"/>
  <c r="CX29" i="45"/>
  <c r="CY29" i="45"/>
  <c r="CZ29" i="45"/>
  <c r="DA29" i="45"/>
  <c r="DB29" i="45"/>
  <c r="DC29" i="45"/>
  <c r="DD29" i="45"/>
  <c r="DE29" i="45"/>
  <c r="DF29" i="45"/>
  <c r="DG29" i="45"/>
  <c r="DH29" i="45"/>
  <c r="DI29" i="45"/>
  <c r="DJ29" i="45"/>
  <c r="DK29" i="45"/>
  <c r="DL29" i="45"/>
  <c r="DM29" i="45"/>
  <c r="DN29" i="45"/>
  <c r="DO29" i="45"/>
  <c r="DP29" i="45"/>
  <c r="DQ29" i="45"/>
  <c r="DR29" i="45"/>
  <c r="DT29" i="45"/>
  <c r="DU29" i="45"/>
  <c r="DV29" i="45"/>
  <c r="DW29" i="45"/>
  <c r="DX29" i="45"/>
  <c r="DY29" i="45"/>
  <c r="DZ29" i="45"/>
  <c r="EA29" i="45"/>
  <c r="EB29" i="45"/>
  <c r="EC29" i="45"/>
  <c r="ED29" i="45"/>
  <c r="EE29" i="45"/>
  <c r="EF29" i="45"/>
  <c r="EG29" i="45"/>
  <c r="EH29" i="45"/>
  <c r="EI29" i="45"/>
  <c r="EJ29" i="45"/>
  <c r="EK29" i="45"/>
  <c r="EL29" i="45"/>
  <c r="EM29" i="45"/>
  <c r="EN29" i="45"/>
  <c r="EO29" i="45"/>
  <c r="EP29" i="45"/>
  <c r="EQ29" i="45"/>
  <c r="ER29" i="45"/>
  <c r="ES29" i="45"/>
  <c r="ET29" i="45"/>
  <c r="EU29" i="45"/>
  <c r="EV29" i="45"/>
  <c r="EW29" i="45"/>
  <c r="EX29" i="45"/>
  <c r="EY29" i="45"/>
  <c r="EZ29" i="45"/>
  <c r="FA29" i="45"/>
  <c r="FB29" i="45"/>
  <c r="FC29" i="45"/>
  <c r="FD29" i="45"/>
  <c r="FE29" i="45"/>
  <c r="FF29" i="45"/>
  <c r="FG29" i="45"/>
  <c r="FH29" i="45"/>
  <c r="FI29" i="45"/>
  <c r="CR28" i="45"/>
  <c r="CS28" i="45"/>
  <c r="CT28" i="45"/>
  <c r="CU28" i="45"/>
  <c r="CV28" i="45"/>
  <c r="CW28" i="45"/>
  <c r="CX28" i="45"/>
  <c r="CY28" i="45"/>
  <c r="CZ28" i="45"/>
  <c r="DA28" i="45"/>
  <c r="DB28" i="45"/>
  <c r="DC28" i="45"/>
  <c r="DD28" i="45"/>
  <c r="DE28" i="45"/>
  <c r="DF28" i="45"/>
  <c r="DG28" i="45"/>
  <c r="DH28" i="45"/>
  <c r="DI28" i="45"/>
  <c r="DJ28" i="45"/>
  <c r="DK28" i="45"/>
  <c r="DL28" i="45"/>
  <c r="DM28" i="45"/>
  <c r="DN28" i="45"/>
  <c r="DO28" i="45"/>
  <c r="DP28" i="45"/>
  <c r="DQ28" i="45"/>
  <c r="DR28" i="45"/>
  <c r="DT28" i="45"/>
  <c r="DU28" i="45"/>
  <c r="DV28" i="45"/>
  <c r="DW28" i="45"/>
  <c r="DX28" i="45"/>
  <c r="DY28" i="45"/>
  <c r="DZ28" i="45"/>
  <c r="EA28" i="45"/>
  <c r="EB28" i="45"/>
  <c r="EC28" i="45"/>
  <c r="ED28" i="45"/>
  <c r="EE28" i="45"/>
  <c r="EF28" i="45"/>
  <c r="EG28" i="45"/>
  <c r="EH28" i="45"/>
  <c r="EI28" i="45"/>
  <c r="EJ28" i="45"/>
  <c r="EK28" i="45"/>
  <c r="EL28" i="45"/>
  <c r="EM28" i="45"/>
  <c r="EN28" i="45"/>
  <c r="EO28" i="45"/>
  <c r="EP28" i="45"/>
  <c r="EQ28" i="45"/>
  <c r="ER28" i="45"/>
  <c r="ES28" i="45"/>
  <c r="ET28" i="45"/>
  <c r="EU28" i="45"/>
  <c r="EV28" i="45"/>
  <c r="EW28" i="45"/>
  <c r="EX28" i="45"/>
  <c r="EY28" i="45"/>
  <c r="EZ28" i="45"/>
  <c r="FA28" i="45"/>
  <c r="FB28" i="45"/>
  <c r="FC28" i="45"/>
  <c r="FD28" i="45"/>
  <c r="FE28" i="45"/>
  <c r="FF28" i="45"/>
  <c r="FG28" i="45"/>
  <c r="FH28" i="45"/>
  <c r="FI28" i="45"/>
  <c r="Z5" i="46" a="1"/>
  <c r="Z5" i="46"/>
  <c r="Z6" i="46" a="1"/>
  <c r="Z6" i="46" s="1"/>
  <c r="Z7" i="46" a="1"/>
  <c r="Z7" i="46"/>
  <c r="Z8" i="46" a="1"/>
  <c r="Z8" i="46" s="1"/>
  <c r="Z10" i="46" a="1"/>
  <c r="Z10" i="46"/>
  <c r="Z11" i="46" a="1"/>
  <c r="Z11" i="46" s="1"/>
  <c r="Z12" i="46" a="1"/>
  <c r="Z12" i="46"/>
  <c r="Z13" i="46" a="1"/>
  <c r="Z13" i="46" s="1"/>
  <c r="Z14" i="46" a="1"/>
  <c r="Z14" i="46"/>
  <c r="Z15" i="46" a="1"/>
  <c r="Z15" i="46" s="1"/>
  <c r="Z16" i="46" a="1"/>
  <c r="Z16" i="46" s="1"/>
  <c r="Z17" i="46" a="1"/>
  <c r="Z17" i="46" s="1"/>
  <c r="Z18" i="46" a="1"/>
  <c r="Z18" i="46" s="1"/>
  <c r="Z19" i="46" a="1"/>
  <c r="Z19" i="46" s="1"/>
  <c r="Z20" i="46" a="1"/>
  <c r="Z20" i="46" s="1"/>
  <c r="Z21" i="46" a="1"/>
  <c r="Z21" i="46" s="1"/>
  <c r="Z22" i="46" a="1"/>
  <c r="Z22" i="46" s="1"/>
  <c r="Z23" i="46" a="1"/>
  <c r="Z23" i="46" s="1"/>
  <c r="Z24" i="46" a="1"/>
  <c r="Z24" i="46" s="1"/>
  <c r="Z25" i="46" a="1"/>
  <c r="Z25" i="46" s="1"/>
  <c r="Z26" i="46" a="1"/>
  <c r="Z26" i="46" s="1"/>
  <c r="Z27" i="46" a="1"/>
  <c r="Z27" i="46" s="1"/>
  <c r="Z28" i="46" a="1"/>
  <c r="Z28" i="46" s="1"/>
  <c r="Z29" i="46" a="1"/>
  <c r="Z29" i="46" s="1"/>
  <c r="Z30" i="46" a="1"/>
  <c r="Z30" i="46" s="1"/>
  <c r="Z31" i="46" a="1"/>
  <c r="Z31" i="46" s="1"/>
  <c r="Z32" i="46" a="1"/>
  <c r="Z32" i="46" s="1"/>
  <c r="Z33" i="46" a="1"/>
  <c r="Z33" i="46" s="1"/>
  <c r="Z34" i="46" a="1"/>
  <c r="Z34" i="46" s="1"/>
  <c r="Z35" i="46" a="1"/>
  <c r="Z35" i="46" s="1"/>
  <c r="Z36" i="46" a="1"/>
  <c r="Z36" i="46" s="1"/>
  <c r="Z37" i="46" a="1"/>
  <c r="Z37" i="46" s="1"/>
  <c r="Z38" i="46" a="1"/>
  <c r="Z38" i="46" s="1"/>
  <c r="Z39" i="46" a="1"/>
  <c r="Z39" i="46" s="1"/>
  <c r="Z40" i="46" a="1"/>
  <c r="Z40" i="46" s="1"/>
  <c r="Z41" i="46" a="1"/>
  <c r="Z41" i="46" s="1"/>
  <c r="Z42" i="46" a="1"/>
  <c r="Z42" i="46" s="1"/>
  <c r="Z43" i="46" a="1"/>
  <c r="Z43" i="46" s="1"/>
  <c r="Z44" i="46" a="1"/>
  <c r="Z44" i="46" s="1"/>
  <c r="Z9" i="46" a="1"/>
  <c r="Z9" i="46" s="1"/>
  <c r="P10" i="47" a="1"/>
  <c r="P10" i="47" s="1"/>
  <c r="P11" i="47" a="1"/>
  <c r="P11" i="47" s="1"/>
  <c r="P12" i="47" a="1"/>
  <c r="P13" i="47" a="1"/>
  <c r="P14" i="47" a="1"/>
  <c r="P14" i="47" s="1"/>
  <c r="P15" i="47" a="1"/>
  <c r="P12" i="47"/>
  <c r="P13" i="47"/>
  <c r="P15" i="47"/>
  <c r="CR5" i="45"/>
  <c r="CS5" i="45"/>
  <c r="CT5" i="45"/>
  <c r="CU5" i="45"/>
  <c r="CV5" i="45"/>
  <c r="CW5" i="45"/>
  <c r="CX5" i="45"/>
  <c r="CY5" i="45"/>
  <c r="CZ5" i="45"/>
  <c r="DA5" i="45"/>
  <c r="DB5" i="45"/>
  <c r="DC5" i="45"/>
  <c r="DD5" i="45"/>
  <c r="DE5" i="45"/>
  <c r="DF5" i="45"/>
  <c r="DG5" i="45"/>
  <c r="DH5" i="45"/>
  <c r="DI5" i="45"/>
  <c r="DJ5" i="45"/>
  <c r="DK5" i="45"/>
  <c r="DL5" i="45"/>
  <c r="DM5" i="45"/>
  <c r="DN5" i="45"/>
  <c r="DO5" i="45"/>
  <c r="DP5" i="45"/>
  <c r="DQ5" i="45"/>
  <c r="DR5" i="45"/>
  <c r="DT5" i="45"/>
  <c r="DU5" i="45"/>
  <c r="DV5" i="45"/>
  <c r="DW5" i="45"/>
  <c r="DX5" i="45"/>
  <c r="DY5" i="45"/>
  <c r="DZ5" i="45"/>
  <c r="EA5" i="45"/>
  <c r="EB5" i="45"/>
  <c r="EC5" i="45"/>
  <c r="ED5" i="45"/>
  <c r="EE5" i="45"/>
  <c r="EF5" i="45"/>
  <c r="EG5" i="45"/>
  <c r="EH5" i="45"/>
  <c r="EI5" i="45"/>
  <c r="EJ5" i="45"/>
  <c r="EK5" i="45"/>
  <c r="EL5" i="45"/>
  <c r="EM5" i="45"/>
  <c r="EN5" i="45"/>
  <c r="EO5" i="45"/>
  <c r="EP5" i="45"/>
  <c r="EQ5" i="45"/>
  <c r="ER5" i="45"/>
  <c r="ES5" i="45"/>
  <c r="ET5" i="45"/>
  <c r="EU5" i="45"/>
  <c r="EV5" i="45"/>
  <c r="EW5" i="45"/>
  <c r="EX5" i="45"/>
  <c r="EY5" i="45"/>
  <c r="EZ5" i="45"/>
  <c r="FA5" i="45"/>
  <c r="FB5" i="45"/>
  <c r="FC5" i="45"/>
  <c r="FD5" i="45"/>
  <c r="FE5" i="45"/>
  <c r="FF5" i="45"/>
  <c r="FG5" i="45"/>
  <c r="FH5" i="45"/>
  <c r="FI5" i="45"/>
  <c r="CR6" i="45"/>
  <c r="CS6" i="45"/>
  <c r="CT6" i="45"/>
  <c r="CU6" i="45"/>
  <c r="CV6" i="45"/>
  <c r="CW6" i="45"/>
  <c r="CX6" i="45"/>
  <c r="CY6" i="45"/>
  <c r="CZ6" i="45"/>
  <c r="DA6" i="45"/>
  <c r="DB6" i="45"/>
  <c r="DC6" i="45"/>
  <c r="DD6" i="45"/>
  <c r="DE6" i="45"/>
  <c r="DF6" i="45"/>
  <c r="DG6" i="45"/>
  <c r="DH6" i="45"/>
  <c r="DI6" i="45"/>
  <c r="DJ6" i="45"/>
  <c r="DK6" i="45"/>
  <c r="DL6" i="45"/>
  <c r="DM6" i="45"/>
  <c r="DN6" i="45"/>
  <c r="DO6" i="45"/>
  <c r="DP6" i="45"/>
  <c r="DQ6" i="45"/>
  <c r="DR6" i="45"/>
  <c r="DT6" i="45"/>
  <c r="DU6" i="45"/>
  <c r="DV6" i="45"/>
  <c r="DW6" i="45"/>
  <c r="DX6" i="45"/>
  <c r="DY6" i="45"/>
  <c r="DZ6" i="45"/>
  <c r="EA6" i="45"/>
  <c r="EB6" i="45"/>
  <c r="EC6" i="45"/>
  <c r="ED6" i="45"/>
  <c r="EE6" i="45"/>
  <c r="EF6" i="45"/>
  <c r="EG6" i="45"/>
  <c r="EH6" i="45"/>
  <c r="EI6" i="45"/>
  <c r="EJ6" i="45"/>
  <c r="EK6" i="45"/>
  <c r="EL6" i="45"/>
  <c r="EM6" i="45"/>
  <c r="EN6" i="45"/>
  <c r="EO6" i="45"/>
  <c r="EP6" i="45"/>
  <c r="EQ6" i="45"/>
  <c r="ER6" i="45"/>
  <c r="ES6" i="45"/>
  <c r="ET6" i="45"/>
  <c r="EU6" i="45"/>
  <c r="EV6" i="45"/>
  <c r="EW6" i="45"/>
  <c r="EX6" i="45"/>
  <c r="EY6" i="45"/>
  <c r="EZ6" i="45"/>
  <c r="FA6" i="45"/>
  <c r="FB6" i="45"/>
  <c r="FC6" i="45"/>
  <c r="FD6" i="45"/>
  <c r="FE6" i="45"/>
  <c r="FF6" i="45"/>
  <c r="FG6" i="45"/>
  <c r="FH6" i="45"/>
  <c r="FI6" i="45"/>
  <c r="CR7" i="45"/>
  <c r="CS7" i="45"/>
  <c r="CT7" i="45"/>
  <c r="CU7" i="45"/>
  <c r="CV7" i="45"/>
  <c r="CW7" i="45"/>
  <c r="CX7" i="45"/>
  <c r="CY7" i="45"/>
  <c r="CZ7" i="45"/>
  <c r="DA7" i="45"/>
  <c r="DB7" i="45"/>
  <c r="DC7" i="45"/>
  <c r="DD7" i="45"/>
  <c r="DE7" i="45"/>
  <c r="DF7" i="45"/>
  <c r="DG7" i="45"/>
  <c r="DH7" i="45"/>
  <c r="DI7" i="45"/>
  <c r="DJ7" i="45"/>
  <c r="DK7" i="45"/>
  <c r="DL7" i="45"/>
  <c r="DM7" i="45"/>
  <c r="DN7" i="45"/>
  <c r="DO7" i="45"/>
  <c r="DP7" i="45"/>
  <c r="DQ7" i="45"/>
  <c r="DR7" i="45"/>
  <c r="DT7" i="45"/>
  <c r="DU7" i="45"/>
  <c r="DV7" i="45"/>
  <c r="DW7" i="45"/>
  <c r="DX7" i="45"/>
  <c r="DY7" i="45"/>
  <c r="DZ7" i="45"/>
  <c r="EA7" i="45"/>
  <c r="EB7" i="45"/>
  <c r="EC7" i="45"/>
  <c r="ED7" i="45"/>
  <c r="EE7" i="45"/>
  <c r="EF7" i="45"/>
  <c r="EG7" i="45"/>
  <c r="EH7" i="45"/>
  <c r="EI7" i="45"/>
  <c r="EJ7" i="45"/>
  <c r="EK7" i="45"/>
  <c r="EL7" i="45"/>
  <c r="EM7" i="45"/>
  <c r="EN7" i="45"/>
  <c r="EO7" i="45"/>
  <c r="EP7" i="45"/>
  <c r="EQ7" i="45"/>
  <c r="ER7" i="45"/>
  <c r="ES7" i="45"/>
  <c r="ET7" i="45"/>
  <c r="EU7" i="45"/>
  <c r="EV7" i="45"/>
  <c r="EW7" i="45"/>
  <c r="EX7" i="45"/>
  <c r="EY7" i="45"/>
  <c r="EZ7" i="45"/>
  <c r="FA7" i="45"/>
  <c r="FB7" i="45"/>
  <c r="FC7" i="45"/>
  <c r="FD7" i="45"/>
  <c r="FE7" i="45"/>
  <c r="FF7" i="45"/>
  <c r="FG7" i="45"/>
  <c r="FH7" i="45"/>
  <c r="FI7" i="45"/>
  <c r="CR8" i="45"/>
  <c r="CS8" i="45"/>
  <c r="CT8" i="45"/>
  <c r="CU8" i="45"/>
  <c r="CV8" i="45"/>
  <c r="CW8" i="45"/>
  <c r="CX8" i="45"/>
  <c r="CY8" i="45"/>
  <c r="CZ8" i="45"/>
  <c r="DA8" i="45"/>
  <c r="DB8" i="45"/>
  <c r="DC8" i="45"/>
  <c r="DD8" i="45"/>
  <c r="DE8" i="45"/>
  <c r="DF8" i="45"/>
  <c r="DG8" i="45"/>
  <c r="DH8" i="45"/>
  <c r="DI8" i="45"/>
  <c r="DJ8" i="45"/>
  <c r="DK8" i="45"/>
  <c r="DL8" i="45"/>
  <c r="DM8" i="45"/>
  <c r="DN8" i="45"/>
  <c r="DO8" i="45"/>
  <c r="DP8" i="45"/>
  <c r="DQ8" i="45"/>
  <c r="DR8" i="45"/>
  <c r="DT8" i="45"/>
  <c r="DU8" i="45"/>
  <c r="DV8" i="45"/>
  <c r="DW8" i="45"/>
  <c r="DX8" i="45"/>
  <c r="DY8" i="45"/>
  <c r="DZ8" i="45"/>
  <c r="EA8" i="45"/>
  <c r="EB8" i="45"/>
  <c r="EC8" i="45"/>
  <c r="ED8" i="45"/>
  <c r="EE8" i="45"/>
  <c r="EF8" i="45"/>
  <c r="EG8" i="45"/>
  <c r="EH8" i="45"/>
  <c r="EI8" i="45"/>
  <c r="EJ8" i="45"/>
  <c r="EK8" i="45"/>
  <c r="EL8" i="45"/>
  <c r="EM8" i="45"/>
  <c r="EN8" i="45"/>
  <c r="EO8" i="45"/>
  <c r="EP8" i="45"/>
  <c r="EQ8" i="45"/>
  <c r="ER8" i="45"/>
  <c r="ES8" i="45"/>
  <c r="ET8" i="45"/>
  <c r="EU8" i="45"/>
  <c r="EV8" i="45"/>
  <c r="EW8" i="45"/>
  <c r="EX8" i="45"/>
  <c r="EY8" i="45"/>
  <c r="EZ8" i="45"/>
  <c r="FA8" i="45"/>
  <c r="FB8" i="45"/>
  <c r="FC8" i="45"/>
  <c r="FD8" i="45"/>
  <c r="FE8" i="45"/>
  <c r="FF8" i="45"/>
  <c r="FG8" i="45"/>
  <c r="FH8" i="45"/>
  <c r="FI8" i="45"/>
  <c r="CR9" i="45"/>
  <c r="CS9" i="45"/>
  <c r="CT9" i="45"/>
  <c r="CU9" i="45"/>
  <c r="CV9" i="45"/>
  <c r="CW9" i="45"/>
  <c r="CX9" i="45"/>
  <c r="CY9" i="45"/>
  <c r="CZ9" i="45"/>
  <c r="DA9" i="45"/>
  <c r="DB9" i="45"/>
  <c r="DC9" i="45"/>
  <c r="DD9" i="45"/>
  <c r="DE9" i="45"/>
  <c r="DF9" i="45"/>
  <c r="DG9" i="45"/>
  <c r="DH9" i="45"/>
  <c r="DI9" i="45"/>
  <c r="DJ9" i="45"/>
  <c r="DK9" i="45"/>
  <c r="DL9" i="45"/>
  <c r="DM9" i="45"/>
  <c r="DN9" i="45"/>
  <c r="DO9" i="45"/>
  <c r="DP9" i="45"/>
  <c r="DQ9" i="45"/>
  <c r="DR9" i="45"/>
  <c r="DT9" i="45"/>
  <c r="DU9" i="45"/>
  <c r="DV9" i="45"/>
  <c r="DW9" i="45"/>
  <c r="DX9" i="45"/>
  <c r="DY9" i="45"/>
  <c r="DZ9" i="45"/>
  <c r="EA9" i="45"/>
  <c r="EB9" i="45"/>
  <c r="EC9" i="45"/>
  <c r="ED9" i="45"/>
  <c r="EE9" i="45"/>
  <c r="EF9" i="45"/>
  <c r="EG9" i="45"/>
  <c r="EH9" i="45"/>
  <c r="EI9" i="45"/>
  <c r="EJ9" i="45"/>
  <c r="EK9" i="45"/>
  <c r="EL9" i="45"/>
  <c r="EM9" i="45"/>
  <c r="EN9" i="45"/>
  <c r="EO9" i="45"/>
  <c r="EP9" i="45"/>
  <c r="EQ9" i="45"/>
  <c r="ER9" i="45"/>
  <c r="ES9" i="45"/>
  <c r="ET9" i="45"/>
  <c r="EU9" i="45"/>
  <c r="EV9" i="45"/>
  <c r="EW9" i="45"/>
  <c r="EX9" i="45"/>
  <c r="EY9" i="45"/>
  <c r="EZ9" i="45"/>
  <c r="FA9" i="45"/>
  <c r="FB9" i="45"/>
  <c r="FC9" i="45"/>
  <c r="FD9" i="45"/>
  <c r="FE9" i="45"/>
  <c r="FF9" i="45"/>
  <c r="FG9" i="45"/>
  <c r="FH9" i="45"/>
  <c r="FI9" i="45"/>
  <c r="CR10" i="45"/>
  <c r="CS10" i="45"/>
  <c r="CT10" i="45"/>
  <c r="CU10" i="45"/>
  <c r="CV10" i="45"/>
  <c r="CW10" i="45"/>
  <c r="CX10" i="45"/>
  <c r="CY10" i="45"/>
  <c r="CZ10" i="45"/>
  <c r="DA10" i="45"/>
  <c r="DB10" i="45"/>
  <c r="DC10" i="45"/>
  <c r="DD10" i="45"/>
  <c r="DE10" i="45"/>
  <c r="DF10" i="45"/>
  <c r="DG10" i="45"/>
  <c r="DH10" i="45"/>
  <c r="DI10" i="45"/>
  <c r="DJ10" i="45"/>
  <c r="DK10" i="45"/>
  <c r="DL10" i="45"/>
  <c r="DM10" i="45"/>
  <c r="DN10" i="45"/>
  <c r="DO10" i="45"/>
  <c r="DP10" i="45"/>
  <c r="DQ10" i="45"/>
  <c r="DR10" i="45"/>
  <c r="DT10" i="45"/>
  <c r="DU10" i="45"/>
  <c r="DV10" i="45"/>
  <c r="DW10" i="45"/>
  <c r="DX10" i="45"/>
  <c r="DY10" i="45"/>
  <c r="DZ10" i="45"/>
  <c r="EA10" i="45"/>
  <c r="EB10" i="45"/>
  <c r="EC10" i="45"/>
  <c r="ED10" i="45"/>
  <c r="EE10" i="45"/>
  <c r="EF10" i="45"/>
  <c r="EG10" i="45"/>
  <c r="EH10" i="45"/>
  <c r="EI10" i="45"/>
  <c r="EJ10" i="45"/>
  <c r="EK10" i="45"/>
  <c r="EL10" i="45"/>
  <c r="EM10" i="45"/>
  <c r="EN10" i="45"/>
  <c r="EO10" i="45"/>
  <c r="EP10" i="45"/>
  <c r="EQ10" i="45"/>
  <c r="ER10" i="45"/>
  <c r="ES10" i="45"/>
  <c r="ET10" i="45"/>
  <c r="EU10" i="45"/>
  <c r="EV10" i="45"/>
  <c r="EW10" i="45"/>
  <c r="EX10" i="45"/>
  <c r="EY10" i="45"/>
  <c r="EZ10" i="45"/>
  <c r="FA10" i="45"/>
  <c r="FB10" i="45"/>
  <c r="FC10" i="45"/>
  <c r="FD10" i="45"/>
  <c r="FE10" i="45"/>
  <c r="FF10" i="45"/>
  <c r="FG10" i="45"/>
  <c r="FH10" i="45"/>
  <c r="FI10" i="45"/>
  <c r="CR11" i="45"/>
  <c r="CS11" i="45"/>
  <c r="CT11" i="45"/>
  <c r="CU11" i="45"/>
  <c r="CV11" i="45"/>
  <c r="CW11" i="45"/>
  <c r="CX11" i="45"/>
  <c r="CY11" i="45"/>
  <c r="CZ11" i="45"/>
  <c r="DA11" i="45"/>
  <c r="DB11" i="45"/>
  <c r="DC11" i="45"/>
  <c r="DD11" i="45"/>
  <c r="DE11" i="45"/>
  <c r="DF11" i="45"/>
  <c r="DG11" i="45"/>
  <c r="DH11" i="45"/>
  <c r="DI11" i="45"/>
  <c r="DJ11" i="45"/>
  <c r="DK11" i="45"/>
  <c r="DL11" i="45"/>
  <c r="DM11" i="45"/>
  <c r="DN11" i="45"/>
  <c r="DO11" i="45"/>
  <c r="DP11" i="45"/>
  <c r="DQ11" i="45"/>
  <c r="DR11" i="45"/>
  <c r="DT11" i="45"/>
  <c r="DU11" i="45"/>
  <c r="DV11" i="45"/>
  <c r="DW11" i="45"/>
  <c r="DX11" i="45"/>
  <c r="DY11" i="45"/>
  <c r="DZ11" i="45"/>
  <c r="EA11" i="45"/>
  <c r="EB11" i="45"/>
  <c r="EC11" i="45"/>
  <c r="ED11" i="45"/>
  <c r="EE11" i="45"/>
  <c r="EF11" i="45"/>
  <c r="EG11" i="45"/>
  <c r="EH11" i="45"/>
  <c r="EI11" i="45"/>
  <c r="EJ11" i="45"/>
  <c r="EK11" i="45"/>
  <c r="EL11" i="45"/>
  <c r="EM11" i="45"/>
  <c r="EN11" i="45"/>
  <c r="EO11" i="45"/>
  <c r="EP11" i="45"/>
  <c r="EQ11" i="45"/>
  <c r="ER11" i="45"/>
  <c r="ES11" i="45"/>
  <c r="ET11" i="45"/>
  <c r="EU11" i="45"/>
  <c r="EV11" i="45"/>
  <c r="EW11" i="45"/>
  <c r="EX11" i="45"/>
  <c r="EY11" i="45"/>
  <c r="EZ11" i="45"/>
  <c r="FA11" i="45"/>
  <c r="FB11" i="45"/>
  <c r="FC11" i="45"/>
  <c r="FD11" i="45"/>
  <c r="FE11" i="45"/>
  <c r="FF11" i="45"/>
  <c r="FG11" i="45"/>
  <c r="FH11" i="45"/>
  <c r="FI11" i="45"/>
  <c r="CR12" i="45"/>
  <c r="CS12" i="45"/>
  <c r="CT12" i="45"/>
  <c r="CU12" i="45"/>
  <c r="CV12" i="45"/>
  <c r="CW12" i="45"/>
  <c r="CX12" i="45"/>
  <c r="CY12" i="45"/>
  <c r="CZ12" i="45"/>
  <c r="DA12" i="45"/>
  <c r="DB12" i="45"/>
  <c r="DC12" i="45"/>
  <c r="DD12" i="45"/>
  <c r="DE12" i="45"/>
  <c r="DF12" i="45"/>
  <c r="DG12" i="45"/>
  <c r="DH12" i="45"/>
  <c r="DI12" i="45"/>
  <c r="DJ12" i="45"/>
  <c r="DK12" i="45"/>
  <c r="DL12" i="45"/>
  <c r="DM12" i="45"/>
  <c r="DN12" i="45"/>
  <c r="DO12" i="45"/>
  <c r="DP12" i="45"/>
  <c r="DQ12" i="45"/>
  <c r="DR12" i="45"/>
  <c r="DT12" i="45"/>
  <c r="DU12" i="45"/>
  <c r="DV12" i="45"/>
  <c r="DW12" i="45"/>
  <c r="DX12" i="45"/>
  <c r="DY12" i="45"/>
  <c r="DZ12" i="45"/>
  <c r="EA12" i="45"/>
  <c r="EB12" i="45"/>
  <c r="EC12" i="45"/>
  <c r="ED12" i="45"/>
  <c r="EE12" i="45"/>
  <c r="EF12" i="45"/>
  <c r="EG12" i="45"/>
  <c r="EH12" i="45"/>
  <c r="EI12" i="45"/>
  <c r="EJ12" i="45"/>
  <c r="EK12" i="45"/>
  <c r="EL12" i="45"/>
  <c r="EM12" i="45"/>
  <c r="EN12" i="45"/>
  <c r="EO12" i="45"/>
  <c r="EP12" i="45"/>
  <c r="EQ12" i="45"/>
  <c r="ER12" i="45"/>
  <c r="ES12" i="45"/>
  <c r="ET12" i="45"/>
  <c r="EU12" i="45"/>
  <c r="EV12" i="45"/>
  <c r="EW12" i="45"/>
  <c r="EX12" i="45"/>
  <c r="EY12" i="45"/>
  <c r="EZ12" i="45"/>
  <c r="FA12" i="45"/>
  <c r="FB12" i="45"/>
  <c r="FC12" i="45"/>
  <c r="FD12" i="45"/>
  <c r="FE12" i="45"/>
  <c r="FF12" i="45"/>
  <c r="FG12" i="45"/>
  <c r="FH12" i="45"/>
  <c r="FI12" i="45"/>
  <c r="CR13" i="45"/>
  <c r="CS13" i="45"/>
  <c r="CT13" i="45"/>
  <c r="CU13" i="45"/>
  <c r="CV13" i="45"/>
  <c r="CW13" i="45"/>
  <c r="CX13" i="45"/>
  <c r="CY13" i="45"/>
  <c r="CZ13" i="45"/>
  <c r="DA13" i="45"/>
  <c r="DB13" i="45"/>
  <c r="DC13" i="45"/>
  <c r="DD13" i="45"/>
  <c r="DE13" i="45"/>
  <c r="DF13" i="45"/>
  <c r="DG13" i="45"/>
  <c r="DH13" i="45"/>
  <c r="DI13" i="45"/>
  <c r="DJ13" i="45"/>
  <c r="DK13" i="45"/>
  <c r="DL13" i="45"/>
  <c r="DM13" i="45"/>
  <c r="DN13" i="45"/>
  <c r="DO13" i="45"/>
  <c r="DP13" i="45"/>
  <c r="DQ13" i="45"/>
  <c r="DR13" i="45"/>
  <c r="DT13" i="45"/>
  <c r="DU13" i="45"/>
  <c r="DV13" i="45"/>
  <c r="DW13" i="45"/>
  <c r="DX13" i="45"/>
  <c r="DY13" i="45"/>
  <c r="DZ13" i="45"/>
  <c r="EA13" i="45"/>
  <c r="EB13" i="45"/>
  <c r="EC13" i="45"/>
  <c r="ED13" i="45"/>
  <c r="EE13" i="45"/>
  <c r="EF13" i="45"/>
  <c r="EG13" i="45"/>
  <c r="EH13" i="45"/>
  <c r="EI13" i="45"/>
  <c r="EJ13" i="45"/>
  <c r="EK13" i="45"/>
  <c r="EL13" i="45"/>
  <c r="EM13" i="45"/>
  <c r="EN13" i="45"/>
  <c r="EO13" i="45"/>
  <c r="EP13" i="45"/>
  <c r="EQ13" i="45"/>
  <c r="ER13" i="45"/>
  <c r="ES13" i="45"/>
  <c r="ET13" i="45"/>
  <c r="EU13" i="45"/>
  <c r="EV13" i="45"/>
  <c r="EW13" i="45"/>
  <c r="EX13" i="45"/>
  <c r="EY13" i="45"/>
  <c r="EZ13" i="45"/>
  <c r="FA13" i="45"/>
  <c r="FB13" i="45"/>
  <c r="FC13" i="45"/>
  <c r="FD13" i="45"/>
  <c r="FE13" i="45"/>
  <c r="FF13" i="45"/>
  <c r="FG13" i="45"/>
  <c r="FH13" i="45"/>
  <c r="FI13" i="45"/>
  <c r="CR14" i="45"/>
  <c r="CS14" i="45"/>
  <c r="CT14" i="45"/>
  <c r="CU14" i="45"/>
  <c r="CV14" i="45"/>
  <c r="CW14" i="45"/>
  <c r="CX14" i="45"/>
  <c r="CY14" i="45"/>
  <c r="CZ14" i="45"/>
  <c r="DA14" i="45"/>
  <c r="DB14" i="45"/>
  <c r="DC14" i="45"/>
  <c r="DD14" i="45"/>
  <c r="DE14" i="45"/>
  <c r="DF14" i="45"/>
  <c r="DG14" i="45"/>
  <c r="DH14" i="45"/>
  <c r="DI14" i="45"/>
  <c r="DJ14" i="45"/>
  <c r="DK14" i="45"/>
  <c r="DL14" i="45"/>
  <c r="DM14" i="45"/>
  <c r="DN14" i="45"/>
  <c r="DO14" i="45"/>
  <c r="DP14" i="45"/>
  <c r="DQ14" i="45"/>
  <c r="DR14" i="45"/>
  <c r="DT14" i="45"/>
  <c r="DU14" i="45"/>
  <c r="DV14" i="45"/>
  <c r="DW14" i="45"/>
  <c r="DX14" i="45"/>
  <c r="DY14" i="45"/>
  <c r="DZ14" i="45"/>
  <c r="EA14" i="45"/>
  <c r="EB14" i="45"/>
  <c r="EC14" i="45"/>
  <c r="ED14" i="45"/>
  <c r="EE14" i="45"/>
  <c r="EF14" i="45"/>
  <c r="EG14" i="45"/>
  <c r="EH14" i="45"/>
  <c r="EI14" i="45"/>
  <c r="EJ14" i="45"/>
  <c r="EK14" i="45"/>
  <c r="EL14" i="45"/>
  <c r="EM14" i="45"/>
  <c r="EN14" i="45"/>
  <c r="EO14" i="45"/>
  <c r="EP14" i="45"/>
  <c r="EQ14" i="45"/>
  <c r="ER14" i="45"/>
  <c r="ES14" i="45"/>
  <c r="ET14" i="45"/>
  <c r="EU14" i="45"/>
  <c r="EV14" i="45"/>
  <c r="EW14" i="45"/>
  <c r="EX14" i="45"/>
  <c r="EY14" i="45"/>
  <c r="EZ14" i="45"/>
  <c r="FA14" i="45"/>
  <c r="FB14" i="45"/>
  <c r="FC14" i="45"/>
  <c r="FD14" i="45"/>
  <c r="FE14" i="45"/>
  <c r="FF14" i="45"/>
  <c r="FG14" i="45"/>
  <c r="FH14" i="45"/>
  <c r="FI14" i="45"/>
  <c r="CR15" i="45"/>
  <c r="CS15" i="45"/>
  <c r="CT15" i="45"/>
  <c r="CU15" i="45"/>
  <c r="CV15" i="45"/>
  <c r="CW15" i="45"/>
  <c r="CX15" i="45"/>
  <c r="CY15" i="45"/>
  <c r="CZ15" i="45"/>
  <c r="DA15" i="45"/>
  <c r="DB15" i="45"/>
  <c r="DC15" i="45"/>
  <c r="DD15" i="45"/>
  <c r="DE15" i="45"/>
  <c r="DF15" i="45"/>
  <c r="DG15" i="45"/>
  <c r="DH15" i="45"/>
  <c r="DI15" i="45"/>
  <c r="DJ15" i="45"/>
  <c r="DK15" i="45"/>
  <c r="DL15" i="45"/>
  <c r="DM15" i="45"/>
  <c r="DN15" i="45"/>
  <c r="DO15" i="45"/>
  <c r="DP15" i="45"/>
  <c r="DQ15" i="45"/>
  <c r="DR15" i="45"/>
  <c r="DT15" i="45"/>
  <c r="DU15" i="45"/>
  <c r="DV15" i="45"/>
  <c r="DW15" i="45"/>
  <c r="DX15" i="45"/>
  <c r="DY15" i="45"/>
  <c r="DZ15" i="45"/>
  <c r="EA15" i="45"/>
  <c r="EB15" i="45"/>
  <c r="EC15" i="45"/>
  <c r="ED15" i="45"/>
  <c r="EE15" i="45"/>
  <c r="EF15" i="45"/>
  <c r="EG15" i="45"/>
  <c r="EH15" i="45"/>
  <c r="EI15" i="45"/>
  <c r="EJ15" i="45"/>
  <c r="EK15" i="45"/>
  <c r="EL15" i="45"/>
  <c r="EM15" i="45"/>
  <c r="EN15" i="45"/>
  <c r="EO15" i="45"/>
  <c r="EP15" i="45"/>
  <c r="EQ15" i="45"/>
  <c r="ER15" i="45"/>
  <c r="ES15" i="45"/>
  <c r="ET15" i="45"/>
  <c r="EU15" i="45"/>
  <c r="EV15" i="45"/>
  <c r="EW15" i="45"/>
  <c r="EX15" i="45"/>
  <c r="EY15" i="45"/>
  <c r="EZ15" i="45"/>
  <c r="FA15" i="45"/>
  <c r="FB15" i="45"/>
  <c r="FC15" i="45"/>
  <c r="FD15" i="45"/>
  <c r="FE15" i="45"/>
  <c r="FF15" i="45"/>
  <c r="FG15" i="45"/>
  <c r="FH15" i="45"/>
  <c r="FI15" i="45"/>
  <c r="CR16" i="45"/>
  <c r="CS16" i="45"/>
  <c r="CT16" i="45"/>
  <c r="CU16" i="45"/>
  <c r="CV16" i="45"/>
  <c r="CW16" i="45"/>
  <c r="CX16" i="45"/>
  <c r="CY16" i="45"/>
  <c r="CZ16" i="45"/>
  <c r="DA16" i="45"/>
  <c r="DB16" i="45"/>
  <c r="DC16" i="45"/>
  <c r="DD16" i="45"/>
  <c r="DE16" i="45"/>
  <c r="DF16" i="45"/>
  <c r="DG16" i="45"/>
  <c r="DH16" i="45"/>
  <c r="DI16" i="45"/>
  <c r="DJ16" i="45"/>
  <c r="DK16" i="45"/>
  <c r="DL16" i="45"/>
  <c r="DM16" i="45"/>
  <c r="DN16" i="45"/>
  <c r="DO16" i="45"/>
  <c r="DP16" i="45"/>
  <c r="DQ16" i="45"/>
  <c r="DR16" i="45"/>
  <c r="DT16" i="45"/>
  <c r="DU16" i="45"/>
  <c r="DV16" i="45"/>
  <c r="DW16" i="45"/>
  <c r="DX16" i="45"/>
  <c r="DY16" i="45"/>
  <c r="DZ16" i="45"/>
  <c r="EA16" i="45"/>
  <c r="EB16" i="45"/>
  <c r="EC16" i="45"/>
  <c r="ED16" i="45"/>
  <c r="EE16" i="45"/>
  <c r="EF16" i="45"/>
  <c r="EG16" i="45"/>
  <c r="EH16" i="45"/>
  <c r="EI16" i="45"/>
  <c r="EJ16" i="45"/>
  <c r="EK16" i="45"/>
  <c r="EL16" i="45"/>
  <c r="EM16" i="45"/>
  <c r="EN16" i="45"/>
  <c r="EO16" i="45"/>
  <c r="EP16" i="45"/>
  <c r="EQ16" i="45"/>
  <c r="ER16" i="45"/>
  <c r="ES16" i="45"/>
  <c r="ET16" i="45"/>
  <c r="EU16" i="45"/>
  <c r="EV16" i="45"/>
  <c r="EW16" i="45"/>
  <c r="EX16" i="45"/>
  <c r="EY16" i="45"/>
  <c r="EZ16" i="45"/>
  <c r="FA16" i="45"/>
  <c r="FB16" i="45"/>
  <c r="FC16" i="45"/>
  <c r="FD16" i="45"/>
  <c r="FE16" i="45"/>
  <c r="FF16" i="45"/>
  <c r="FG16" i="45"/>
  <c r="FH16" i="45"/>
  <c r="FI16" i="45"/>
  <c r="CR17" i="45"/>
  <c r="CS17" i="45"/>
  <c r="CT17" i="45"/>
  <c r="CU17" i="45"/>
  <c r="CV17" i="45"/>
  <c r="CW17" i="45"/>
  <c r="CX17" i="45"/>
  <c r="CY17" i="45"/>
  <c r="CZ17" i="45"/>
  <c r="DA17" i="45"/>
  <c r="DB17" i="45"/>
  <c r="DC17" i="45"/>
  <c r="DD17" i="45"/>
  <c r="DE17" i="45"/>
  <c r="DF17" i="45"/>
  <c r="DG17" i="45"/>
  <c r="DH17" i="45"/>
  <c r="DI17" i="45"/>
  <c r="DJ17" i="45"/>
  <c r="DK17" i="45"/>
  <c r="DL17" i="45"/>
  <c r="DM17" i="45"/>
  <c r="DN17" i="45"/>
  <c r="DO17" i="45"/>
  <c r="DP17" i="45"/>
  <c r="DQ17" i="45"/>
  <c r="DR17" i="45"/>
  <c r="DT17" i="45"/>
  <c r="DU17" i="45"/>
  <c r="DV17" i="45"/>
  <c r="DW17" i="45"/>
  <c r="DX17" i="45"/>
  <c r="DY17" i="45"/>
  <c r="DZ17" i="45"/>
  <c r="EA17" i="45"/>
  <c r="EB17" i="45"/>
  <c r="EC17" i="45"/>
  <c r="ED17" i="45"/>
  <c r="EE17" i="45"/>
  <c r="EF17" i="45"/>
  <c r="EG17" i="45"/>
  <c r="EH17" i="45"/>
  <c r="EI17" i="45"/>
  <c r="EJ17" i="45"/>
  <c r="EK17" i="45"/>
  <c r="EL17" i="45"/>
  <c r="EM17" i="45"/>
  <c r="EN17" i="45"/>
  <c r="EO17" i="45"/>
  <c r="EP17" i="45"/>
  <c r="EQ17" i="45"/>
  <c r="ER17" i="45"/>
  <c r="ES17" i="45"/>
  <c r="ET17" i="45"/>
  <c r="EU17" i="45"/>
  <c r="EV17" i="45"/>
  <c r="EW17" i="45"/>
  <c r="EX17" i="45"/>
  <c r="EY17" i="45"/>
  <c r="EZ17" i="45"/>
  <c r="FA17" i="45"/>
  <c r="FB17" i="45"/>
  <c r="FC17" i="45"/>
  <c r="FD17" i="45"/>
  <c r="FE17" i="45"/>
  <c r="FF17" i="45"/>
  <c r="FG17" i="45"/>
  <c r="FH17" i="45"/>
  <c r="FI17" i="45"/>
  <c r="CR18" i="45"/>
  <c r="CS18" i="45"/>
  <c r="CT18" i="45"/>
  <c r="CU18" i="45"/>
  <c r="CV18" i="45"/>
  <c r="CW18" i="45"/>
  <c r="CX18" i="45"/>
  <c r="CY18" i="45"/>
  <c r="CZ18" i="45"/>
  <c r="DA18" i="45"/>
  <c r="DB18" i="45"/>
  <c r="DC18" i="45"/>
  <c r="DD18" i="45"/>
  <c r="DE18" i="45"/>
  <c r="DF18" i="45"/>
  <c r="DG18" i="45"/>
  <c r="DH18" i="45"/>
  <c r="DI18" i="45"/>
  <c r="DJ18" i="45"/>
  <c r="DK18" i="45"/>
  <c r="DL18" i="45"/>
  <c r="DM18" i="45"/>
  <c r="DN18" i="45"/>
  <c r="DO18" i="45"/>
  <c r="DP18" i="45"/>
  <c r="DQ18" i="45"/>
  <c r="DR18" i="45"/>
  <c r="DT18" i="45"/>
  <c r="DU18" i="45"/>
  <c r="DV18" i="45"/>
  <c r="DW18" i="45"/>
  <c r="DX18" i="45"/>
  <c r="DY18" i="45"/>
  <c r="DZ18" i="45"/>
  <c r="EA18" i="45"/>
  <c r="EB18" i="45"/>
  <c r="EC18" i="45"/>
  <c r="ED18" i="45"/>
  <c r="EE18" i="45"/>
  <c r="EF18" i="45"/>
  <c r="EG18" i="45"/>
  <c r="EH18" i="45"/>
  <c r="EI18" i="45"/>
  <c r="EJ18" i="45"/>
  <c r="EK18" i="45"/>
  <c r="EL18" i="45"/>
  <c r="EM18" i="45"/>
  <c r="EN18" i="45"/>
  <c r="EO18" i="45"/>
  <c r="EP18" i="45"/>
  <c r="EQ18" i="45"/>
  <c r="ER18" i="45"/>
  <c r="ES18" i="45"/>
  <c r="ET18" i="45"/>
  <c r="EU18" i="45"/>
  <c r="EV18" i="45"/>
  <c r="EW18" i="45"/>
  <c r="EX18" i="45"/>
  <c r="EY18" i="45"/>
  <c r="EZ18" i="45"/>
  <c r="FA18" i="45"/>
  <c r="FB18" i="45"/>
  <c r="FC18" i="45"/>
  <c r="FD18" i="45"/>
  <c r="FE18" i="45"/>
  <c r="FF18" i="45"/>
  <c r="FG18" i="45"/>
  <c r="FH18" i="45"/>
  <c r="FI18" i="45"/>
  <c r="CR19" i="45"/>
  <c r="CS19" i="45"/>
  <c r="CT19" i="45"/>
  <c r="CU19" i="45"/>
  <c r="CV19" i="45"/>
  <c r="CW19" i="45"/>
  <c r="CX19" i="45"/>
  <c r="CY19" i="45"/>
  <c r="CZ19" i="45"/>
  <c r="DA19" i="45"/>
  <c r="DB19" i="45"/>
  <c r="DC19" i="45"/>
  <c r="DD19" i="45"/>
  <c r="DE19" i="45"/>
  <c r="DF19" i="45"/>
  <c r="DG19" i="45"/>
  <c r="DH19" i="45"/>
  <c r="DI19" i="45"/>
  <c r="DJ19" i="45"/>
  <c r="DK19" i="45"/>
  <c r="DL19" i="45"/>
  <c r="DM19" i="45"/>
  <c r="DN19" i="45"/>
  <c r="DO19" i="45"/>
  <c r="DP19" i="45"/>
  <c r="DQ19" i="45"/>
  <c r="DR19" i="45"/>
  <c r="DT19" i="45"/>
  <c r="DU19" i="45"/>
  <c r="DV19" i="45"/>
  <c r="DW19" i="45"/>
  <c r="DX19" i="45"/>
  <c r="DY19" i="45"/>
  <c r="DZ19" i="45"/>
  <c r="EA19" i="45"/>
  <c r="EB19" i="45"/>
  <c r="EC19" i="45"/>
  <c r="ED19" i="45"/>
  <c r="EE19" i="45"/>
  <c r="EF19" i="45"/>
  <c r="EG19" i="45"/>
  <c r="EH19" i="45"/>
  <c r="EI19" i="45"/>
  <c r="EJ19" i="45"/>
  <c r="EK19" i="45"/>
  <c r="EL19" i="45"/>
  <c r="EM19" i="45"/>
  <c r="EN19" i="45"/>
  <c r="EO19" i="45"/>
  <c r="EP19" i="45"/>
  <c r="EQ19" i="45"/>
  <c r="ER19" i="45"/>
  <c r="ES19" i="45"/>
  <c r="ET19" i="45"/>
  <c r="EU19" i="45"/>
  <c r="EV19" i="45"/>
  <c r="EW19" i="45"/>
  <c r="EX19" i="45"/>
  <c r="EY19" i="45"/>
  <c r="EZ19" i="45"/>
  <c r="FA19" i="45"/>
  <c r="FB19" i="45"/>
  <c r="FC19" i="45"/>
  <c r="FD19" i="45"/>
  <c r="FE19" i="45"/>
  <c r="FF19" i="45"/>
  <c r="FG19" i="45"/>
  <c r="FH19" i="45"/>
  <c r="FI19" i="45"/>
  <c r="CR20" i="45"/>
  <c r="CS20" i="45"/>
  <c r="CT20" i="45"/>
  <c r="CU20" i="45"/>
  <c r="CV20" i="45"/>
  <c r="CW20" i="45"/>
  <c r="CX20" i="45"/>
  <c r="CY20" i="45"/>
  <c r="CZ20" i="45"/>
  <c r="DA20" i="45"/>
  <c r="DB20" i="45"/>
  <c r="DC20" i="45"/>
  <c r="DD20" i="45"/>
  <c r="DE20" i="45"/>
  <c r="DF20" i="45"/>
  <c r="DG20" i="45"/>
  <c r="DH20" i="45"/>
  <c r="DI20" i="45"/>
  <c r="DJ20" i="45"/>
  <c r="DK20" i="45"/>
  <c r="DL20" i="45"/>
  <c r="DM20" i="45"/>
  <c r="DN20" i="45"/>
  <c r="DO20" i="45"/>
  <c r="DP20" i="45"/>
  <c r="DQ20" i="45"/>
  <c r="DR20" i="45"/>
  <c r="DT20" i="45"/>
  <c r="DU20" i="45"/>
  <c r="DV20" i="45"/>
  <c r="DW20" i="45"/>
  <c r="DX20" i="45"/>
  <c r="DY20" i="45"/>
  <c r="DZ20" i="45"/>
  <c r="EA20" i="45"/>
  <c r="EB20" i="45"/>
  <c r="EC20" i="45"/>
  <c r="ED20" i="45"/>
  <c r="EE20" i="45"/>
  <c r="EF20" i="45"/>
  <c r="EG20" i="45"/>
  <c r="EH20" i="45"/>
  <c r="EI20" i="45"/>
  <c r="EJ20" i="45"/>
  <c r="EK20" i="45"/>
  <c r="EL20" i="45"/>
  <c r="EM20" i="45"/>
  <c r="EN20" i="45"/>
  <c r="EO20" i="45"/>
  <c r="EP20" i="45"/>
  <c r="EQ20" i="45"/>
  <c r="ER20" i="45"/>
  <c r="ES20" i="45"/>
  <c r="ET20" i="45"/>
  <c r="EU20" i="45"/>
  <c r="EV20" i="45"/>
  <c r="EW20" i="45"/>
  <c r="EX20" i="45"/>
  <c r="EY20" i="45"/>
  <c r="EZ20" i="45"/>
  <c r="FA20" i="45"/>
  <c r="FB20" i="45"/>
  <c r="FC20" i="45"/>
  <c r="FD20" i="45"/>
  <c r="FE20" i="45"/>
  <c r="FF20" i="45"/>
  <c r="FG20" i="45"/>
  <c r="FH20" i="45"/>
  <c r="FI20" i="45"/>
  <c r="CR21" i="45"/>
  <c r="CS21" i="45"/>
  <c r="CT21" i="45"/>
  <c r="CU21" i="45"/>
  <c r="CV21" i="45"/>
  <c r="CW21" i="45"/>
  <c r="CX21" i="45"/>
  <c r="CY21" i="45"/>
  <c r="CZ21" i="45"/>
  <c r="DA21" i="45"/>
  <c r="DB21" i="45"/>
  <c r="DC21" i="45"/>
  <c r="DD21" i="45"/>
  <c r="DE21" i="45"/>
  <c r="DF21" i="45"/>
  <c r="DG21" i="45"/>
  <c r="DH21" i="45"/>
  <c r="DI21" i="45"/>
  <c r="DJ21" i="45"/>
  <c r="DK21" i="45"/>
  <c r="DL21" i="45"/>
  <c r="DM21" i="45"/>
  <c r="DN21" i="45"/>
  <c r="DO21" i="45"/>
  <c r="DP21" i="45"/>
  <c r="DQ21" i="45"/>
  <c r="DR21" i="45"/>
  <c r="DT21" i="45"/>
  <c r="DU21" i="45"/>
  <c r="DV21" i="45"/>
  <c r="DW21" i="45"/>
  <c r="DX21" i="45"/>
  <c r="DY21" i="45"/>
  <c r="DZ21" i="45"/>
  <c r="EA21" i="45"/>
  <c r="EB21" i="45"/>
  <c r="EC21" i="45"/>
  <c r="ED21" i="45"/>
  <c r="EE21" i="45"/>
  <c r="EF21" i="45"/>
  <c r="EG21" i="45"/>
  <c r="EH21" i="45"/>
  <c r="EI21" i="45"/>
  <c r="EJ21" i="45"/>
  <c r="EK21" i="45"/>
  <c r="EL21" i="45"/>
  <c r="EM21" i="45"/>
  <c r="EN21" i="45"/>
  <c r="EO21" i="45"/>
  <c r="EP21" i="45"/>
  <c r="EQ21" i="45"/>
  <c r="ER21" i="45"/>
  <c r="ES21" i="45"/>
  <c r="ET21" i="45"/>
  <c r="EU21" i="45"/>
  <c r="EV21" i="45"/>
  <c r="EW21" i="45"/>
  <c r="EX21" i="45"/>
  <c r="EY21" i="45"/>
  <c r="EZ21" i="45"/>
  <c r="FA21" i="45"/>
  <c r="FB21" i="45"/>
  <c r="FC21" i="45"/>
  <c r="FD21" i="45"/>
  <c r="FE21" i="45"/>
  <c r="FF21" i="45"/>
  <c r="FG21" i="45"/>
  <c r="FH21" i="45"/>
  <c r="FI21" i="45"/>
  <c r="CR22" i="45"/>
  <c r="CS22" i="45"/>
  <c r="CT22" i="45"/>
  <c r="CU22" i="45"/>
  <c r="CV22" i="45"/>
  <c r="CW22" i="45"/>
  <c r="CX22" i="45"/>
  <c r="CY22" i="45"/>
  <c r="CZ22" i="45"/>
  <c r="DA22" i="45"/>
  <c r="DB22" i="45"/>
  <c r="DC22" i="45"/>
  <c r="DD22" i="45"/>
  <c r="DE22" i="45"/>
  <c r="DF22" i="45"/>
  <c r="DG22" i="45"/>
  <c r="DH22" i="45"/>
  <c r="DI22" i="45"/>
  <c r="DJ22" i="45"/>
  <c r="DK22" i="45"/>
  <c r="DL22" i="45"/>
  <c r="DM22" i="45"/>
  <c r="DN22" i="45"/>
  <c r="DO22" i="45"/>
  <c r="DP22" i="45"/>
  <c r="DQ22" i="45"/>
  <c r="DR22" i="45"/>
  <c r="DT22" i="45"/>
  <c r="DU22" i="45"/>
  <c r="DV22" i="45"/>
  <c r="DW22" i="45"/>
  <c r="DX22" i="45"/>
  <c r="DY22" i="45"/>
  <c r="DZ22" i="45"/>
  <c r="EA22" i="45"/>
  <c r="EB22" i="45"/>
  <c r="EC22" i="45"/>
  <c r="ED22" i="45"/>
  <c r="EE22" i="45"/>
  <c r="EF22" i="45"/>
  <c r="EG22" i="45"/>
  <c r="EH22" i="45"/>
  <c r="EI22" i="45"/>
  <c r="EJ22" i="45"/>
  <c r="EK22" i="45"/>
  <c r="EL22" i="45"/>
  <c r="EM22" i="45"/>
  <c r="EN22" i="45"/>
  <c r="EO22" i="45"/>
  <c r="EP22" i="45"/>
  <c r="EQ22" i="45"/>
  <c r="ER22" i="45"/>
  <c r="ES22" i="45"/>
  <c r="ET22" i="45"/>
  <c r="EU22" i="45"/>
  <c r="EV22" i="45"/>
  <c r="EW22" i="45"/>
  <c r="EX22" i="45"/>
  <c r="EY22" i="45"/>
  <c r="EZ22" i="45"/>
  <c r="FA22" i="45"/>
  <c r="FB22" i="45"/>
  <c r="FC22" i="45"/>
  <c r="FD22" i="45"/>
  <c r="FE22" i="45"/>
  <c r="FF22" i="45"/>
  <c r="FG22" i="45"/>
  <c r="FH22" i="45"/>
  <c r="FI22" i="45"/>
  <c r="CR23" i="45"/>
  <c r="CS23" i="45"/>
  <c r="CT23" i="45"/>
  <c r="CU23" i="45"/>
  <c r="CV23" i="45"/>
  <c r="CW23" i="45"/>
  <c r="CX23" i="45"/>
  <c r="CY23" i="45"/>
  <c r="CZ23" i="45"/>
  <c r="DA23" i="45"/>
  <c r="DB23" i="45"/>
  <c r="DC23" i="45"/>
  <c r="DD23" i="45"/>
  <c r="DE23" i="45"/>
  <c r="DF23" i="45"/>
  <c r="DG23" i="45"/>
  <c r="DH23" i="45"/>
  <c r="DI23" i="45"/>
  <c r="DJ23" i="45"/>
  <c r="DK23" i="45"/>
  <c r="DL23" i="45"/>
  <c r="DM23" i="45"/>
  <c r="DN23" i="45"/>
  <c r="DO23" i="45"/>
  <c r="DP23" i="45"/>
  <c r="DQ23" i="45"/>
  <c r="DR23" i="45"/>
  <c r="DT23" i="45"/>
  <c r="DU23" i="45"/>
  <c r="DV23" i="45"/>
  <c r="DW23" i="45"/>
  <c r="DX23" i="45"/>
  <c r="DY23" i="45"/>
  <c r="DZ23" i="45"/>
  <c r="EA23" i="45"/>
  <c r="EB23" i="45"/>
  <c r="EC23" i="45"/>
  <c r="ED23" i="45"/>
  <c r="EE23" i="45"/>
  <c r="EF23" i="45"/>
  <c r="EG23" i="45"/>
  <c r="EH23" i="45"/>
  <c r="EI23" i="45"/>
  <c r="EJ23" i="45"/>
  <c r="EK23" i="45"/>
  <c r="EL23" i="45"/>
  <c r="EM23" i="45"/>
  <c r="EN23" i="45"/>
  <c r="EO23" i="45"/>
  <c r="EP23" i="45"/>
  <c r="EQ23" i="45"/>
  <c r="ER23" i="45"/>
  <c r="ES23" i="45"/>
  <c r="ET23" i="45"/>
  <c r="EU23" i="45"/>
  <c r="EV23" i="45"/>
  <c r="EW23" i="45"/>
  <c r="EX23" i="45"/>
  <c r="EY23" i="45"/>
  <c r="EZ23" i="45"/>
  <c r="FA23" i="45"/>
  <c r="FB23" i="45"/>
  <c r="FC23" i="45"/>
  <c r="FD23" i="45"/>
  <c r="FE23" i="45"/>
  <c r="FF23" i="45"/>
  <c r="FG23" i="45"/>
  <c r="FH23" i="45"/>
  <c r="FI23" i="45"/>
  <c r="CR24" i="45"/>
  <c r="CS24" i="45"/>
  <c r="CT24" i="45"/>
  <c r="CU24" i="45"/>
  <c r="CV24" i="45"/>
  <c r="CW24" i="45"/>
  <c r="CX24" i="45"/>
  <c r="CY24" i="45"/>
  <c r="CZ24" i="45"/>
  <c r="DA24" i="45"/>
  <c r="DB24" i="45"/>
  <c r="DC24" i="45"/>
  <c r="DD24" i="45"/>
  <c r="DE24" i="45"/>
  <c r="DF24" i="45"/>
  <c r="DG24" i="45"/>
  <c r="DH24" i="45"/>
  <c r="DI24" i="45"/>
  <c r="DJ24" i="45"/>
  <c r="DK24" i="45"/>
  <c r="DL24" i="45"/>
  <c r="DM24" i="45"/>
  <c r="DN24" i="45"/>
  <c r="DO24" i="45"/>
  <c r="DP24" i="45"/>
  <c r="DQ24" i="45"/>
  <c r="DR24" i="45"/>
  <c r="DT24" i="45"/>
  <c r="DU24" i="45"/>
  <c r="DV24" i="45"/>
  <c r="DW24" i="45"/>
  <c r="DX24" i="45"/>
  <c r="DY24" i="45"/>
  <c r="DZ24" i="45"/>
  <c r="EA24" i="45"/>
  <c r="EB24" i="45"/>
  <c r="EC24" i="45"/>
  <c r="ED24" i="45"/>
  <c r="EE24" i="45"/>
  <c r="EF24" i="45"/>
  <c r="EG24" i="45"/>
  <c r="EH24" i="45"/>
  <c r="EI24" i="45"/>
  <c r="EJ24" i="45"/>
  <c r="EK24" i="45"/>
  <c r="EL24" i="45"/>
  <c r="EM24" i="45"/>
  <c r="EN24" i="45"/>
  <c r="EO24" i="45"/>
  <c r="EP24" i="45"/>
  <c r="EQ24" i="45"/>
  <c r="ER24" i="45"/>
  <c r="ES24" i="45"/>
  <c r="ET24" i="45"/>
  <c r="EU24" i="45"/>
  <c r="EV24" i="45"/>
  <c r="EW24" i="45"/>
  <c r="EX24" i="45"/>
  <c r="EY24" i="45"/>
  <c r="EZ24" i="45"/>
  <c r="FA24" i="45"/>
  <c r="FB24" i="45"/>
  <c r="FC24" i="45"/>
  <c r="FD24" i="45"/>
  <c r="FE24" i="45"/>
  <c r="FF24" i="45"/>
  <c r="FG24" i="45"/>
  <c r="FH24" i="45"/>
  <c r="FI24" i="45"/>
  <c r="CR25" i="45"/>
  <c r="CS25" i="45"/>
  <c r="CT25" i="45"/>
  <c r="CU25" i="45"/>
  <c r="CV25" i="45"/>
  <c r="CW25" i="45"/>
  <c r="CX25" i="45"/>
  <c r="CY25" i="45"/>
  <c r="CZ25" i="45"/>
  <c r="DA25" i="45"/>
  <c r="DB25" i="45"/>
  <c r="DC25" i="45"/>
  <c r="DD25" i="45"/>
  <c r="DE25" i="45"/>
  <c r="DF25" i="45"/>
  <c r="DG25" i="45"/>
  <c r="DH25" i="45"/>
  <c r="DI25" i="45"/>
  <c r="DJ25" i="45"/>
  <c r="DK25" i="45"/>
  <c r="DL25" i="45"/>
  <c r="DM25" i="45"/>
  <c r="DN25" i="45"/>
  <c r="DO25" i="45"/>
  <c r="DP25" i="45"/>
  <c r="DQ25" i="45"/>
  <c r="DR25" i="45"/>
  <c r="DT25" i="45"/>
  <c r="DU25" i="45"/>
  <c r="DV25" i="45"/>
  <c r="DW25" i="45"/>
  <c r="DX25" i="45"/>
  <c r="DY25" i="45"/>
  <c r="DZ25" i="45"/>
  <c r="EA25" i="45"/>
  <c r="EB25" i="45"/>
  <c r="EC25" i="45"/>
  <c r="ED25" i="45"/>
  <c r="EE25" i="45"/>
  <c r="EF25" i="45"/>
  <c r="EG25" i="45"/>
  <c r="EH25" i="45"/>
  <c r="EI25" i="45"/>
  <c r="EJ25" i="45"/>
  <c r="EK25" i="45"/>
  <c r="EL25" i="45"/>
  <c r="EM25" i="45"/>
  <c r="EN25" i="45"/>
  <c r="EO25" i="45"/>
  <c r="EP25" i="45"/>
  <c r="EQ25" i="45"/>
  <c r="ER25" i="45"/>
  <c r="ES25" i="45"/>
  <c r="ET25" i="45"/>
  <c r="EU25" i="45"/>
  <c r="EV25" i="45"/>
  <c r="EW25" i="45"/>
  <c r="EX25" i="45"/>
  <c r="EY25" i="45"/>
  <c r="EZ25" i="45"/>
  <c r="FA25" i="45"/>
  <c r="FB25" i="45"/>
  <c r="FC25" i="45"/>
  <c r="FD25" i="45"/>
  <c r="FE25" i="45"/>
  <c r="FF25" i="45"/>
  <c r="FG25" i="45"/>
  <c r="FH25" i="45"/>
  <c r="FI25" i="45"/>
  <c r="CR26" i="45"/>
  <c r="CS26" i="45"/>
  <c r="CT26" i="45"/>
  <c r="CU26" i="45"/>
  <c r="CV26" i="45"/>
  <c r="CW26" i="45"/>
  <c r="CX26" i="45"/>
  <c r="CY26" i="45"/>
  <c r="CZ26" i="45"/>
  <c r="DA26" i="45"/>
  <c r="DB26" i="45"/>
  <c r="DC26" i="45"/>
  <c r="DD26" i="45"/>
  <c r="DE26" i="45"/>
  <c r="DF26" i="45"/>
  <c r="DG26" i="45"/>
  <c r="DH26" i="45"/>
  <c r="DI26" i="45"/>
  <c r="DJ26" i="45"/>
  <c r="DK26" i="45"/>
  <c r="DL26" i="45"/>
  <c r="DM26" i="45"/>
  <c r="DN26" i="45"/>
  <c r="DO26" i="45"/>
  <c r="DP26" i="45"/>
  <c r="DQ26" i="45"/>
  <c r="DR26" i="45"/>
  <c r="DT26" i="45"/>
  <c r="DU26" i="45"/>
  <c r="DV26" i="45"/>
  <c r="DW26" i="45"/>
  <c r="DX26" i="45"/>
  <c r="DY26" i="45"/>
  <c r="DZ26" i="45"/>
  <c r="EA26" i="45"/>
  <c r="EB26" i="45"/>
  <c r="EC26" i="45"/>
  <c r="ED26" i="45"/>
  <c r="EE26" i="45"/>
  <c r="EF26" i="45"/>
  <c r="EG26" i="45"/>
  <c r="EH26" i="45"/>
  <c r="EI26" i="45"/>
  <c r="EJ26" i="45"/>
  <c r="EK26" i="45"/>
  <c r="EL26" i="45"/>
  <c r="EM26" i="45"/>
  <c r="EN26" i="45"/>
  <c r="EO26" i="45"/>
  <c r="EP26" i="45"/>
  <c r="EQ26" i="45"/>
  <c r="ER26" i="45"/>
  <c r="ES26" i="45"/>
  <c r="ET26" i="45"/>
  <c r="EU26" i="45"/>
  <c r="EV26" i="45"/>
  <c r="EW26" i="45"/>
  <c r="EX26" i="45"/>
  <c r="EY26" i="45"/>
  <c r="EZ26" i="45"/>
  <c r="FA26" i="45"/>
  <c r="FB26" i="45"/>
  <c r="FC26" i="45"/>
  <c r="FD26" i="45"/>
  <c r="FE26" i="45"/>
  <c r="FF26" i="45"/>
  <c r="FG26" i="45"/>
  <c r="FH26" i="45"/>
  <c r="FI26" i="45"/>
  <c r="CR27" i="45"/>
  <c r="CS27" i="45"/>
  <c r="CT27" i="45"/>
  <c r="CU27" i="45"/>
  <c r="CV27" i="45"/>
  <c r="CW27" i="45"/>
  <c r="CX27" i="45"/>
  <c r="CY27" i="45"/>
  <c r="CZ27" i="45"/>
  <c r="DA27" i="45"/>
  <c r="DB27" i="45"/>
  <c r="DC27" i="45"/>
  <c r="DD27" i="45"/>
  <c r="DE27" i="45"/>
  <c r="DF27" i="45"/>
  <c r="DG27" i="45"/>
  <c r="DH27" i="45"/>
  <c r="DI27" i="45"/>
  <c r="DJ27" i="45"/>
  <c r="DK27" i="45"/>
  <c r="DL27" i="45"/>
  <c r="DM27" i="45"/>
  <c r="DN27" i="45"/>
  <c r="DO27" i="45"/>
  <c r="DP27" i="45"/>
  <c r="DQ27" i="45"/>
  <c r="DR27" i="45"/>
  <c r="DT27" i="45"/>
  <c r="DU27" i="45"/>
  <c r="DV27" i="45"/>
  <c r="DW27" i="45"/>
  <c r="DX27" i="45"/>
  <c r="DY27" i="45"/>
  <c r="DZ27" i="45"/>
  <c r="EA27" i="45"/>
  <c r="EB27" i="45"/>
  <c r="EC27" i="45"/>
  <c r="ED27" i="45"/>
  <c r="EE27" i="45"/>
  <c r="EF27" i="45"/>
  <c r="EG27" i="45"/>
  <c r="EH27" i="45"/>
  <c r="EI27" i="45"/>
  <c r="EJ27" i="45"/>
  <c r="EK27" i="45"/>
  <c r="EL27" i="45"/>
  <c r="EM27" i="45"/>
  <c r="EN27" i="45"/>
  <c r="EO27" i="45"/>
  <c r="EP27" i="45"/>
  <c r="EQ27" i="45"/>
  <c r="ER27" i="45"/>
  <c r="ES27" i="45"/>
  <c r="ET27" i="45"/>
  <c r="EU27" i="45"/>
  <c r="EV27" i="45"/>
  <c r="EW27" i="45"/>
  <c r="EX27" i="45"/>
  <c r="EY27" i="45"/>
  <c r="EZ27" i="45"/>
  <c r="FA27" i="45"/>
  <c r="FB27" i="45"/>
  <c r="FC27" i="45"/>
  <c r="FD27" i="45"/>
  <c r="FE27" i="45"/>
  <c r="FF27" i="45"/>
  <c r="FG27" i="45"/>
  <c r="FH27" i="45"/>
  <c r="FI27" i="45"/>
  <c r="FJ5" i="48"/>
  <c r="FK5" i="48"/>
  <c r="FL5" i="48"/>
  <c r="FM5" i="48"/>
  <c r="FN5" i="48"/>
  <c r="FO5" i="48"/>
  <c r="FP5" i="48"/>
  <c r="FQ5" i="48"/>
  <c r="FR5" i="48"/>
  <c r="FS5" i="48"/>
  <c r="FT5" i="48"/>
  <c r="FU5" i="48"/>
  <c r="FV5" i="48"/>
  <c r="FW5" i="48"/>
  <c r="FX5" i="48"/>
  <c r="FY5" i="48"/>
  <c r="FZ5" i="48"/>
  <c r="GA5" i="48"/>
  <c r="GB5" i="48"/>
  <c r="GC5" i="48"/>
  <c r="GD5" i="48"/>
  <c r="GE5" i="48"/>
  <c r="GF5" i="48"/>
  <c r="GG5" i="48"/>
  <c r="GH5" i="48"/>
  <c r="GI5" i="48"/>
  <c r="GJ5" i="48"/>
  <c r="GK5" i="48"/>
  <c r="GL5" i="48"/>
  <c r="GM5" i="48"/>
  <c r="GN5" i="48"/>
  <c r="GO5" i="48"/>
  <c r="GP5" i="48"/>
  <c r="GQ5" i="48"/>
  <c r="GR5" i="48"/>
  <c r="GS5" i="48"/>
  <c r="GT5" i="48"/>
  <c r="GU5" i="48"/>
  <c r="GV5" i="48"/>
  <c r="GW5" i="48"/>
  <c r="GX5" i="48"/>
  <c r="GY5" i="48"/>
  <c r="GZ5" i="48"/>
  <c r="HA5" i="48"/>
  <c r="HB5" i="48"/>
  <c r="HC5" i="48"/>
  <c r="HD5" i="48"/>
  <c r="HE5" i="48"/>
  <c r="HF5" i="48"/>
  <c r="HG5" i="48"/>
  <c r="HH5" i="48"/>
  <c r="HI5" i="48"/>
  <c r="HJ5" i="48"/>
  <c r="HK5" i="48"/>
  <c r="HL5" i="48"/>
  <c r="HM5" i="48"/>
  <c r="HN5" i="48"/>
  <c r="HO5" i="48"/>
  <c r="HP5" i="48"/>
  <c r="HQ5" i="48"/>
  <c r="HR5" i="48"/>
  <c r="HS5" i="48"/>
  <c r="HT5" i="48"/>
  <c r="HU5" i="48"/>
  <c r="HV5" i="48"/>
  <c r="HW5" i="48"/>
  <c r="HX5" i="48"/>
  <c r="HY5" i="48"/>
  <c r="HZ5" i="48"/>
  <c r="IA5" i="48"/>
  <c r="IB5" i="48"/>
  <c r="IC5" i="48"/>
  <c r="ID5" i="48"/>
  <c r="IE5" i="48"/>
  <c r="IF5" i="48"/>
  <c r="IG5" i="48"/>
  <c r="IH5" i="48"/>
  <c r="II5" i="48"/>
  <c r="IJ5" i="48"/>
  <c r="IK5" i="48"/>
  <c r="IL5" i="48"/>
  <c r="IM5" i="48"/>
  <c r="IN5" i="48"/>
  <c r="IO5" i="48"/>
  <c r="IP5" i="48"/>
  <c r="IQ5" i="48"/>
  <c r="IR5" i="48"/>
  <c r="IS5" i="48" a="1"/>
  <c r="IS5" i="48" s="1"/>
  <c r="FJ6" i="48"/>
  <c r="IS6" i="48" s="1" a="1"/>
  <c r="IS6" i="48" s="1"/>
  <c r="FK6" i="48"/>
  <c r="FL6" i="48"/>
  <c r="FM6" i="48"/>
  <c r="FN6" i="48"/>
  <c r="FO6" i="48"/>
  <c r="FP6" i="48"/>
  <c r="FQ6" i="48"/>
  <c r="FR6" i="48"/>
  <c r="FS6" i="48"/>
  <c r="FT6" i="48"/>
  <c r="FU6" i="48"/>
  <c r="FV6" i="48"/>
  <c r="FW6" i="48"/>
  <c r="FX6" i="48"/>
  <c r="FY6" i="48"/>
  <c r="FZ6" i="48"/>
  <c r="GA6" i="48"/>
  <c r="GB6" i="48"/>
  <c r="GC6" i="48"/>
  <c r="GD6" i="48"/>
  <c r="GE6" i="48"/>
  <c r="GF6" i="48"/>
  <c r="GG6" i="48"/>
  <c r="GH6" i="48"/>
  <c r="GI6" i="48"/>
  <c r="GJ6" i="48"/>
  <c r="GK6" i="48"/>
  <c r="GL6" i="48"/>
  <c r="GM6" i="48"/>
  <c r="GN6" i="48"/>
  <c r="GO6" i="48"/>
  <c r="GP6" i="48"/>
  <c r="GQ6" i="48"/>
  <c r="GR6" i="48"/>
  <c r="GS6" i="48"/>
  <c r="GT6" i="48"/>
  <c r="GU6" i="48"/>
  <c r="GV6" i="48"/>
  <c r="GW6" i="48"/>
  <c r="GX6" i="48"/>
  <c r="GY6" i="48"/>
  <c r="GZ6" i="48"/>
  <c r="HA6" i="48"/>
  <c r="HB6" i="48"/>
  <c r="HC6" i="48"/>
  <c r="HD6" i="48"/>
  <c r="HE6" i="48"/>
  <c r="HF6" i="48"/>
  <c r="HG6" i="48"/>
  <c r="HH6" i="48"/>
  <c r="HI6" i="48"/>
  <c r="HJ6" i="48"/>
  <c r="HK6" i="48"/>
  <c r="HL6" i="48"/>
  <c r="HM6" i="48"/>
  <c r="HN6" i="48"/>
  <c r="HO6" i="48"/>
  <c r="HP6" i="48"/>
  <c r="HQ6" i="48"/>
  <c r="HR6" i="48"/>
  <c r="HS6" i="48"/>
  <c r="HT6" i="48"/>
  <c r="HU6" i="48"/>
  <c r="HV6" i="48"/>
  <c r="HW6" i="48"/>
  <c r="HX6" i="48"/>
  <c r="HY6" i="48"/>
  <c r="HZ6" i="48"/>
  <c r="IA6" i="48"/>
  <c r="IB6" i="48"/>
  <c r="IC6" i="48"/>
  <c r="ID6" i="48"/>
  <c r="IE6" i="48"/>
  <c r="IF6" i="48"/>
  <c r="IG6" i="48"/>
  <c r="IH6" i="48"/>
  <c r="II6" i="48"/>
  <c r="IJ6" i="48"/>
  <c r="IK6" i="48"/>
  <c r="IL6" i="48"/>
  <c r="IM6" i="48"/>
  <c r="IN6" i="48"/>
  <c r="IO6" i="48"/>
  <c r="IP6" i="48"/>
  <c r="IQ6" i="48"/>
  <c r="IR6" i="48"/>
  <c r="FJ7" i="48"/>
  <c r="FK7" i="48"/>
  <c r="IS7" i="48" s="1" a="1"/>
  <c r="IS7" i="48" s="1"/>
  <c r="FL7" i="48"/>
  <c r="FM7" i="48"/>
  <c r="FN7" i="48"/>
  <c r="FO7" i="48"/>
  <c r="FP7" i="48"/>
  <c r="FQ7" i="48"/>
  <c r="FR7" i="48"/>
  <c r="FS7" i="48"/>
  <c r="FT7" i="48"/>
  <c r="FU7" i="48"/>
  <c r="FV7" i="48"/>
  <c r="FW7" i="48"/>
  <c r="FX7" i="48"/>
  <c r="FY7" i="48"/>
  <c r="FZ7" i="48"/>
  <c r="GA7" i="48"/>
  <c r="GB7" i="48"/>
  <c r="GC7" i="48"/>
  <c r="GD7" i="48"/>
  <c r="GE7" i="48"/>
  <c r="GF7" i="48"/>
  <c r="GG7" i="48"/>
  <c r="GH7" i="48"/>
  <c r="GI7" i="48"/>
  <c r="GJ7" i="48"/>
  <c r="GK7" i="48"/>
  <c r="GL7" i="48"/>
  <c r="GM7" i="48"/>
  <c r="GN7" i="48"/>
  <c r="GO7" i="48"/>
  <c r="GP7" i="48"/>
  <c r="GQ7" i="48"/>
  <c r="GR7" i="48"/>
  <c r="GS7" i="48"/>
  <c r="GT7" i="48"/>
  <c r="GU7" i="48"/>
  <c r="GV7" i="48"/>
  <c r="GW7" i="48"/>
  <c r="GX7" i="48"/>
  <c r="GY7" i="48"/>
  <c r="GZ7" i="48"/>
  <c r="HA7" i="48"/>
  <c r="HB7" i="48"/>
  <c r="HC7" i="48"/>
  <c r="HD7" i="48"/>
  <c r="HE7" i="48"/>
  <c r="HF7" i="48"/>
  <c r="HG7" i="48"/>
  <c r="HH7" i="48"/>
  <c r="HI7" i="48"/>
  <c r="HJ7" i="48"/>
  <c r="HK7" i="48"/>
  <c r="HL7" i="48"/>
  <c r="HM7" i="48"/>
  <c r="HN7" i="48"/>
  <c r="HO7" i="48"/>
  <c r="HP7" i="48"/>
  <c r="HQ7" i="48"/>
  <c r="HR7" i="48"/>
  <c r="HS7" i="48"/>
  <c r="HT7" i="48"/>
  <c r="HU7" i="48"/>
  <c r="HV7" i="48"/>
  <c r="HW7" i="48"/>
  <c r="HX7" i="48"/>
  <c r="HY7" i="48"/>
  <c r="HZ7" i="48"/>
  <c r="IA7" i="48"/>
  <c r="IB7" i="48"/>
  <c r="IC7" i="48"/>
  <c r="ID7" i="48"/>
  <c r="IE7" i="48"/>
  <c r="IF7" i="48"/>
  <c r="IG7" i="48"/>
  <c r="IH7" i="48"/>
  <c r="II7" i="48"/>
  <c r="IJ7" i="48"/>
  <c r="IK7" i="48"/>
  <c r="IL7" i="48"/>
  <c r="IM7" i="48"/>
  <c r="IN7" i="48"/>
  <c r="IO7" i="48"/>
  <c r="IP7" i="48"/>
  <c r="IQ7" i="48"/>
  <c r="IR7" i="48"/>
  <c r="FJ8" i="48"/>
  <c r="IS8" i="48" s="1" a="1"/>
  <c r="IS8" i="48" s="1"/>
  <c r="FK8" i="48"/>
  <c r="FL8" i="48"/>
  <c r="FM8" i="48"/>
  <c r="FN8" i="48"/>
  <c r="FO8" i="48"/>
  <c r="FP8" i="48"/>
  <c r="FQ8" i="48"/>
  <c r="FR8" i="48"/>
  <c r="FS8" i="48"/>
  <c r="FT8" i="48"/>
  <c r="FU8" i="48"/>
  <c r="FV8" i="48"/>
  <c r="FW8" i="48"/>
  <c r="FX8" i="48"/>
  <c r="FY8" i="48"/>
  <c r="FZ8" i="48"/>
  <c r="GA8" i="48"/>
  <c r="GB8" i="48"/>
  <c r="GC8" i="48"/>
  <c r="GD8" i="48"/>
  <c r="GE8" i="48"/>
  <c r="GF8" i="48"/>
  <c r="GG8" i="48"/>
  <c r="GH8" i="48"/>
  <c r="GI8" i="48"/>
  <c r="GJ8" i="48"/>
  <c r="GK8" i="48"/>
  <c r="GL8" i="48"/>
  <c r="GM8" i="48"/>
  <c r="GN8" i="48"/>
  <c r="GO8" i="48"/>
  <c r="GP8" i="48"/>
  <c r="GQ8" i="48"/>
  <c r="GR8" i="48"/>
  <c r="GS8" i="48"/>
  <c r="GT8" i="48"/>
  <c r="GU8" i="48"/>
  <c r="GV8" i="48"/>
  <c r="GW8" i="48"/>
  <c r="GX8" i="48"/>
  <c r="GY8" i="48"/>
  <c r="GZ8" i="48"/>
  <c r="HA8" i="48"/>
  <c r="HB8" i="48"/>
  <c r="HC8" i="48"/>
  <c r="HD8" i="48"/>
  <c r="HE8" i="48"/>
  <c r="HF8" i="48"/>
  <c r="HG8" i="48"/>
  <c r="HH8" i="48"/>
  <c r="HI8" i="48"/>
  <c r="HJ8" i="48"/>
  <c r="HK8" i="48"/>
  <c r="HL8" i="48"/>
  <c r="HM8" i="48"/>
  <c r="HN8" i="48"/>
  <c r="HO8" i="48"/>
  <c r="HP8" i="48"/>
  <c r="HQ8" i="48"/>
  <c r="HR8" i="48"/>
  <c r="HS8" i="48"/>
  <c r="HT8" i="48"/>
  <c r="HU8" i="48"/>
  <c r="HV8" i="48"/>
  <c r="HW8" i="48"/>
  <c r="HX8" i="48"/>
  <c r="HY8" i="48"/>
  <c r="HZ8" i="48"/>
  <c r="IA8" i="48"/>
  <c r="IB8" i="48"/>
  <c r="IC8" i="48"/>
  <c r="ID8" i="48"/>
  <c r="IE8" i="48"/>
  <c r="IF8" i="48"/>
  <c r="IG8" i="48"/>
  <c r="IH8" i="48"/>
  <c r="II8" i="48"/>
  <c r="IJ8" i="48"/>
  <c r="IK8" i="48"/>
  <c r="IL8" i="48"/>
  <c r="IM8" i="48"/>
  <c r="IN8" i="48"/>
  <c r="IO8" i="48"/>
  <c r="IP8" i="48"/>
  <c r="IQ8" i="48"/>
  <c r="IR8" i="48"/>
  <c r="FJ9" i="48"/>
  <c r="FK9" i="48"/>
  <c r="FL9" i="48"/>
  <c r="FM9" i="48"/>
  <c r="FN9" i="48"/>
  <c r="FO9" i="48"/>
  <c r="FP9" i="48"/>
  <c r="FQ9" i="48"/>
  <c r="FR9" i="48"/>
  <c r="FS9" i="48"/>
  <c r="FT9" i="48"/>
  <c r="FU9" i="48"/>
  <c r="FV9" i="48"/>
  <c r="FW9" i="48"/>
  <c r="FX9" i="48"/>
  <c r="FY9" i="48"/>
  <c r="FZ9" i="48"/>
  <c r="GA9" i="48"/>
  <c r="GB9" i="48"/>
  <c r="GC9" i="48"/>
  <c r="GD9" i="48"/>
  <c r="GE9" i="48"/>
  <c r="GF9" i="48"/>
  <c r="GG9" i="48"/>
  <c r="GH9" i="48"/>
  <c r="GI9" i="48"/>
  <c r="GJ9" i="48"/>
  <c r="GK9" i="48"/>
  <c r="GL9" i="48"/>
  <c r="GM9" i="48"/>
  <c r="GN9" i="48"/>
  <c r="GO9" i="48"/>
  <c r="GP9" i="48"/>
  <c r="GQ9" i="48"/>
  <c r="GR9" i="48"/>
  <c r="GS9" i="48"/>
  <c r="GT9" i="48"/>
  <c r="GU9" i="48"/>
  <c r="GV9" i="48"/>
  <c r="GW9" i="48"/>
  <c r="GX9" i="48"/>
  <c r="GY9" i="48"/>
  <c r="GZ9" i="48"/>
  <c r="HA9" i="48"/>
  <c r="HB9" i="48"/>
  <c r="HC9" i="48"/>
  <c r="HD9" i="48"/>
  <c r="HE9" i="48"/>
  <c r="HF9" i="48"/>
  <c r="HG9" i="48"/>
  <c r="HH9" i="48"/>
  <c r="HI9" i="48"/>
  <c r="HJ9" i="48"/>
  <c r="HK9" i="48"/>
  <c r="HL9" i="48"/>
  <c r="HM9" i="48"/>
  <c r="HN9" i="48"/>
  <c r="HO9" i="48"/>
  <c r="HP9" i="48"/>
  <c r="HQ9" i="48"/>
  <c r="HR9" i="48"/>
  <c r="HS9" i="48"/>
  <c r="HT9" i="48"/>
  <c r="HU9" i="48"/>
  <c r="HV9" i="48"/>
  <c r="HW9" i="48"/>
  <c r="HX9" i="48"/>
  <c r="HY9" i="48"/>
  <c r="HZ9" i="48"/>
  <c r="IA9" i="48"/>
  <c r="IB9" i="48"/>
  <c r="IC9" i="48"/>
  <c r="ID9" i="48"/>
  <c r="IE9" i="48"/>
  <c r="IF9" i="48"/>
  <c r="IG9" i="48"/>
  <c r="IH9" i="48"/>
  <c r="II9" i="48"/>
  <c r="IJ9" i="48"/>
  <c r="IK9" i="48"/>
  <c r="IL9" i="48"/>
  <c r="IM9" i="48"/>
  <c r="IN9" i="48"/>
  <c r="IO9" i="48"/>
  <c r="IP9" i="48"/>
  <c r="IQ9" i="48"/>
  <c r="IR9" i="48"/>
  <c r="IS9" i="48" a="1"/>
  <c r="IS9" i="48" s="1"/>
  <c r="FJ10" i="48"/>
  <c r="IS10" i="48" s="1" a="1"/>
  <c r="IS10" i="48" s="1"/>
  <c r="FK10" i="48"/>
  <c r="FL10" i="48"/>
  <c r="FM10" i="48"/>
  <c r="FN10" i="48"/>
  <c r="FO10" i="48"/>
  <c r="FP10" i="48"/>
  <c r="FQ10" i="48"/>
  <c r="FR10" i="48"/>
  <c r="FS10" i="48"/>
  <c r="FT10" i="48"/>
  <c r="FU10" i="48"/>
  <c r="FV10" i="48"/>
  <c r="FW10" i="48"/>
  <c r="FX10" i="48"/>
  <c r="FY10" i="48"/>
  <c r="FZ10" i="48"/>
  <c r="GA10" i="48"/>
  <c r="GB10" i="48"/>
  <c r="GC10" i="48"/>
  <c r="GD10" i="48"/>
  <c r="GE10" i="48"/>
  <c r="GF10" i="48"/>
  <c r="GG10" i="48"/>
  <c r="GH10" i="48"/>
  <c r="GI10" i="48"/>
  <c r="GJ10" i="48"/>
  <c r="GK10" i="48"/>
  <c r="GL10" i="48"/>
  <c r="GM10" i="48"/>
  <c r="GN10" i="48"/>
  <c r="GO10" i="48"/>
  <c r="GP10" i="48"/>
  <c r="GQ10" i="48"/>
  <c r="GR10" i="48"/>
  <c r="GS10" i="48"/>
  <c r="GT10" i="48"/>
  <c r="GU10" i="48"/>
  <c r="GV10" i="48"/>
  <c r="GW10" i="48"/>
  <c r="GX10" i="48"/>
  <c r="GY10" i="48"/>
  <c r="GZ10" i="48"/>
  <c r="HA10" i="48"/>
  <c r="HB10" i="48"/>
  <c r="HC10" i="48"/>
  <c r="HD10" i="48"/>
  <c r="HE10" i="48"/>
  <c r="HF10" i="48"/>
  <c r="HG10" i="48"/>
  <c r="HH10" i="48"/>
  <c r="HI10" i="48"/>
  <c r="HJ10" i="48"/>
  <c r="HK10" i="48"/>
  <c r="HL10" i="48"/>
  <c r="HM10" i="48"/>
  <c r="HN10" i="48"/>
  <c r="HO10" i="48"/>
  <c r="HP10" i="48"/>
  <c r="HQ10" i="48"/>
  <c r="HR10" i="48"/>
  <c r="HS10" i="48"/>
  <c r="HT10" i="48"/>
  <c r="HU10" i="48"/>
  <c r="HV10" i="48"/>
  <c r="HW10" i="48"/>
  <c r="HX10" i="48"/>
  <c r="HY10" i="48"/>
  <c r="HZ10" i="48"/>
  <c r="IA10" i="48"/>
  <c r="IB10" i="48"/>
  <c r="IC10" i="48"/>
  <c r="ID10" i="48"/>
  <c r="IE10" i="48"/>
  <c r="IF10" i="48"/>
  <c r="IG10" i="48"/>
  <c r="IH10" i="48"/>
  <c r="II10" i="48"/>
  <c r="IJ10" i="48"/>
  <c r="IK10" i="48"/>
  <c r="IL10" i="48"/>
  <c r="IM10" i="48"/>
  <c r="IN10" i="48"/>
  <c r="IO10" i="48"/>
  <c r="IP10" i="48"/>
  <c r="IQ10" i="48"/>
  <c r="IR10" i="48"/>
  <c r="FJ11" i="48"/>
  <c r="FK11" i="48"/>
  <c r="IS11" i="48" s="1" a="1"/>
  <c r="IS11" i="48" s="1"/>
  <c r="FL11" i="48"/>
  <c r="FM11" i="48"/>
  <c r="FN11" i="48"/>
  <c r="FO11" i="48"/>
  <c r="FP11" i="48"/>
  <c r="FQ11" i="48"/>
  <c r="FR11" i="48"/>
  <c r="FS11" i="48"/>
  <c r="FT11" i="48"/>
  <c r="FU11" i="48"/>
  <c r="FV11" i="48"/>
  <c r="FW11" i="48"/>
  <c r="FX11" i="48"/>
  <c r="FY11" i="48"/>
  <c r="FZ11" i="48"/>
  <c r="GA11" i="48"/>
  <c r="GB11" i="48"/>
  <c r="GC11" i="48"/>
  <c r="GD11" i="48"/>
  <c r="GE11" i="48"/>
  <c r="GF11" i="48"/>
  <c r="GG11" i="48"/>
  <c r="GH11" i="48"/>
  <c r="GI11" i="48"/>
  <c r="GJ11" i="48"/>
  <c r="GK11" i="48"/>
  <c r="GL11" i="48"/>
  <c r="GM11" i="48"/>
  <c r="GN11" i="48"/>
  <c r="GO11" i="48"/>
  <c r="GP11" i="48"/>
  <c r="GQ11" i="48"/>
  <c r="GR11" i="48"/>
  <c r="GS11" i="48"/>
  <c r="GT11" i="48"/>
  <c r="GU11" i="48"/>
  <c r="GV11" i="48"/>
  <c r="GW11" i="48"/>
  <c r="GX11" i="48"/>
  <c r="GY11" i="48"/>
  <c r="GZ11" i="48"/>
  <c r="HA11" i="48"/>
  <c r="HB11" i="48"/>
  <c r="HC11" i="48"/>
  <c r="HD11" i="48"/>
  <c r="HE11" i="48"/>
  <c r="HF11" i="48"/>
  <c r="HG11" i="48"/>
  <c r="HH11" i="48"/>
  <c r="HI11" i="48"/>
  <c r="HJ11" i="48"/>
  <c r="HK11" i="48"/>
  <c r="HL11" i="48"/>
  <c r="HM11" i="48"/>
  <c r="HN11" i="48"/>
  <c r="HO11" i="48"/>
  <c r="HP11" i="48"/>
  <c r="HQ11" i="48"/>
  <c r="HR11" i="48"/>
  <c r="HS11" i="48"/>
  <c r="HT11" i="48"/>
  <c r="HU11" i="48"/>
  <c r="HV11" i="48"/>
  <c r="HW11" i="48"/>
  <c r="HX11" i="48"/>
  <c r="HY11" i="48"/>
  <c r="HZ11" i="48"/>
  <c r="IA11" i="48"/>
  <c r="IB11" i="48"/>
  <c r="IC11" i="48"/>
  <c r="ID11" i="48"/>
  <c r="IE11" i="48"/>
  <c r="IF11" i="48"/>
  <c r="IG11" i="48"/>
  <c r="IH11" i="48"/>
  <c r="II11" i="48"/>
  <c r="IJ11" i="48"/>
  <c r="IK11" i="48"/>
  <c r="IL11" i="48"/>
  <c r="IM11" i="48"/>
  <c r="IN11" i="48"/>
  <c r="IO11" i="48"/>
  <c r="IP11" i="48"/>
  <c r="IQ11" i="48"/>
  <c r="IR11" i="48"/>
  <c r="FJ12" i="48"/>
  <c r="IS12" i="48" s="1" a="1"/>
  <c r="IS12" i="48" s="1"/>
  <c r="FK12" i="48"/>
  <c r="FL12" i="48"/>
  <c r="FM12" i="48"/>
  <c r="FN12" i="48"/>
  <c r="FO12" i="48"/>
  <c r="FP12" i="48"/>
  <c r="FQ12" i="48"/>
  <c r="FR12" i="48"/>
  <c r="FS12" i="48"/>
  <c r="FT12" i="48"/>
  <c r="FU12" i="48"/>
  <c r="FV12" i="48"/>
  <c r="FW12" i="48"/>
  <c r="FX12" i="48"/>
  <c r="FY12" i="48"/>
  <c r="FZ12" i="48"/>
  <c r="GA12" i="48"/>
  <c r="GB12" i="48"/>
  <c r="GC12" i="48"/>
  <c r="GD12" i="48"/>
  <c r="GE12" i="48"/>
  <c r="GF12" i="48"/>
  <c r="GG12" i="48"/>
  <c r="GH12" i="48"/>
  <c r="GI12" i="48"/>
  <c r="GJ12" i="48"/>
  <c r="GK12" i="48"/>
  <c r="GL12" i="48"/>
  <c r="GM12" i="48"/>
  <c r="GN12" i="48"/>
  <c r="GO12" i="48"/>
  <c r="GP12" i="48"/>
  <c r="GQ12" i="48"/>
  <c r="GR12" i="48"/>
  <c r="GS12" i="48"/>
  <c r="GT12" i="48"/>
  <c r="GU12" i="48"/>
  <c r="GV12" i="48"/>
  <c r="GW12" i="48"/>
  <c r="GX12" i="48"/>
  <c r="GY12" i="48"/>
  <c r="GZ12" i="48"/>
  <c r="HA12" i="48"/>
  <c r="HB12" i="48"/>
  <c r="HC12" i="48"/>
  <c r="HD12" i="48"/>
  <c r="HE12" i="48"/>
  <c r="HF12" i="48"/>
  <c r="HG12" i="48"/>
  <c r="HH12" i="48"/>
  <c r="HI12" i="48"/>
  <c r="HJ12" i="48"/>
  <c r="HK12" i="48"/>
  <c r="HL12" i="48"/>
  <c r="HM12" i="48"/>
  <c r="HN12" i="48"/>
  <c r="HO12" i="48"/>
  <c r="HP12" i="48"/>
  <c r="HQ12" i="48"/>
  <c r="HR12" i="48"/>
  <c r="HS12" i="48"/>
  <c r="HT12" i="48"/>
  <c r="HU12" i="48"/>
  <c r="HV12" i="48"/>
  <c r="HW12" i="48"/>
  <c r="HX12" i="48"/>
  <c r="HY12" i="48"/>
  <c r="HZ12" i="48"/>
  <c r="IA12" i="48"/>
  <c r="IB12" i="48"/>
  <c r="IC12" i="48"/>
  <c r="ID12" i="48"/>
  <c r="IE12" i="48"/>
  <c r="IF12" i="48"/>
  <c r="IG12" i="48"/>
  <c r="IH12" i="48"/>
  <c r="II12" i="48"/>
  <c r="IJ12" i="48"/>
  <c r="IK12" i="48"/>
  <c r="IL12" i="48"/>
  <c r="IM12" i="48"/>
  <c r="IN12" i="48"/>
  <c r="IO12" i="48"/>
  <c r="IP12" i="48"/>
  <c r="IQ12" i="48"/>
  <c r="IR12" i="48"/>
  <c r="FJ13" i="48"/>
  <c r="IS13" i="48" s="1" a="1"/>
  <c r="IS13" i="48" s="1"/>
  <c r="FK13" i="48"/>
  <c r="FL13" i="48"/>
  <c r="FM13" i="48"/>
  <c r="FN13" i="48"/>
  <c r="FO13" i="48"/>
  <c r="FP13" i="48"/>
  <c r="FQ13" i="48"/>
  <c r="FR13" i="48"/>
  <c r="FS13" i="48"/>
  <c r="FT13" i="48"/>
  <c r="FU13" i="48"/>
  <c r="FV13" i="48"/>
  <c r="FW13" i="48"/>
  <c r="FX13" i="48"/>
  <c r="FY13" i="48"/>
  <c r="FZ13" i="48"/>
  <c r="GA13" i="48"/>
  <c r="GB13" i="48"/>
  <c r="GC13" i="48"/>
  <c r="GD13" i="48"/>
  <c r="GE13" i="48"/>
  <c r="GF13" i="48"/>
  <c r="GG13" i="48"/>
  <c r="GH13" i="48"/>
  <c r="GI13" i="48"/>
  <c r="GJ13" i="48"/>
  <c r="GK13" i="48"/>
  <c r="GL13" i="48"/>
  <c r="GM13" i="48"/>
  <c r="GN13" i="48"/>
  <c r="GO13" i="48"/>
  <c r="GP13" i="48"/>
  <c r="GQ13" i="48"/>
  <c r="GR13" i="48"/>
  <c r="GS13" i="48"/>
  <c r="GT13" i="48"/>
  <c r="GU13" i="48"/>
  <c r="GV13" i="48"/>
  <c r="GW13" i="48"/>
  <c r="GX13" i="48"/>
  <c r="GY13" i="48"/>
  <c r="GZ13" i="48"/>
  <c r="HA13" i="48"/>
  <c r="HB13" i="48"/>
  <c r="HC13" i="48"/>
  <c r="HD13" i="48"/>
  <c r="HE13" i="48"/>
  <c r="HF13" i="48"/>
  <c r="HG13" i="48"/>
  <c r="HH13" i="48"/>
  <c r="HI13" i="48"/>
  <c r="HJ13" i="48"/>
  <c r="HK13" i="48"/>
  <c r="HL13" i="48"/>
  <c r="HM13" i="48"/>
  <c r="HN13" i="48"/>
  <c r="HO13" i="48"/>
  <c r="HP13" i="48"/>
  <c r="HQ13" i="48"/>
  <c r="HR13" i="48"/>
  <c r="HS13" i="48"/>
  <c r="HT13" i="48"/>
  <c r="HU13" i="48"/>
  <c r="HV13" i="48"/>
  <c r="HW13" i="48"/>
  <c r="HX13" i="48"/>
  <c r="HY13" i="48"/>
  <c r="HZ13" i="48"/>
  <c r="IA13" i="48"/>
  <c r="IB13" i="48"/>
  <c r="IC13" i="48"/>
  <c r="ID13" i="48"/>
  <c r="IE13" i="48"/>
  <c r="IF13" i="48"/>
  <c r="IG13" i="48"/>
  <c r="IH13" i="48"/>
  <c r="II13" i="48"/>
  <c r="IJ13" i="48"/>
  <c r="IK13" i="48"/>
  <c r="IL13" i="48"/>
  <c r="IM13" i="48"/>
  <c r="IN13" i="48"/>
  <c r="IO13" i="48"/>
  <c r="IP13" i="48"/>
  <c r="IQ13" i="48"/>
  <c r="IR13" i="48"/>
  <c r="FJ14" i="48"/>
  <c r="IS14" i="48" s="1" a="1"/>
  <c r="IS14" i="48" s="1"/>
  <c r="FK14" i="48"/>
  <c r="FL14" i="48"/>
  <c r="FM14" i="48"/>
  <c r="FN14" i="48"/>
  <c r="FO14" i="48"/>
  <c r="FP14" i="48"/>
  <c r="FQ14" i="48"/>
  <c r="FR14" i="48"/>
  <c r="FS14" i="48"/>
  <c r="FT14" i="48"/>
  <c r="FU14" i="48"/>
  <c r="FV14" i="48"/>
  <c r="FW14" i="48"/>
  <c r="FX14" i="48"/>
  <c r="FY14" i="48"/>
  <c r="FZ14" i="48"/>
  <c r="GA14" i="48"/>
  <c r="GB14" i="48"/>
  <c r="GC14" i="48"/>
  <c r="GD14" i="48"/>
  <c r="GE14" i="48"/>
  <c r="GF14" i="48"/>
  <c r="GG14" i="48"/>
  <c r="GH14" i="48"/>
  <c r="GI14" i="48"/>
  <c r="GJ14" i="48"/>
  <c r="GK14" i="48"/>
  <c r="GL14" i="48"/>
  <c r="GM14" i="48"/>
  <c r="GN14" i="48"/>
  <c r="GO14" i="48"/>
  <c r="GP14" i="48"/>
  <c r="GQ14" i="48"/>
  <c r="GR14" i="48"/>
  <c r="GS14" i="48"/>
  <c r="GT14" i="48"/>
  <c r="GU14" i="48"/>
  <c r="GV14" i="48"/>
  <c r="GW14" i="48"/>
  <c r="GX14" i="48"/>
  <c r="GY14" i="48"/>
  <c r="GZ14" i="48"/>
  <c r="HA14" i="48"/>
  <c r="HB14" i="48"/>
  <c r="HC14" i="48"/>
  <c r="HD14" i="48"/>
  <c r="HE14" i="48"/>
  <c r="HF14" i="48"/>
  <c r="HG14" i="48"/>
  <c r="HH14" i="48"/>
  <c r="HI14" i="48"/>
  <c r="HJ14" i="48"/>
  <c r="HK14" i="48"/>
  <c r="HL14" i="48"/>
  <c r="HM14" i="48"/>
  <c r="HN14" i="48"/>
  <c r="HO14" i="48"/>
  <c r="HP14" i="48"/>
  <c r="HQ14" i="48"/>
  <c r="HR14" i="48"/>
  <c r="HS14" i="48"/>
  <c r="HT14" i="48"/>
  <c r="HU14" i="48"/>
  <c r="HV14" i="48"/>
  <c r="HW14" i="48"/>
  <c r="HX14" i="48"/>
  <c r="HY14" i="48"/>
  <c r="HZ14" i="48"/>
  <c r="IA14" i="48"/>
  <c r="IB14" i="48"/>
  <c r="IC14" i="48"/>
  <c r="ID14" i="48"/>
  <c r="IE14" i="48"/>
  <c r="IF14" i="48"/>
  <c r="IG14" i="48"/>
  <c r="IH14" i="48"/>
  <c r="II14" i="48"/>
  <c r="IJ14" i="48"/>
  <c r="IK14" i="48"/>
  <c r="IL14" i="48"/>
  <c r="IM14" i="48"/>
  <c r="IN14" i="48"/>
  <c r="IO14" i="48"/>
  <c r="IP14" i="48"/>
  <c r="IQ14" i="48"/>
  <c r="IR14" i="48"/>
  <c r="FJ15" i="48"/>
  <c r="IS15" i="48" s="1" a="1"/>
  <c r="IS15" i="48" s="1"/>
  <c r="FK15" i="48"/>
  <c r="FL15" i="48"/>
  <c r="FM15" i="48"/>
  <c r="FN15" i="48"/>
  <c r="FO15" i="48"/>
  <c r="FP15" i="48"/>
  <c r="FQ15" i="48"/>
  <c r="FR15" i="48"/>
  <c r="FS15" i="48"/>
  <c r="FT15" i="48"/>
  <c r="FU15" i="48"/>
  <c r="FV15" i="48"/>
  <c r="FW15" i="48"/>
  <c r="FX15" i="48"/>
  <c r="FY15" i="48"/>
  <c r="FZ15" i="48"/>
  <c r="GA15" i="48"/>
  <c r="GB15" i="48"/>
  <c r="GC15" i="48"/>
  <c r="GD15" i="48"/>
  <c r="GE15" i="48"/>
  <c r="GF15" i="48"/>
  <c r="GG15" i="48"/>
  <c r="GH15" i="48"/>
  <c r="GI15" i="48"/>
  <c r="GJ15" i="48"/>
  <c r="GK15" i="48"/>
  <c r="GL15" i="48"/>
  <c r="GM15" i="48"/>
  <c r="GN15" i="48"/>
  <c r="GO15" i="48"/>
  <c r="GP15" i="48"/>
  <c r="GQ15" i="48"/>
  <c r="GR15" i="48"/>
  <c r="GS15" i="48"/>
  <c r="GT15" i="48"/>
  <c r="GU15" i="48"/>
  <c r="GV15" i="48"/>
  <c r="GW15" i="48"/>
  <c r="GX15" i="48"/>
  <c r="GY15" i="48"/>
  <c r="GZ15" i="48"/>
  <c r="HA15" i="48"/>
  <c r="HB15" i="48"/>
  <c r="HC15" i="48"/>
  <c r="HD15" i="48"/>
  <c r="HE15" i="48"/>
  <c r="HF15" i="48"/>
  <c r="HG15" i="48"/>
  <c r="HH15" i="48"/>
  <c r="HI15" i="48"/>
  <c r="HJ15" i="48"/>
  <c r="HK15" i="48"/>
  <c r="HL15" i="48"/>
  <c r="HM15" i="48"/>
  <c r="HN15" i="48"/>
  <c r="HO15" i="48"/>
  <c r="HP15" i="48"/>
  <c r="HQ15" i="48"/>
  <c r="HR15" i="48"/>
  <c r="HS15" i="48"/>
  <c r="HT15" i="48"/>
  <c r="HU15" i="48"/>
  <c r="HV15" i="48"/>
  <c r="HW15" i="48"/>
  <c r="HX15" i="48"/>
  <c r="HY15" i="48"/>
  <c r="HZ15" i="48"/>
  <c r="IA15" i="48"/>
  <c r="IB15" i="48"/>
  <c r="IC15" i="48"/>
  <c r="ID15" i="48"/>
  <c r="IE15" i="48"/>
  <c r="IF15" i="48"/>
  <c r="IG15" i="48"/>
  <c r="IH15" i="48"/>
  <c r="II15" i="48"/>
  <c r="IJ15" i="48"/>
  <c r="IK15" i="48"/>
  <c r="IL15" i="48"/>
  <c r="IM15" i="48"/>
  <c r="IN15" i="48"/>
  <c r="IO15" i="48"/>
  <c r="IP15" i="48"/>
  <c r="IQ15" i="48"/>
  <c r="IR15" i="48"/>
  <c r="FJ16" i="48"/>
  <c r="IS16" i="48" s="1" a="1"/>
  <c r="IS16" i="48" s="1"/>
  <c r="FK16" i="48"/>
  <c r="FL16" i="48"/>
  <c r="FM16" i="48"/>
  <c r="FN16" i="48"/>
  <c r="FO16" i="48"/>
  <c r="FP16" i="48"/>
  <c r="FQ16" i="48"/>
  <c r="FR16" i="48"/>
  <c r="FS16" i="48"/>
  <c r="FT16" i="48"/>
  <c r="FU16" i="48"/>
  <c r="FV16" i="48"/>
  <c r="FW16" i="48"/>
  <c r="FX16" i="48"/>
  <c r="FY16" i="48"/>
  <c r="FZ16" i="48"/>
  <c r="GA16" i="48"/>
  <c r="GB16" i="48"/>
  <c r="GC16" i="48"/>
  <c r="GD16" i="48"/>
  <c r="GE16" i="48"/>
  <c r="GF16" i="48"/>
  <c r="GG16" i="48"/>
  <c r="GH16" i="48"/>
  <c r="GI16" i="48"/>
  <c r="GJ16" i="48"/>
  <c r="GK16" i="48"/>
  <c r="GL16" i="48"/>
  <c r="GM16" i="48"/>
  <c r="GN16" i="48"/>
  <c r="GO16" i="48"/>
  <c r="GP16" i="48"/>
  <c r="GQ16" i="48"/>
  <c r="GR16" i="48"/>
  <c r="GS16" i="48"/>
  <c r="GT16" i="48"/>
  <c r="GU16" i="48"/>
  <c r="GV16" i="48"/>
  <c r="GW16" i="48"/>
  <c r="GX16" i="48"/>
  <c r="GY16" i="48"/>
  <c r="GZ16" i="48"/>
  <c r="HA16" i="48"/>
  <c r="HB16" i="48"/>
  <c r="HC16" i="48"/>
  <c r="HD16" i="48"/>
  <c r="HE16" i="48"/>
  <c r="HF16" i="48"/>
  <c r="HG16" i="48"/>
  <c r="HH16" i="48"/>
  <c r="HI16" i="48"/>
  <c r="HJ16" i="48"/>
  <c r="HK16" i="48"/>
  <c r="HL16" i="48"/>
  <c r="HM16" i="48"/>
  <c r="HN16" i="48"/>
  <c r="HO16" i="48"/>
  <c r="HP16" i="48"/>
  <c r="HQ16" i="48"/>
  <c r="HR16" i="48"/>
  <c r="HS16" i="48"/>
  <c r="HT16" i="48"/>
  <c r="HU16" i="48"/>
  <c r="HV16" i="48"/>
  <c r="HW16" i="48"/>
  <c r="HX16" i="48"/>
  <c r="HY16" i="48"/>
  <c r="HZ16" i="48"/>
  <c r="IA16" i="48"/>
  <c r="IB16" i="48"/>
  <c r="IC16" i="48"/>
  <c r="ID16" i="48"/>
  <c r="IE16" i="48"/>
  <c r="IF16" i="48"/>
  <c r="IG16" i="48"/>
  <c r="IH16" i="48"/>
  <c r="II16" i="48"/>
  <c r="IJ16" i="48"/>
  <c r="IK16" i="48"/>
  <c r="IL16" i="48"/>
  <c r="IM16" i="48"/>
  <c r="IN16" i="48"/>
  <c r="IO16" i="48"/>
  <c r="IP16" i="48"/>
  <c r="IQ16" i="48"/>
  <c r="IR16" i="48"/>
  <c r="FJ17" i="48"/>
  <c r="FK17" i="48"/>
  <c r="FL17" i="48"/>
  <c r="FM17" i="48"/>
  <c r="FN17" i="48"/>
  <c r="FO17" i="48"/>
  <c r="FP17" i="48"/>
  <c r="FQ17" i="48"/>
  <c r="FR17" i="48"/>
  <c r="FS17" i="48"/>
  <c r="FT17" i="48"/>
  <c r="FU17" i="48"/>
  <c r="FV17" i="48"/>
  <c r="FW17" i="48"/>
  <c r="FX17" i="48"/>
  <c r="FY17" i="48"/>
  <c r="FZ17" i="48"/>
  <c r="GA17" i="48"/>
  <c r="GB17" i="48"/>
  <c r="GC17" i="48"/>
  <c r="GD17" i="48"/>
  <c r="GE17" i="48"/>
  <c r="GF17" i="48"/>
  <c r="GG17" i="48"/>
  <c r="GH17" i="48"/>
  <c r="GI17" i="48"/>
  <c r="GJ17" i="48"/>
  <c r="GK17" i="48"/>
  <c r="GL17" i="48"/>
  <c r="GM17" i="48"/>
  <c r="GN17" i="48"/>
  <c r="GO17" i="48"/>
  <c r="GP17" i="48"/>
  <c r="GQ17" i="48"/>
  <c r="GR17" i="48"/>
  <c r="GS17" i="48"/>
  <c r="GT17" i="48"/>
  <c r="GU17" i="48"/>
  <c r="GV17" i="48"/>
  <c r="GW17" i="48"/>
  <c r="GX17" i="48"/>
  <c r="GY17" i="48"/>
  <c r="GZ17" i="48"/>
  <c r="HA17" i="48"/>
  <c r="HB17" i="48"/>
  <c r="HC17" i="48"/>
  <c r="HD17" i="48"/>
  <c r="HE17" i="48"/>
  <c r="HF17" i="48"/>
  <c r="HG17" i="48"/>
  <c r="HH17" i="48"/>
  <c r="HI17" i="48"/>
  <c r="HJ17" i="48"/>
  <c r="HK17" i="48"/>
  <c r="HL17" i="48"/>
  <c r="HM17" i="48"/>
  <c r="HN17" i="48"/>
  <c r="HO17" i="48"/>
  <c r="HP17" i="48"/>
  <c r="HQ17" i="48"/>
  <c r="HR17" i="48"/>
  <c r="HS17" i="48"/>
  <c r="HT17" i="48"/>
  <c r="HU17" i="48"/>
  <c r="HV17" i="48"/>
  <c r="HW17" i="48"/>
  <c r="HX17" i="48"/>
  <c r="HY17" i="48"/>
  <c r="HZ17" i="48"/>
  <c r="IA17" i="48"/>
  <c r="IB17" i="48"/>
  <c r="IC17" i="48"/>
  <c r="ID17" i="48"/>
  <c r="IE17" i="48"/>
  <c r="IF17" i="48"/>
  <c r="IG17" i="48"/>
  <c r="IH17" i="48"/>
  <c r="II17" i="48"/>
  <c r="IJ17" i="48"/>
  <c r="IK17" i="48"/>
  <c r="IL17" i="48"/>
  <c r="IM17" i="48"/>
  <c r="IN17" i="48"/>
  <c r="IO17" i="48"/>
  <c r="IP17" i="48"/>
  <c r="IQ17" i="48"/>
  <c r="IR17" i="48"/>
  <c r="IS17" i="48" a="1"/>
  <c r="IS17" i="48" s="1"/>
  <c r="FJ18" i="48"/>
  <c r="IS18" i="48" s="1" a="1"/>
  <c r="IS18" i="48" s="1"/>
  <c r="FK18" i="48"/>
  <c r="FL18" i="48"/>
  <c r="FM18" i="48"/>
  <c r="FN18" i="48"/>
  <c r="FO18" i="48"/>
  <c r="FP18" i="48"/>
  <c r="FQ18" i="48"/>
  <c r="FR18" i="48"/>
  <c r="FS18" i="48"/>
  <c r="FT18" i="48"/>
  <c r="FU18" i="48"/>
  <c r="FV18" i="48"/>
  <c r="FW18" i="48"/>
  <c r="FX18" i="48"/>
  <c r="FY18" i="48"/>
  <c r="FZ18" i="48"/>
  <c r="GA18" i="48"/>
  <c r="GB18" i="48"/>
  <c r="GC18" i="48"/>
  <c r="GD18" i="48"/>
  <c r="GE18" i="48"/>
  <c r="GF18" i="48"/>
  <c r="GG18" i="48"/>
  <c r="GH18" i="48"/>
  <c r="GI18" i="48"/>
  <c r="GJ18" i="48"/>
  <c r="GK18" i="48"/>
  <c r="GL18" i="48"/>
  <c r="GM18" i="48"/>
  <c r="GN18" i="48"/>
  <c r="GO18" i="48"/>
  <c r="GP18" i="48"/>
  <c r="GQ18" i="48"/>
  <c r="GR18" i="48"/>
  <c r="GS18" i="48"/>
  <c r="GT18" i="48"/>
  <c r="GU18" i="48"/>
  <c r="GV18" i="48"/>
  <c r="GW18" i="48"/>
  <c r="GX18" i="48"/>
  <c r="GY18" i="48"/>
  <c r="GZ18" i="48"/>
  <c r="HA18" i="48"/>
  <c r="HB18" i="48"/>
  <c r="HC18" i="48"/>
  <c r="HD18" i="48"/>
  <c r="HE18" i="48"/>
  <c r="HF18" i="48"/>
  <c r="HG18" i="48"/>
  <c r="HH18" i="48"/>
  <c r="HI18" i="48"/>
  <c r="HJ18" i="48"/>
  <c r="HK18" i="48"/>
  <c r="HL18" i="48"/>
  <c r="HM18" i="48"/>
  <c r="HN18" i="48"/>
  <c r="HO18" i="48"/>
  <c r="HP18" i="48"/>
  <c r="HQ18" i="48"/>
  <c r="HR18" i="48"/>
  <c r="HS18" i="48"/>
  <c r="HT18" i="48"/>
  <c r="HU18" i="48"/>
  <c r="HV18" i="48"/>
  <c r="HW18" i="48"/>
  <c r="HX18" i="48"/>
  <c r="HY18" i="48"/>
  <c r="HZ18" i="48"/>
  <c r="IA18" i="48"/>
  <c r="IB18" i="48"/>
  <c r="IC18" i="48"/>
  <c r="ID18" i="48"/>
  <c r="IE18" i="48"/>
  <c r="IF18" i="48"/>
  <c r="IG18" i="48"/>
  <c r="IH18" i="48"/>
  <c r="II18" i="48"/>
  <c r="IJ18" i="48"/>
  <c r="IK18" i="48"/>
  <c r="IL18" i="48"/>
  <c r="IM18" i="48"/>
  <c r="IN18" i="48"/>
  <c r="IO18" i="48"/>
  <c r="IP18" i="48"/>
  <c r="IQ18" i="48"/>
  <c r="IR18" i="48"/>
  <c r="FJ19" i="48"/>
  <c r="FK19" i="48"/>
  <c r="IS19" i="48" s="1" a="1"/>
  <c r="IS19" i="48" s="1"/>
  <c r="FL19" i="48"/>
  <c r="FM19" i="48"/>
  <c r="FN19" i="48"/>
  <c r="FO19" i="48"/>
  <c r="FP19" i="48"/>
  <c r="FQ19" i="48"/>
  <c r="FR19" i="48"/>
  <c r="FS19" i="48"/>
  <c r="FT19" i="48"/>
  <c r="FU19" i="48"/>
  <c r="FV19" i="48"/>
  <c r="FW19" i="48"/>
  <c r="FX19" i="48"/>
  <c r="FY19" i="48"/>
  <c r="FZ19" i="48"/>
  <c r="GA19" i="48"/>
  <c r="GB19" i="48"/>
  <c r="GC19" i="48"/>
  <c r="GD19" i="48"/>
  <c r="GE19" i="48"/>
  <c r="GF19" i="48"/>
  <c r="GG19" i="48"/>
  <c r="GH19" i="48"/>
  <c r="GI19" i="48"/>
  <c r="GJ19" i="48"/>
  <c r="GK19" i="48"/>
  <c r="GL19" i="48"/>
  <c r="GM19" i="48"/>
  <c r="GN19" i="48"/>
  <c r="GO19" i="48"/>
  <c r="GP19" i="48"/>
  <c r="GQ19" i="48"/>
  <c r="GR19" i="48"/>
  <c r="GS19" i="48"/>
  <c r="GT19" i="48"/>
  <c r="GU19" i="48"/>
  <c r="GV19" i="48"/>
  <c r="GW19" i="48"/>
  <c r="GX19" i="48"/>
  <c r="GY19" i="48"/>
  <c r="GZ19" i="48"/>
  <c r="HA19" i="48"/>
  <c r="HB19" i="48"/>
  <c r="HC19" i="48"/>
  <c r="HD19" i="48"/>
  <c r="HE19" i="48"/>
  <c r="HF19" i="48"/>
  <c r="HG19" i="48"/>
  <c r="HH19" i="48"/>
  <c r="HI19" i="48"/>
  <c r="HJ19" i="48"/>
  <c r="HK19" i="48"/>
  <c r="HL19" i="48"/>
  <c r="HM19" i="48"/>
  <c r="HN19" i="48"/>
  <c r="HO19" i="48"/>
  <c r="HP19" i="48"/>
  <c r="HQ19" i="48"/>
  <c r="HR19" i="48"/>
  <c r="HS19" i="48"/>
  <c r="HT19" i="48"/>
  <c r="HU19" i="48"/>
  <c r="HV19" i="48"/>
  <c r="HW19" i="48"/>
  <c r="HX19" i="48"/>
  <c r="HY19" i="48"/>
  <c r="HZ19" i="48"/>
  <c r="IA19" i="48"/>
  <c r="IB19" i="48"/>
  <c r="IC19" i="48"/>
  <c r="ID19" i="48"/>
  <c r="IE19" i="48"/>
  <c r="IF19" i="48"/>
  <c r="IG19" i="48"/>
  <c r="IH19" i="48"/>
  <c r="II19" i="48"/>
  <c r="IJ19" i="48"/>
  <c r="IK19" i="48"/>
  <c r="IL19" i="48"/>
  <c r="IM19" i="48"/>
  <c r="IN19" i="48"/>
  <c r="IO19" i="48"/>
  <c r="IP19" i="48"/>
  <c r="IQ19" i="48"/>
  <c r="IR19" i="48"/>
  <c r="FJ20" i="48"/>
  <c r="IS20" i="48" s="1" a="1"/>
  <c r="IS20" i="48" s="1"/>
  <c r="FK20" i="48"/>
  <c r="FL20" i="48"/>
  <c r="FM20" i="48"/>
  <c r="FN20" i="48"/>
  <c r="FO20" i="48"/>
  <c r="FP20" i="48"/>
  <c r="FQ20" i="48"/>
  <c r="FR20" i="48"/>
  <c r="FS20" i="48"/>
  <c r="FT20" i="48"/>
  <c r="FU20" i="48"/>
  <c r="FV20" i="48"/>
  <c r="FW20" i="48"/>
  <c r="FX20" i="48"/>
  <c r="FY20" i="48"/>
  <c r="FZ20" i="48"/>
  <c r="GA20" i="48"/>
  <c r="GB20" i="48"/>
  <c r="GC20" i="48"/>
  <c r="GD20" i="48"/>
  <c r="GE20" i="48"/>
  <c r="GF20" i="48"/>
  <c r="GG20" i="48"/>
  <c r="GH20" i="48"/>
  <c r="GI20" i="48"/>
  <c r="GJ20" i="48"/>
  <c r="GK20" i="48"/>
  <c r="GL20" i="48"/>
  <c r="GM20" i="48"/>
  <c r="GN20" i="48"/>
  <c r="GO20" i="48"/>
  <c r="GP20" i="48"/>
  <c r="GQ20" i="48"/>
  <c r="GR20" i="48"/>
  <c r="GS20" i="48"/>
  <c r="GT20" i="48"/>
  <c r="GU20" i="48"/>
  <c r="GV20" i="48"/>
  <c r="GW20" i="48"/>
  <c r="GX20" i="48"/>
  <c r="GY20" i="48"/>
  <c r="GZ20" i="48"/>
  <c r="HA20" i="48"/>
  <c r="HB20" i="48"/>
  <c r="HC20" i="48"/>
  <c r="HD20" i="48"/>
  <c r="HE20" i="48"/>
  <c r="HF20" i="48"/>
  <c r="HG20" i="48"/>
  <c r="HH20" i="48"/>
  <c r="HI20" i="48"/>
  <c r="HJ20" i="48"/>
  <c r="HK20" i="48"/>
  <c r="HL20" i="48"/>
  <c r="HM20" i="48"/>
  <c r="HN20" i="48"/>
  <c r="HO20" i="48"/>
  <c r="HP20" i="48"/>
  <c r="HQ20" i="48"/>
  <c r="HR20" i="48"/>
  <c r="HS20" i="48"/>
  <c r="HT20" i="48"/>
  <c r="HU20" i="48"/>
  <c r="HV20" i="48"/>
  <c r="HW20" i="48"/>
  <c r="HX20" i="48"/>
  <c r="HY20" i="48"/>
  <c r="HZ20" i="48"/>
  <c r="IA20" i="48"/>
  <c r="IB20" i="48"/>
  <c r="IC20" i="48"/>
  <c r="ID20" i="48"/>
  <c r="IE20" i="48"/>
  <c r="IF20" i="48"/>
  <c r="IG20" i="48"/>
  <c r="IH20" i="48"/>
  <c r="II20" i="48"/>
  <c r="IJ20" i="48"/>
  <c r="IK20" i="48"/>
  <c r="IL20" i="48"/>
  <c r="IM20" i="48"/>
  <c r="IN20" i="48"/>
  <c r="IO20" i="48"/>
  <c r="IP20" i="48"/>
  <c r="IQ20" i="48"/>
  <c r="IR20" i="48"/>
  <c r="FJ21" i="48"/>
  <c r="FK21" i="48"/>
  <c r="FL21" i="48"/>
  <c r="FM21" i="48"/>
  <c r="FN21" i="48"/>
  <c r="FO21" i="48"/>
  <c r="FP21" i="48"/>
  <c r="FQ21" i="48"/>
  <c r="FR21" i="48"/>
  <c r="FS21" i="48"/>
  <c r="FT21" i="48"/>
  <c r="FU21" i="48"/>
  <c r="FV21" i="48"/>
  <c r="FW21" i="48"/>
  <c r="FX21" i="48"/>
  <c r="FY21" i="48"/>
  <c r="FZ21" i="48"/>
  <c r="GA21" i="48"/>
  <c r="GB21" i="48"/>
  <c r="GC21" i="48"/>
  <c r="GD21" i="48"/>
  <c r="GE21" i="48"/>
  <c r="GF21" i="48"/>
  <c r="GG21" i="48"/>
  <c r="GH21" i="48"/>
  <c r="GI21" i="48"/>
  <c r="GJ21" i="48"/>
  <c r="GK21" i="48"/>
  <c r="GL21" i="48"/>
  <c r="GM21" i="48"/>
  <c r="GN21" i="48"/>
  <c r="GO21" i="48"/>
  <c r="GP21" i="48"/>
  <c r="GQ21" i="48"/>
  <c r="GR21" i="48"/>
  <c r="GS21" i="48"/>
  <c r="GT21" i="48"/>
  <c r="GU21" i="48"/>
  <c r="GV21" i="48"/>
  <c r="GW21" i="48"/>
  <c r="GX21" i="48"/>
  <c r="GY21" i="48"/>
  <c r="GZ21" i="48"/>
  <c r="HA21" i="48"/>
  <c r="HB21" i="48"/>
  <c r="HC21" i="48"/>
  <c r="HD21" i="48"/>
  <c r="HE21" i="48"/>
  <c r="HF21" i="48"/>
  <c r="HG21" i="48"/>
  <c r="HH21" i="48"/>
  <c r="HI21" i="48"/>
  <c r="HJ21" i="48"/>
  <c r="HK21" i="48"/>
  <c r="HL21" i="48"/>
  <c r="HM21" i="48"/>
  <c r="HN21" i="48"/>
  <c r="HO21" i="48"/>
  <c r="HP21" i="48"/>
  <c r="HQ21" i="48"/>
  <c r="HR21" i="48"/>
  <c r="HS21" i="48"/>
  <c r="HT21" i="48"/>
  <c r="HU21" i="48"/>
  <c r="HV21" i="48"/>
  <c r="HW21" i="48"/>
  <c r="HX21" i="48"/>
  <c r="HY21" i="48"/>
  <c r="HZ21" i="48"/>
  <c r="IA21" i="48"/>
  <c r="IB21" i="48"/>
  <c r="IC21" i="48"/>
  <c r="ID21" i="48"/>
  <c r="IE21" i="48"/>
  <c r="IF21" i="48"/>
  <c r="IG21" i="48"/>
  <c r="IH21" i="48"/>
  <c r="II21" i="48"/>
  <c r="IJ21" i="48"/>
  <c r="IK21" i="48"/>
  <c r="IL21" i="48"/>
  <c r="IM21" i="48"/>
  <c r="IN21" i="48"/>
  <c r="IO21" i="48"/>
  <c r="IP21" i="48"/>
  <c r="IQ21" i="48"/>
  <c r="IR21" i="48"/>
  <c r="IS21" i="48" a="1"/>
  <c r="IS21" i="48" s="1"/>
  <c r="FJ22" i="48"/>
  <c r="IS22" i="48" s="1" a="1"/>
  <c r="IS22" i="48" s="1"/>
  <c r="FK22" i="48"/>
  <c r="FL22" i="48"/>
  <c r="FM22" i="48"/>
  <c r="FN22" i="48"/>
  <c r="FO22" i="48"/>
  <c r="FP22" i="48"/>
  <c r="FQ22" i="48"/>
  <c r="FR22" i="48"/>
  <c r="FS22" i="48"/>
  <c r="FT22" i="48"/>
  <c r="FU22" i="48"/>
  <c r="FV22" i="48"/>
  <c r="FW22" i="48"/>
  <c r="FX22" i="48"/>
  <c r="FY22" i="48"/>
  <c r="FZ22" i="48"/>
  <c r="GA22" i="48"/>
  <c r="GB22" i="48"/>
  <c r="GC22" i="48"/>
  <c r="GD22" i="48"/>
  <c r="GE22" i="48"/>
  <c r="GF22" i="48"/>
  <c r="GG22" i="48"/>
  <c r="GH22" i="48"/>
  <c r="GI22" i="48"/>
  <c r="GJ22" i="48"/>
  <c r="GK22" i="48"/>
  <c r="GL22" i="48"/>
  <c r="GM22" i="48"/>
  <c r="GN22" i="48"/>
  <c r="GO22" i="48"/>
  <c r="GP22" i="48"/>
  <c r="GQ22" i="48"/>
  <c r="GR22" i="48"/>
  <c r="GS22" i="48"/>
  <c r="GT22" i="48"/>
  <c r="GU22" i="48"/>
  <c r="GV22" i="48"/>
  <c r="GW22" i="48"/>
  <c r="GX22" i="48"/>
  <c r="GY22" i="48"/>
  <c r="GZ22" i="48"/>
  <c r="HA22" i="48"/>
  <c r="HB22" i="48"/>
  <c r="HC22" i="48"/>
  <c r="HD22" i="48"/>
  <c r="HE22" i="48"/>
  <c r="HF22" i="48"/>
  <c r="HG22" i="48"/>
  <c r="HH22" i="48"/>
  <c r="HI22" i="48"/>
  <c r="HJ22" i="48"/>
  <c r="HK22" i="48"/>
  <c r="HL22" i="48"/>
  <c r="HM22" i="48"/>
  <c r="HN22" i="48"/>
  <c r="HO22" i="48"/>
  <c r="HP22" i="48"/>
  <c r="HQ22" i="48"/>
  <c r="HR22" i="48"/>
  <c r="HS22" i="48"/>
  <c r="HT22" i="48"/>
  <c r="HU22" i="48"/>
  <c r="HV22" i="48"/>
  <c r="HW22" i="48"/>
  <c r="HX22" i="48"/>
  <c r="HY22" i="48"/>
  <c r="HZ22" i="48"/>
  <c r="IA22" i="48"/>
  <c r="IB22" i="48"/>
  <c r="IC22" i="48"/>
  <c r="ID22" i="48"/>
  <c r="IE22" i="48"/>
  <c r="IF22" i="48"/>
  <c r="IG22" i="48"/>
  <c r="IH22" i="48"/>
  <c r="II22" i="48"/>
  <c r="IJ22" i="48"/>
  <c r="IK22" i="48"/>
  <c r="IL22" i="48"/>
  <c r="IM22" i="48"/>
  <c r="IN22" i="48"/>
  <c r="IO22" i="48"/>
  <c r="IP22" i="48"/>
  <c r="IQ22" i="48"/>
  <c r="IR22" i="48"/>
  <c r="FJ23" i="48"/>
  <c r="FK23" i="48"/>
  <c r="IS23" i="48" s="1" a="1"/>
  <c r="IS23" i="48" s="1"/>
  <c r="FL23" i="48"/>
  <c r="FM23" i="48"/>
  <c r="FN23" i="48"/>
  <c r="FO23" i="48"/>
  <c r="FP23" i="48"/>
  <c r="FQ23" i="48"/>
  <c r="FR23" i="48"/>
  <c r="FS23" i="48"/>
  <c r="FT23" i="48"/>
  <c r="FU23" i="48"/>
  <c r="FV23" i="48"/>
  <c r="FW23" i="48"/>
  <c r="FX23" i="48"/>
  <c r="FY23" i="48"/>
  <c r="FZ23" i="48"/>
  <c r="GA23" i="48"/>
  <c r="GB23" i="48"/>
  <c r="GC23" i="48"/>
  <c r="GD23" i="48"/>
  <c r="GE23" i="48"/>
  <c r="GF23" i="48"/>
  <c r="GG23" i="48"/>
  <c r="GH23" i="48"/>
  <c r="GI23" i="48"/>
  <c r="GJ23" i="48"/>
  <c r="GK23" i="48"/>
  <c r="GL23" i="48"/>
  <c r="GM23" i="48"/>
  <c r="GN23" i="48"/>
  <c r="GO23" i="48"/>
  <c r="GP23" i="48"/>
  <c r="GQ23" i="48"/>
  <c r="GR23" i="48"/>
  <c r="GS23" i="48"/>
  <c r="GT23" i="48"/>
  <c r="GU23" i="48"/>
  <c r="GV23" i="48"/>
  <c r="GW23" i="48"/>
  <c r="GX23" i="48"/>
  <c r="GY23" i="48"/>
  <c r="GZ23" i="48"/>
  <c r="HA23" i="48"/>
  <c r="HB23" i="48"/>
  <c r="HC23" i="48"/>
  <c r="HD23" i="48"/>
  <c r="HE23" i="48"/>
  <c r="HF23" i="48"/>
  <c r="HG23" i="48"/>
  <c r="HH23" i="48"/>
  <c r="HI23" i="48"/>
  <c r="HJ23" i="48"/>
  <c r="HK23" i="48"/>
  <c r="HL23" i="48"/>
  <c r="HM23" i="48"/>
  <c r="HN23" i="48"/>
  <c r="HO23" i="48"/>
  <c r="HP23" i="48"/>
  <c r="HQ23" i="48"/>
  <c r="HR23" i="48"/>
  <c r="HS23" i="48"/>
  <c r="HT23" i="48"/>
  <c r="HU23" i="48"/>
  <c r="HV23" i="48"/>
  <c r="HW23" i="48"/>
  <c r="HX23" i="48"/>
  <c r="HY23" i="48"/>
  <c r="HZ23" i="48"/>
  <c r="IA23" i="48"/>
  <c r="IB23" i="48"/>
  <c r="IC23" i="48"/>
  <c r="ID23" i="48"/>
  <c r="IE23" i="48"/>
  <c r="IF23" i="48"/>
  <c r="IG23" i="48"/>
  <c r="IH23" i="48"/>
  <c r="II23" i="48"/>
  <c r="IJ23" i="48"/>
  <c r="IK23" i="48"/>
  <c r="IL23" i="48"/>
  <c r="IM23" i="48"/>
  <c r="IN23" i="48"/>
  <c r="IO23" i="48"/>
  <c r="IP23" i="48"/>
  <c r="IQ23" i="48"/>
  <c r="IR23" i="48"/>
  <c r="FJ24" i="48"/>
  <c r="IS24" i="48" s="1" a="1"/>
  <c r="IS24" i="48" s="1"/>
  <c r="FK24" i="48"/>
  <c r="FL24" i="48"/>
  <c r="FM24" i="48"/>
  <c r="FN24" i="48"/>
  <c r="FO24" i="48"/>
  <c r="FP24" i="48"/>
  <c r="FQ24" i="48"/>
  <c r="FR24" i="48"/>
  <c r="FS24" i="48"/>
  <c r="FT24" i="48"/>
  <c r="FU24" i="48"/>
  <c r="FV24" i="48"/>
  <c r="FW24" i="48"/>
  <c r="FX24" i="48"/>
  <c r="FY24" i="48"/>
  <c r="FZ24" i="48"/>
  <c r="GA24" i="48"/>
  <c r="GB24" i="48"/>
  <c r="GC24" i="48"/>
  <c r="GD24" i="48"/>
  <c r="GE24" i="48"/>
  <c r="GF24" i="48"/>
  <c r="GG24" i="48"/>
  <c r="GH24" i="48"/>
  <c r="GI24" i="48"/>
  <c r="GJ24" i="48"/>
  <c r="GK24" i="48"/>
  <c r="GL24" i="48"/>
  <c r="GM24" i="48"/>
  <c r="GN24" i="48"/>
  <c r="GO24" i="48"/>
  <c r="GP24" i="48"/>
  <c r="GQ24" i="48"/>
  <c r="GR24" i="48"/>
  <c r="GS24" i="48"/>
  <c r="GT24" i="48"/>
  <c r="GU24" i="48"/>
  <c r="GV24" i="48"/>
  <c r="GW24" i="48"/>
  <c r="GX24" i="48"/>
  <c r="GY24" i="48"/>
  <c r="GZ24" i="48"/>
  <c r="HA24" i="48"/>
  <c r="HB24" i="48"/>
  <c r="HC24" i="48"/>
  <c r="HD24" i="48"/>
  <c r="HE24" i="48"/>
  <c r="HF24" i="48"/>
  <c r="HG24" i="48"/>
  <c r="HH24" i="48"/>
  <c r="HI24" i="48"/>
  <c r="HJ24" i="48"/>
  <c r="HK24" i="48"/>
  <c r="HL24" i="48"/>
  <c r="HM24" i="48"/>
  <c r="HN24" i="48"/>
  <c r="HO24" i="48"/>
  <c r="HP24" i="48"/>
  <c r="HQ24" i="48"/>
  <c r="HR24" i="48"/>
  <c r="HS24" i="48"/>
  <c r="HT24" i="48"/>
  <c r="HU24" i="48"/>
  <c r="HV24" i="48"/>
  <c r="HW24" i="48"/>
  <c r="HX24" i="48"/>
  <c r="HY24" i="48"/>
  <c r="HZ24" i="48"/>
  <c r="IA24" i="48"/>
  <c r="IB24" i="48"/>
  <c r="IC24" i="48"/>
  <c r="ID24" i="48"/>
  <c r="IE24" i="48"/>
  <c r="IF24" i="48"/>
  <c r="IG24" i="48"/>
  <c r="IH24" i="48"/>
  <c r="II24" i="48"/>
  <c r="IJ24" i="48"/>
  <c r="IK24" i="48"/>
  <c r="IL24" i="48"/>
  <c r="IM24" i="48"/>
  <c r="IN24" i="48"/>
  <c r="IO24" i="48"/>
  <c r="IP24" i="48"/>
  <c r="IQ24" i="48"/>
  <c r="IR24" i="48"/>
  <c r="FJ25" i="48"/>
  <c r="FK25" i="48"/>
  <c r="FL25" i="48"/>
  <c r="FM25" i="48"/>
  <c r="FN25" i="48"/>
  <c r="FO25" i="48"/>
  <c r="FP25" i="48"/>
  <c r="FQ25" i="48"/>
  <c r="FR25" i="48"/>
  <c r="FS25" i="48"/>
  <c r="FT25" i="48"/>
  <c r="FU25" i="48"/>
  <c r="FV25" i="48"/>
  <c r="FW25" i="48"/>
  <c r="FX25" i="48"/>
  <c r="FY25" i="48"/>
  <c r="FZ25" i="48"/>
  <c r="GA25" i="48"/>
  <c r="GB25" i="48"/>
  <c r="GC25" i="48"/>
  <c r="GD25" i="48"/>
  <c r="GE25" i="48"/>
  <c r="GF25" i="48"/>
  <c r="GG25" i="48"/>
  <c r="GH25" i="48"/>
  <c r="GI25" i="48"/>
  <c r="GJ25" i="48"/>
  <c r="GK25" i="48"/>
  <c r="GL25" i="48"/>
  <c r="GM25" i="48"/>
  <c r="GN25" i="48"/>
  <c r="GO25" i="48"/>
  <c r="GP25" i="48"/>
  <c r="GQ25" i="48"/>
  <c r="GR25" i="48"/>
  <c r="GS25" i="48"/>
  <c r="GT25" i="48"/>
  <c r="GU25" i="48"/>
  <c r="GV25" i="48"/>
  <c r="GW25" i="48"/>
  <c r="GX25" i="48"/>
  <c r="GY25" i="48"/>
  <c r="GZ25" i="48"/>
  <c r="HA25" i="48"/>
  <c r="HB25" i="48"/>
  <c r="HC25" i="48"/>
  <c r="HD25" i="48"/>
  <c r="HE25" i="48"/>
  <c r="HF25" i="48"/>
  <c r="HG25" i="48"/>
  <c r="HH25" i="48"/>
  <c r="HI25" i="48"/>
  <c r="HJ25" i="48"/>
  <c r="HK25" i="48"/>
  <c r="HL25" i="48"/>
  <c r="HM25" i="48"/>
  <c r="HN25" i="48"/>
  <c r="HO25" i="48"/>
  <c r="HP25" i="48"/>
  <c r="HQ25" i="48"/>
  <c r="HR25" i="48"/>
  <c r="HS25" i="48"/>
  <c r="HT25" i="48"/>
  <c r="HU25" i="48"/>
  <c r="HV25" i="48"/>
  <c r="HW25" i="48"/>
  <c r="HX25" i="48"/>
  <c r="HY25" i="48"/>
  <c r="HZ25" i="48"/>
  <c r="IA25" i="48"/>
  <c r="IB25" i="48"/>
  <c r="IC25" i="48"/>
  <c r="ID25" i="48"/>
  <c r="IE25" i="48"/>
  <c r="IF25" i="48"/>
  <c r="IG25" i="48"/>
  <c r="IH25" i="48"/>
  <c r="II25" i="48"/>
  <c r="IJ25" i="48"/>
  <c r="IK25" i="48"/>
  <c r="IL25" i="48"/>
  <c r="IM25" i="48"/>
  <c r="IN25" i="48"/>
  <c r="IO25" i="48"/>
  <c r="IP25" i="48"/>
  <c r="IQ25" i="48"/>
  <c r="IR25" i="48"/>
  <c r="IS25" i="48" a="1"/>
  <c r="IS25" i="48" s="1"/>
  <c r="FJ26" i="48"/>
  <c r="FK26" i="48"/>
  <c r="FL26" i="48"/>
  <c r="FM26" i="48"/>
  <c r="FN26" i="48"/>
  <c r="FO26" i="48"/>
  <c r="FP26" i="48"/>
  <c r="FQ26" i="48"/>
  <c r="FR26" i="48"/>
  <c r="FS26" i="48"/>
  <c r="FT26" i="48"/>
  <c r="FU26" i="48"/>
  <c r="FV26" i="48"/>
  <c r="FW26" i="48"/>
  <c r="FX26" i="48"/>
  <c r="FY26" i="48"/>
  <c r="FZ26" i="48"/>
  <c r="GA26" i="48"/>
  <c r="GB26" i="48"/>
  <c r="GC26" i="48"/>
  <c r="GD26" i="48"/>
  <c r="GE26" i="48"/>
  <c r="GF26" i="48"/>
  <c r="GG26" i="48"/>
  <c r="GH26" i="48"/>
  <c r="GI26" i="48"/>
  <c r="GJ26" i="48"/>
  <c r="GK26" i="48"/>
  <c r="GL26" i="48"/>
  <c r="GM26" i="48"/>
  <c r="GN26" i="48"/>
  <c r="GO26" i="48"/>
  <c r="GP26" i="48"/>
  <c r="GQ26" i="48"/>
  <c r="GR26" i="48"/>
  <c r="GS26" i="48"/>
  <c r="GT26" i="48"/>
  <c r="GU26" i="48"/>
  <c r="GV26" i="48"/>
  <c r="GW26" i="48"/>
  <c r="GX26" i="48"/>
  <c r="GY26" i="48"/>
  <c r="GZ26" i="48"/>
  <c r="HA26" i="48"/>
  <c r="HB26" i="48"/>
  <c r="HC26" i="48"/>
  <c r="HD26" i="48"/>
  <c r="HE26" i="48"/>
  <c r="HF26" i="48"/>
  <c r="HG26" i="48"/>
  <c r="HH26" i="48"/>
  <c r="HI26" i="48"/>
  <c r="HJ26" i="48"/>
  <c r="HK26" i="48"/>
  <c r="HL26" i="48"/>
  <c r="HM26" i="48"/>
  <c r="HN26" i="48"/>
  <c r="HO26" i="48"/>
  <c r="HP26" i="48"/>
  <c r="HQ26" i="48"/>
  <c r="HR26" i="48"/>
  <c r="HS26" i="48"/>
  <c r="HT26" i="48"/>
  <c r="HU26" i="48"/>
  <c r="HV26" i="48"/>
  <c r="HW26" i="48"/>
  <c r="HX26" i="48"/>
  <c r="HY26" i="48"/>
  <c r="HZ26" i="48"/>
  <c r="IA26" i="48"/>
  <c r="IB26" i="48"/>
  <c r="IC26" i="48"/>
  <c r="ID26" i="48"/>
  <c r="IE26" i="48"/>
  <c r="IF26" i="48"/>
  <c r="IG26" i="48"/>
  <c r="IH26" i="48"/>
  <c r="II26" i="48"/>
  <c r="IJ26" i="48"/>
  <c r="IK26" i="48"/>
  <c r="IL26" i="48"/>
  <c r="IM26" i="48"/>
  <c r="IN26" i="48"/>
  <c r="IO26" i="48"/>
  <c r="IP26" i="48"/>
  <c r="IQ26" i="48"/>
  <c r="IR26" i="48"/>
  <c r="IS26" i="48" a="1"/>
  <c r="IS26" i="48" s="1"/>
  <c r="FJ27" i="48"/>
  <c r="FK27" i="48"/>
  <c r="IS27" i="48" s="1" a="1"/>
  <c r="IS27" i="48" s="1"/>
  <c r="FL27" i="48"/>
  <c r="FM27" i="48"/>
  <c r="FN27" i="48"/>
  <c r="FO27" i="48"/>
  <c r="FP27" i="48"/>
  <c r="FQ27" i="48"/>
  <c r="FR27" i="48"/>
  <c r="FS27" i="48"/>
  <c r="FT27" i="48"/>
  <c r="FU27" i="48"/>
  <c r="FV27" i="48"/>
  <c r="FW27" i="48"/>
  <c r="FX27" i="48"/>
  <c r="FY27" i="48"/>
  <c r="FZ27" i="48"/>
  <c r="GA27" i="48"/>
  <c r="GB27" i="48"/>
  <c r="GC27" i="48"/>
  <c r="GD27" i="48"/>
  <c r="GE27" i="48"/>
  <c r="GF27" i="48"/>
  <c r="GG27" i="48"/>
  <c r="GH27" i="48"/>
  <c r="GI27" i="48"/>
  <c r="GJ27" i="48"/>
  <c r="GK27" i="48"/>
  <c r="GL27" i="48"/>
  <c r="GM27" i="48"/>
  <c r="GN27" i="48"/>
  <c r="GO27" i="48"/>
  <c r="GP27" i="48"/>
  <c r="GQ27" i="48"/>
  <c r="GR27" i="48"/>
  <c r="GS27" i="48"/>
  <c r="GT27" i="48"/>
  <c r="GU27" i="48"/>
  <c r="GV27" i="48"/>
  <c r="GW27" i="48"/>
  <c r="GX27" i="48"/>
  <c r="GY27" i="48"/>
  <c r="GZ27" i="48"/>
  <c r="HA27" i="48"/>
  <c r="HB27" i="48"/>
  <c r="HC27" i="48"/>
  <c r="HD27" i="48"/>
  <c r="HE27" i="48"/>
  <c r="HF27" i="48"/>
  <c r="HG27" i="48"/>
  <c r="HH27" i="48"/>
  <c r="HI27" i="48"/>
  <c r="HJ27" i="48"/>
  <c r="HK27" i="48"/>
  <c r="HL27" i="48"/>
  <c r="HM27" i="48"/>
  <c r="HN27" i="48"/>
  <c r="HO27" i="48"/>
  <c r="HP27" i="48"/>
  <c r="HQ27" i="48"/>
  <c r="HR27" i="48"/>
  <c r="HS27" i="48"/>
  <c r="HT27" i="48"/>
  <c r="HU27" i="48"/>
  <c r="HV27" i="48"/>
  <c r="HW27" i="48"/>
  <c r="HX27" i="48"/>
  <c r="HY27" i="48"/>
  <c r="HZ27" i="48"/>
  <c r="IA27" i="48"/>
  <c r="IB27" i="48"/>
  <c r="IC27" i="48"/>
  <c r="ID27" i="48"/>
  <c r="IE27" i="48"/>
  <c r="IF27" i="48"/>
  <c r="IG27" i="48"/>
  <c r="IH27" i="48"/>
  <c r="II27" i="48"/>
  <c r="IJ27" i="48"/>
  <c r="IK27" i="48"/>
  <c r="IL27" i="48"/>
  <c r="IM27" i="48"/>
  <c r="IN27" i="48"/>
  <c r="IO27" i="48"/>
  <c r="IP27" i="48"/>
  <c r="IQ27" i="48"/>
  <c r="IR27" i="48"/>
  <c r="FJ28" i="48"/>
  <c r="IS28" i="48" s="1" a="1"/>
  <c r="IS28" i="48" s="1"/>
  <c r="FK28" i="48"/>
  <c r="FL28" i="48"/>
  <c r="FM28" i="48"/>
  <c r="FN28" i="48"/>
  <c r="FO28" i="48"/>
  <c r="FP28" i="48"/>
  <c r="FQ28" i="48"/>
  <c r="FR28" i="48"/>
  <c r="FS28" i="48"/>
  <c r="FT28" i="48"/>
  <c r="FU28" i="48"/>
  <c r="FV28" i="48"/>
  <c r="FW28" i="48"/>
  <c r="FX28" i="48"/>
  <c r="FY28" i="48"/>
  <c r="FZ28" i="48"/>
  <c r="GA28" i="48"/>
  <c r="GB28" i="48"/>
  <c r="GC28" i="48"/>
  <c r="GD28" i="48"/>
  <c r="GE28" i="48"/>
  <c r="GF28" i="48"/>
  <c r="GG28" i="48"/>
  <c r="GH28" i="48"/>
  <c r="GI28" i="48"/>
  <c r="GJ28" i="48"/>
  <c r="GK28" i="48"/>
  <c r="GL28" i="48"/>
  <c r="GM28" i="48"/>
  <c r="GN28" i="48"/>
  <c r="GO28" i="48"/>
  <c r="GP28" i="48"/>
  <c r="GQ28" i="48"/>
  <c r="GR28" i="48"/>
  <c r="GS28" i="48"/>
  <c r="GT28" i="48"/>
  <c r="GU28" i="48"/>
  <c r="GV28" i="48"/>
  <c r="GW28" i="48"/>
  <c r="GX28" i="48"/>
  <c r="GY28" i="48"/>
  <c r="GZ28" i="48"/>
  <c r="HA28" i="48"/>
  <c r="HB28" i="48"/>
  <c r="HC28" i="48"/>
  <c r="HD28" i="48"/>
  <c r="HE28" i="48"/>
  <c r="HF28" i="48"/>
  <c r="HG28" i="48"/>
  <c r="HH28" i="48"/>
  <c r="HI28" i="48"/>
  <c r="HJ28" i="48"/>
  <c r="HK28" i="48"/>
  <c r="HL28" i="48"/>
  <c r="HM28" i="48"/>
  <c r="HN28" i="48"/>
  <c r="HO28" i="48"/>
  <c r="HP28" i="48"/>
  <c r="HQ28" i="48"/>
  <c r="HR28" i="48"/>
  <c r="HS28" i="48"/>
  <c r="HT28" i="48"/>
  <c r="HU28" i="48"/>
  <c r="HV28" i="48"/>
  <c r="HW28" i="48"/>
  <c r="HX28" i="48"/>
  <c r="HY28" i="48"/>
  <c r="HZ28" i="48"/>
  <c r="IA28" i="48"/>
  <c r="IB28" i="48"/>
  <c r="IC28" i="48"/>
  <c r="ID28" i="48"/>
  <c r="IE28" i="48"/>
  <c r="IF28" i="48"/>
  <c r="IG28" i="48"/>
  <c r="IH28" i="48"/>
  <c r="II28" i="48"/>
  <c r="IJ28" i="48"/>
  <c r="IK28" i="48"/>
  <c r="IL28" i="48"/>
  <c r="IM28" i="48"/>
  <c r="IN28" i="48"/>
  <c r="IO28" i="48"/>
  <c r="IP28" i="48"/>
  <c r="IQ28" i="48"/>
  <c r="IR28" i="48"/>
  <c r="FJ29" i="48"/>
  <c r="FK29" i="48"/>
  <c r="FL29" i="48"/>
  <c r="FM29" i="48"/>
  <c r="FN29" i="48"/>
  <c r="FO29" i="48"/>
  <c r="FP29" i="48"/>
  <c r="FQ29" i="48"/>
  <c r="FR29" i="48"/>
  <c r="FS29" i="48"/>
  <c r="FT29" i="48"/>
  <c r="FU29" i="48"/>
  <c r="FV29" i="48"/>
  <c r="FW29" i="48"/>
  <c r="FX29" i="48"/>
  <c r="FY29" i="48"/>
  <c r="FZ29" i="48"/>
  <c r="GA29" i="48"/>
  <c r="GB29" i="48"/>
  <c r="GC29" i="48"/>
  <c r="GD29" i="48"/>
  <c r="GE29" i="48"/>
  <c r="GF29" i="48"/>
  <c r="GG29" i="48"/>
  <c r="GH29" i="48"/>
  <c r="GI29" i="48"/>
  <c r="GJ29" i="48"/>
  <c r="GK29" i="48"/>
  <c r="GL29" i="48"/>
  <c r="GM29" i="48"/>
  <c r="GN29" i="48"/>
  <c r="GO29" i="48"/>
  <c r="GP29" i="48"/>
  <c r="GQ29" i="48"/>
  <c r="GR29" i="48"/>
  <c r="GS29" i="48"/>
  <c r="GT29" i="48"/>
  <c r="GU29" i="48"/>
  <c r="GV29" i="48"/>
  <c r="GW29" i="48"/>
  <c r="GX29" i="48"/>
  <c r="GY29" i="48"/>
  <c r="GZ29" i="48"/>
  <c r="HA29" i="48"/>
  <c r="HB29" i="48"/>
  <c r="HC29" i="48"/>
  <c r="HD29" i="48"/>
  <c r="HE29" i="48"/>
  <c r="HF29" i="48"/>
  <c r="HG29" i="48"/>
  <c r="HH29" i="48"/>
  <c r="HI29" i="48"/>
  <c r="HJ29" i="48"/>
  <c r="HK29" i="48"/>
  <c r="HL29" i="48"/>
  <c r="HM29" i="48"/>
  <c r="HN29" i="48"/>
  <c r="HO29" i="48"/>
  <c r="HP29" i="48"/>
  <c r="HQ29" i="48"/>
  <c r="HR29" i="48"/>
  <c r="HS29" i="48"/>
  <c r="HT29" i="48"/>
  <c r="HU29" i="48"/>
  <c r="HV29" i="48"/>
  <c r="HW29" i="48"/>
  <c r="HX29" i="48"/>
  <c r="HY29" i="48"/>
  <c r="HZ29" i="48"/>
  <c r="IA29" i="48"/>
  <c r="IB29" i="48"/>
  <c r="IC29" i="48"/>
  <c r="ID29" i="48"/>
  <c r="IE29" i="48"/>
  <c r="IF29" i="48"/>
  <c r="IG29" i="48"/>
  <c r="IH29" i="48"/>
  <c r="II29" i="48"/>
  <c r="IJ29" i="48"/>
  <c r="IK29" i="48"/>
  <c r="IL29" i="48"/>
  <c r="IM29" i="48"/>
  <c r="IN29" i="48"/>
  <c r="IO29" i="48"/>
  <c r="IP29" i="48"/>
  <c r="IQ29" i="48"/>
  <c r="IR29" i="48"/>
  <c r="IS29" i="48" a="1"/>
  <c r="IS29" i="48" s="1"/>
  <c r="FJ30" i="48"/>
  <c r="IS30" i="48" s="1" a="1"/>
  <c r="IS30" i="48" s="1"/>
  <c r="FK30" i="48"/>
  <c r="FL30" i="48"/>
  <c r="FM30" i="48"/>
  <c r="FN30" i="48"/>
  <c r="FO30" i="48"/>
  <c r="FP30" i="48"/>
  <c r="FQ30" i="48"/>
  <c r="FR30" i="48"/>
  <c r="FS30" i="48"/>
  <c r="FT30" i="48"/>
  <c r="FU30" i="48"/>
  <c r="FV30" i="48"/>
  <c r="FW30" i="48"/>
  <c r="FX30" i="48"/>
  <c r="FY30" i="48"/>
  <c r="FZ30" i="48"/>
  <c r="GA30" i="48"/>
  <c r="GB30" i="48"/>
  <c r="GC30" i="48"/>
  <c r="GD30" i="48"/>
  <c r="GE30" i="48"/>
  <c r="GF30" i="48"/>
  <c r="GG30" i="48"/>
  <c r="GH30" i="48"/>
  <c r="GI30" i="48"/>
  <c r="GJ30" i="48"/>
  <c r="GK30" i="48"/>
  <c r="GL30" i="48"/>
  <c r="GM30" i="48"/>
  <c r="GN30" i="48"/>
  <c r="GO30" i="48"/>
  <c r="GP30" i="48"/>
  <c r="GQ30" i="48"/>
  <c r="GR30" i="48"/>
  <c r="GS30" i="48"/>
  <c r="GT30" i="48"/>
  <c r="GU30" i="48"/>
  <c r="GV30" i="48"/>
  <c r="GW30" i="48"/>
  <c r="GX30" i="48"/>
  <c r="GY30" i="48"/>
  <c r="GZ30" i="48"/>
  <c r="HA30" i="48"/>
  <c r="HB30" i="48"/>
  <c r="HC30" i="48"/>
  <c r="HD30" i="48"/>
  <c r="HE30" i="48"/>
  <c r="HF30" i="48"/>
  <c r="HG30" i="48"/>
  <c r="HH30" i="48"/>
  <c r="HI30" i="48"/>
  <c r="HJ30" i="48"/>
  <c r="HK30" i="48"/>
  <c r="HL30" i="48"/>
  <c r="HM30" i="48"/>
  <c r="HN30" i="48"/>
  <c r="HO30" i="48"/>
  <c r="HP30" i="48"/>
  <c r="HQ30" i="48"/>
  <c r="HR30" i="48"/>
  <c r="HS30" i="48"/>
  <c r="HT30" i="48"/>
  <c r="HU30" i="48"/>
  <c r="HV30" i="48"/>
  <c r="HW30" i="48"/>
  <c r="HX30" i="48"/>
  <c r="HY30" i="48"/>
  <c r="HZ30" i="48"/>
  <c r="IA30" i="48"/>
  <c r="IB30" i="48"/>
  <c r="IC30" i="48"/>
  <c r="ID30" i="48"/>
  <c r="IE30" i="48"/>
  <c r="IF30" i="48"/>
  <c r="IG30" i="48"/>
  <c r="IH30" i="48"/>
  <c r="II30" i="48"/>
  <c r="IJ30" i="48"/>
  <c r="IK30" i="48"/>
  <c r="IL30" i="48"/>
  <c r="IM30" i="48"/>
  <c r="IN30" i="48"/>
  <c r="IO30" i="48"/>
  <c r="IP30" i="48"/>
  <c r="IQ30" i="48"/>
  <c r="IR30" i="48"/>
  <c r="FJ31" i="48"/>
  <c r="FK31" i="48"/>
  <c r="IS31" i="48" s="1" a="1"/>
  <c r="IS31" i="48" s="1"/>
  <c r="FL31" i="48"/>
  <c r="FM31" i="48"/>
  <c r="FN31" i="48"/>
  <c r="FO31" i="48"/>
  <c r="FP31" i="48"/>
  <c r="FQ31" i="48"/>
  <c r="FR31" i="48"/>
  <c r="FS31" i="48"/>
  <c r="FT31" i="48"/>
  <c r="FU31" i="48"/>
  <c r="FV31" i="48"/>
  <c r="FW31" i="48"/>
  <c r="FX31" i="48"/>
  <c r="FY31" i="48"/>
  <c r="FZ31" i="48"/>
  <c r="GA31" i="48"/>
  <c r="GB31" i="48"/>
  <c r="GC31" i="48"/>
  <c r="GD31" i="48"/>
  <c r="GE31" i="48"/>
  <c r="GF31" i="48"/>
  <c r="GG31" i="48"/>
  <c r="GH31" i="48"/>
  <c r="GI31" i="48"/>
  <c r="GJ31" i="48"/>
  <c r="GK31" i="48"/>
  <c r="GL31" i="48"/>
  <c r="GM31" i="48"/>
  <c r="GN31" i="48"/>
  <c r="GO31" i="48"/>
  <c r="GP31" i="48"/>
  <c r="GQ31" i="48"/>
  <c r="GR31" i="48"/>
  <c r="GS31" i="48"/>
  <c r="GT31" i="48"/>
  <c r="GU31" i="48"/>
  <c r="GV31" i="48"/>
  <c r="GW31" i="48"/>
  <c r="GX31" i="48"/>
  <c r="GY31" i="48"/>
  <c r="GZ31" i="48"/>
  <c r="HA31" i="48"/>
  <c r="HB31" i="48"/>
  <c r="HC31" i="48"/>
  <c r="HD31" i="48"/>
  <c r="HE31" i="48"/>
  <c r="HF31" i="48"/>
  <c r="HG31" i="48"/>
  <c r="HH31" i="48"/>
  <c r="HI31" i="48"/>
  <c r="HJ31" i="48"/>
  <c r="HK31" i="48"/>
  <c r="HL31" i="48"/>
  <c r="HM31" i="48"/>
  <c r="HN31" i="48"/>
  <c r="HO31" i="48"/>
  <c r="HP31" i="48"/>
  <c r="HQ31" i="48"/>
  <c r="HR31" i="48"/>
  <c r="HS31" i="48"/>
  <c r="HT31" i="48"/>
  <c r="HU31" i="48"/>
  <c r="HV31" i="48"/>
  <c r="HW31" i="48"/>
  <c r="HX31" i="48"/>
  <c r="HY31" i="48"/>
  <c r="HZ31" i="48"/>
  <c r="IA31" i="48"/>
  <c r="IB31" i="48"/>
  <c r="IC31" i="48"/>
  <c r="ID31" i="48"/>
  <c r="IE31" i="48"/>
  <c r="IF31" i="48"/>
  <c r="IG31" i="48"/>
  <c r="IH31" i="48"/>
  <c r="II31" i="48"/>
  <c r="IJ31" i="48"/>
  <c r="IK31" i="48"/>
  <c r="IL31" i="48"/>
  <c r="IM31" i="48"/>
  <c r="IN31" i="48"/>
  <c r="IO31" i="48"/>
  <c r="IP31" i="48"/>
  <c r="IQ31" i="48"/>
  <c r="IR31" i="48"/>
  <c r="FJ32" i="48"/>
  <c r="IS32" i="48" s="1" a="1"/>
  <c r="IS32" i="48" s="1"/>
  <c r="FK32" i="48"/>
  <c r="FL32" i="48"/>
  <c r="FM32" i="48"/>
  <c r="FN32" i="48"/>
  <c r="FO32" i="48"/>
  <c r="FP32" i="48"/>
  <c r="FQ32" i="48"/>
  <c r="FR32" i="48"/>
  <c r="FS32" i="48"/>
  <c r="FT32" i="48"/>
  <c r="FU32" i="48"/>
  <c r="FV32" i="48"/>
  <c r="FW32" i="48"/>
  <c r="FX32" i="48"/>
  <c r="FY32" i="48"/>
  <c r="FZ32" i="48"/>
  <c r="GA32" i="48"/>
  <c r="GB32" i="48"/>
  <c r="GC32" i="48"/>
  <c r="GD32" i="48"/>
  <c r="GE32" i="48"/>
  <c r="GF32" i="48"/>
  <c r="GG32" i="48"/>
  <c r="GH32" i="48"/>
  <c r="GI32" i="48"/>
  <c r="GJ32" i="48"/>
  <c r="GK32" i="48"/>
  <c r="GL32" i="48"/>
  <c r="GM32" i="48"/>
  <c r="GN32" i="48"/>
  <c r="GO32" i="48"/>
  <c r="GP32" i="48"/>
  <c r="GQ32" i="48"/>
  <c r="GR32" i="48"/>
  <c r="GS32" i="48"/>
  <c r="GT32" i="48"/>
  <c r="GU32" i="48"/>
  <c r="GV32" i="48"/>
  <c r="GW32" i="48"/>
  <c r="GX32" i="48"/>
  <c r="GY32" i="48"/>
  <c r="GZ32" i="48"/>
  <c r="HA32" i="48"/>
  <c r="HB32" i="48"/>
  <c r="HC32" i="48"/>
  <c r="HD32" i="48"/>
  <c r="HE32" i="48"/>
  <c r="HF32" i="48"/>
  <c r="HG32" i="48"/>
  <c r="HH32" i="48"/>
  <c r="HI32" i="48"/>
  <c r="HJ32" i="48"/>
  <c r="HK32" i="48"/>
  <c r="HL32" i="48"/>
  <c r="HM32" i="48"/>
  <c r="HN32" i="48"/>
  <c r="HO32" i="48"/>
  <c r="HP32" i="48"/>
  <c r="HQ32" i="48"/>
  <c r="HR32" i="48"/>
  <c r="HS32" i="48"/>
  <c r="HT32" i="48"/>
  <c r="HU32" i="48"/>
  <c r="HV32" i="48"/>
  <c r="HW32" i="48"/>
  <c r="HX32" i="48"/>
  <c r="HY32" i="48"/>
  <c r="HZ32" i="48"/>
  <c r="IA32" i="48"/>
  <c r="IB32" i="48"/>
  <c r="IC32" i="48"/>
  <c r="ID32" i="48"/>
  <c r="IE32" i="48"/>
  <c r="IF32" i="48"/>
  <c r="IG32" i="48"/>
  <c r="IH32" i="48"/>
  <c r="II32" i="48"/>
  <c r="IJ32" i="48"/>
  <c r="IK32" i="48"/>
  <c r="IL32" i="48"/>
  <c r="IM32" i="48"/>
  <c r="IN32" i="48"/>
  <c r="IO32" i="48"/>
  <c r="IP32" i="48"/>
  <c r="IQ32" i="48"/>
  <c r="IR32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 a="1"/>
  <c r="IS33" i="48" s="1"/>
  <c r="FJ34" i="48"/>
  <c r="IS34" i="48" s="1" a="1"/>
  <c r="IS34" i="48" s="1"/>
  <c r="FK34" i="48"/>
  <c r="FL34" i="48"/>
  <c r="FM34" i="48"/>
  <c r="FN34" i="48"/>
  <c r="FO34" i="48"/>
  <c r="FP34" i="48"/>
  <c r="FQ34" i="48"/>
  <c r="FR34" i="48"/>
  <c r="FS34" i="48"/>
  <c r="FT34" i="48"/>
  <c r="FU34" i="48"/>
  <c r="FV34" i="48"/>
  <c r="FW34" i="48"/>
  <c r="FX34" i="48"/>
  <c r="FY34" i="48"/>
  <c r="FZ34" i="48"/>
  <c r="GA34" i="48"/>
  <c r="GB34" i="48"/>
  <c r="GC34" i="48"/>
  <c r="GD34" i="48"/>
  <c r="GE34" i="48"/>
  <c r="GF34" i="48"/>
  <c r="GG34" i="48"/>
  <c r="GH34" i="48"/>
  <c r="GI34" i="48"/>
  <c r="GJ34" i="48"/>
  <c r="GK34" i="48"/>
  <c r="GL34" i="48"/>
  <c r="GM34" i="48"/>
  <c r="GN34" i="48"/>
  <c r="GO34" i="48"/>
  <c r="GP34" i="48"/>
  <c r="GQ34" i="48"/>
  <c r="GR34" i="48"/>
  <c r="GS34" i="48"/>
  <c r="GT34" i="48"/>
  <c r="GU34" i="48"/>
  <c r="GV34" i="48"/>
  <c r="GW34" i="48"/>
  <c r="GX34" i="48"/>
  <c r="GY34" i="48"/>
  <c r="GZ34" i="48"/>
  <c r="HA34" i="48"/>
  <c r="HB34" i="48"/>
  <c r="HC34" i="48"/>
  <c r="HD34" i="48"/>
  <c r="HE34" i="48"/>
  <c r="HF34" i="48"/>
  <c r="HG34" i="48"/>
  <c r="HH34" i="48"/>
  <c r="HI34" i="48"/>
  <c r="HJ34" i="48"/>
  <c r="HK34" i="48"/>
  <c r="HL34" i="48"/>
  <c r="HM34" i="48"/>
  <c r="HN34" i="48"/>
  <c r="HO34" i="48"/>
  <c r="HP34" i="48"/>
  <c r="HQ34" i="48"/>
  <c r="HR34" i="48"/>
  <c r="HS34" i="48"/>
  <c r="HT34" i="48"/>
  <c r="HU34" i="48"/>
  <c r="HV34" i="48"/>
  <c r="HW34" i="48"/>
  <c r="HX34" i="48"/>
  <c r="HY34" i="48"/>
  <c r="HZ34" i="48"/>
  <c r="IA34" i="48"/>
  <c r="IB34" i="48"/>
  <c r="IC34" i="48"/>
  <c r="ID34" i="48"/>
  <c r="IE34" i="48"/>
  <c r="IF34" i="48"/>
  <c r="IG34" i="48"/>
  <c r="IH34" i="48"/>
  <c r="II34" i="48"/>
  <c r="IJ34" i="48"/>
  <c r="IK34" i="48"/>
  <c r="IL34" i="48"/>
  <c r="IM34" i="48"/>
  <c r="IN34" i="48"/>
  <c r="IO34" i="48"/>
  <c r="IP34" i="48"/>
  <c r="IQ34" i="48"/>
  <c r="IR34" i="48"/>
  <c r="FJ35" i="48"/>
  <c r="FK35" i="48"/>
  <c r="IS35" i="48" s="1" a="1"/>
  <c r="IS35" i="48" s="1"/>
  <c r="FL35" i="48"/>
  <c r="FM35" i="48"/>
  <c r="FN35" i="48"/>
  <c r="FO35" i="48"/>
  <c r="FP35" i="48"/>
  <c r="FQ35" i="48"/>
  <c r="FR35" i="48"/>
  <c r="FS35" i="48"/>
  <c r="FT35" i="48"/>
  <c r="FU35" i="48"/>
  <c r="FV35" i="48"/>
  <c r="FW35" i="48"/>
  <c r="FX35" i="48"/>
  <c r="FY35" i="48"/>
  <c r="FZ35" i="48"/>
  <c r="GA35" i="48"/>
  <c r="GB35" i="48"/>
  <c r="GC35" i="48"/>
  <c r="GD35" i="48"/>
  <c r="GE35" i="48"/>
  <c r="GF35" i="48"/>
  <c r="GG35" i="48"/>
  <c r="GH35" i="48"/>
  <c r="GI35" i="48"/>
  <c r="GJ35" i="48"/>
  <c r="GK35" i="48"/>
  <c r="GL35" i="48"/>
  <c r="GM35" i="48"/>
  <c r="GN35" i="48"/>
  <c r="GO35" i="48"/>
  <c r="GP35" i="48"/>
  <c r="GQ35" i="48"/>
  <c r="GR35" i="48"/>
  <c r="GS35" i="48"/>
  <c r="GT35" i="48"/>
  <c r="GU35" i="48"/>
  <c r="GV35" i="48"/>
  <c r="GW35" i="48"/>
  <c r="GX35" i="48"/>
  <c r="GY35" i="48"/>
  <c r="GZ35" i="48"/>
  <c r="HA35" i="48"/>
  <c r="HB35" i="48"/>
  <c r="HC35" i="48"/>
  <c r="HD35" i="48"/>
  <c r="HE35" i="48"/>
  <c r="HF35" i="48"/>
  <c r="HG35" i="48"/>
  <c r="HH35" i="48"/>
  <c r="HI35" i="48"/>
  <c r="HJ35" i="48"/>
  <c r="HK35" i="48"/>
  <c r="HL35" i="48"/>
  <c r="HM35" i="48"/>
  <c r="HN35" i="48"/>
  <c r="HO35" i="48"/>
  <c r="HP35" i="48"/>
  <c r="HQ35" i="48"/>
  <c r="HR35" i="48"/>
  <c r="HS35" i="48"/>
  <c r="HT35" i="48"/>
  <c r="HU35" i="48"/>
  <c r="HV35" i="48"/>
  <c r="HW35" i="48"/>
  <c r="HX35" i="48"/>
  <c r="HY35" i="48"/>
  <c r="HZ35" i="48"/>
  <c r="IA35" i="48"/>
  <c r="IB35" i="48"/>
  <c r="IC35" i="48"/>
  <c r="ID35" i="48"/>
  <c r="IE35" i="48"/>
  <c r="IF35" i="48"/>
  <c r="IG35" i="48"/>
  <c r="IH35" i="48"/>
  <c r="II35" i="48"/>
  <c r="IJ35" i="48"/>
  <c r="IK35" i="48"/>
  <c r="IL35" i="48"/>
  <c r="IM35" i="48"/>
  <c r="IN35" i="48"/>
  <c r="IO35" i="48"/>
  <c r="IP35" i="48"/>
  <c r="IQ35" i="48"/>
  <c r="IR35" i="48"/>
  <c r="FJ36" i="48"/>
  <c r="IS36" i="48" s="1" a="1"/>
  <c r="IS36" i="48" s="1"/>
  <c r="FK36" i="48"/>
  <c r="FL36" i="48"/>
  <c r="FM36" i="48"/>
  <c r="FN36" i="48"/>
  <c r="FO36" i="48"/>
  <c r="FP36" i="48"/>
  <c r="FQ36" i="48"/>
  <c r="FR36" i="48"/>
  <c r="FS36" i="48"/>
  <c r="FT36" i="48"/>
  <c r="FU36" i="48"/>
  <c r="FV36" i="48"/>
  <c r="FW36" i="48"/>
  <c r="FX36" i="48"/>
  <c r="FY36" i="48"/>
  <c r="FZ36" i="48"/>
  <c r="GA36" i="48"/>
  <c r="GB36" i="48"/>
  <c r="GC36" i="48"/>
  <c r="GD36" i="48"/>
  <c r="GE36" i="48"/>
  <c r="GF36" i="48"/>
  <c r="GG36" i="48"/>
  <c r="GH36" i="48"/>
  <c r="GI36" i="48"/>
  <c r="GJ36" i="48"/>
  <c r="GK36" i="48"/>
  <c r="GL36" i="48"/>
  <c r="GM36" i="48"/>
  <c r="GN36" i="48"/>
  <c r="GO36" i="48"/>
  <c r="GP36" i="48"/>
  <c r="GQ36" i="48"/>
  <c r="GR36" i="48"/>
  <c r="GS36" i="48"/>
  <c r="GT36" i="48"/>
  <c r="GU36" i="48"/>
  <c r="GV36" i="48"/>
  <c r="GW36" i="48"/>
  <c r="GX36" i="48"/>
  <c r="GY36" i="48"/>
  <c r="GZ36" i="48"/>
  <c r="HA36" i="48"/>
  <c r="HB36" i="48"/>
  <c r="HC36" i="48"/>
  <c r="HD36" i="48"/>
  <c r="HE36" i="48"/>
  <c r="HF36" i="48"/>
  <c r="HG36" i="48"/>
  <c r="HH36" i="48"/>
  <c r="HI36" i="48"/>
  <c r="HJ36" i="48"/>
  <c r="HK36" i="48"/>
  <c r="HL36" i="48"/>
  <c r="HM36" i="48"/>
  <c r="HN36" i="48"/>
  <c r="HO36" i="48"/>
  <c r="HP36" i="48"/>
  <c r="HQ36" i="48"/>
  <c r="HR36" i="48"/>
  <c r="HS36" i="48"/>
  <c r="HT36" i="48"/>
  <c r="HU36" i="48"/>
  <c r="HV36" i="48"/>
  <c r="HW36" i="48"/>
  <c r="HX36" i="48"/>
  <c r="HY36" i="48"/>
  <c r="HZ36" i="48"/>
  <c r="IA36" i="48"/>
  <c r="IB36" i="48"/>
  <c r="IC36" i="48"/>
  <c r="ID36" i="48"/>
  <c r="IE36" i="48"/>
  <c r="IF36" i="48"/>
  <c r="IG36" i="48"/>
  <c r="IH36" i="48"/>
  <c r="II36" i="48"/>
  <c r="IJ36" i="48"/>
  <c r="IK36" i="48"/>
  <c r="IL36" i="48"/>
  <c r="IM36" i="48"/>
  <c r="IN36" i="48"/>
  <c r="IO36" i="48"/>
  <c r="IP36" i="48"/>
  <c r="IQ36" i="48"/>
  <c r="IR36" i="48"/>
  <c r="FJ37" i="48"/>
  <c r="FK37" i="48"/>
  <c r="FL37" i="48"/>
  <c r="FM37" i="48"/>
  <c r="FN37" i="48"/>
  <c r="FO37" i="48"/>
  <c r="FP37" i="48"/>
  <c r="FQ37" i="48"/>
  <c r="FR37" i="48"/>
  <c r="FS37" i="48"/>
  <c r="FT37" i="48"/>
  <c r="FU37" i="48"/>
  <c r="FV37" i="48"/>
  <c r="FW37" i="48"/>
  <c r="FX37" i="48"/>
  <c r="FY37" i="48"/>
  <c r="FZ37" i="48"/>
  <c r="GA37" i="48"/>
  <c r="GB37" i="48"/>
  <c r="GC37" i="48"/>
  <c r="GD37" i="48"/>
  <c r="GE37" i="48"/>
  <c r="GF37" i="48"/>
  <c r="GG37" i="48"/>
  <c r="GH37" i="48"/>
  <c r="GI37" i="48"/>
  <c r="GJ37" i="48"/>
  <c r="GK37" i="48"/>
  <c r="GL37" i="48"/>
  <c r="GM37" i="48"/>
  <c r="GN37" i="48"/>
  <c r="GO37" i="48"/>
  <c r="GP37" i="48"/>
  <c r="GQ37" i="48"/>
  <c r="GR37" i="48"/>
  <c r="GS37" i="48"/>
  <c r="GT37" i="48"/>
  <c r="GU37" i="48"/>
  <c r="GV37" i="48"/>
  <c r="GW37" i="48"/>
  <c r="GX37" i="48"/>
  <c r="GY37" i="48"/>
  <c r="GZ37" i="48"/>
  <c r="HA37" i="48"/>
  <c r="HB37" i="48"/>
  <c r="HC37" i="48"/>
  <c r="HD37" i="48"/>
  <c r="HE37" i="48"/>
  <c r="HF37" i="48"/>
  <c r="HG37" i="48"/>
  <c r="HH37" i="48"/>
  <c r="HI37" i="48"/>
  <c r="HJ37" i="48"/>
  <c r="HK37" i="48"/>
  <c r="HL37" i="48"/>
  <c r="HM37" i="48"/>
  <c r="HN37" i="48"/>
  <c r="HO37" i="48"/>
  <c r="HP37" i="48"/>
  <c r="HQ37" i="48"/>
  <c r="HR37" i="48"/>
  <c r="HS37" i="48"/>
  <c r="HT37" i="48"/>
  <c r="HU37" i="48"/>
  <c r="HV37" i="48"/>
  <c r="HW37" i="48"/>
  <c r="HX37" i="48"/>
  <c r="HY37" i="48"/>
  <c r="HZ37" i="48"/>
  <c r="IA37" i="48"/>
  <c r="IB37" i="48"/>
  <c r="IC37" i="48"/>
  <c r="ID37" i="48"/>
  <c r="IE37" i="48"/>
  <c r="IF37" i="48"/>
  <c r="IG37" i="48"/>
  <c r="IH37" i="48"/>
  <c r="II37" i="48"/>
  <c r="IJ37" i="48"/>
  <c r="IK37" i="48"/>
  <c r="IL37" i="48"/>
  <c r="IM37" i="48"/>
  <c r="IN37" i="48"/>
  <c r="IO37" i="48"/>
  <c r="IP37" i="48"/>
  <c r="IQ37" i="48"/>
  <c r="IR37" i="48"/>
  <c r="IS37" i="48" a="1"/>
  <c r="IS37" i="48" s="1"/>
  <c r="FJ38" i="48"/>
  <c r="IS38" i="48" s="1" a="1"/>
  <c r="IS38" i="48" s="1"/>
  <c r="FK38" i="48"/>
  <c r="FL38" i="48"/>
  <c r="FM38" i="48"/>
  <c r="FN38" i="48"/>
  <c r="FO38" i="48"/>
  <c r="FP38" i="48"/>
  <c r="FQ38" i="48"/>
  <c r="FR38" i="48"/>
  <c r="FS38" i="48"/>
  <c r="FT38" i="48"/>
  <c r="FU38" i="48"/>
  <c r="FV38" i="48"/>
  <c r="FW38" i="48"/>
  <c r="FX38" i="48"/>
  <c r="FY38" i="48"/>
  <c r="FZ38" i="48"/>
  <c r="GA38" i="48"/>
  <c r="GB38" i="48"/>
  <c r="GC38" i="48"/>
  <c r="GD38" i="48"/>
  <c r="GE38" i="48"/>
  <c r="GF38" i="48"/>
  <c r="GG38" i="48"/>
  <c r="GH38" i="48"/>
  <c r="GI38" i="48"/>
  <c r="GJ38" i="48"/>
  <c r="GK38" i="48"/>
  <c r="GL38" i="48"/>
  <c r="GM38" i="48"/>
  <c r="GN38" i="48"/>
  <c r="GO38" i="48"/>
  <c r="GP38" i="48"/>
  <c r="GQ38" i="48"/>
  <c r="GR38" i="48"/>
  <c r="GS38" i="48"/>
  <c r="GT38" i="48"/>
  <c r="GU38" i="48"/>
  <c r="GV38" i="48"/>
  <c r="GW38" i="48"/>
  <c r="GX38" i="48"/>
  <c r="GY38" i="48"/>
  <c r="GZ38" i="48"/>
  <c r="HA38" i="48"/>
  <c r="HB38" i="48"/>
  <c r="HC38" i="48"/>
  <c r="HD38" i="48"/>
  <c r="HE38" i="48"/>
  <c r="HF38" i="48"/>
  <c r="HG38" i="48"/>
  <c r="HH38" i="48"/>
  <c r="HI38" i="48"/>
  <c r="HJ38" i="48"/>
  <c r="HK38" i="48"/>
  <c r="HL38" i="48"/>
  <c r="HM38" i="48"/>
  <c r="HN38" i="48"/>
  <c r="HO38" i="48"/>
  <c r="HP38" i="48"/>
  <c r="HQ38" i="48"/>
  <c r="HR38" i="48"/>
  <c r="HS38" i="48"/>
  <c r="HT38" i="48"/>
  <c r="HU38" i="48"/>
  <c r="HV38" i="48"/>
  <c r="HW38" i="48"/>
  <c r="HX38" i="48"/>
  <c r="HY38" i="48"/>
  <c r="HZ38" i="48"/>
  <c r="IA38" i="48"/>
  <c r="IB38" i="48"/>
  <c r="IC38" i="48"/>
  <c r="ID38" i="48"/>
  <c r="IE38" i="48"/>
  <c r="IF38" i="48"/>
  <c r="IG38" i="48"/>
  <c r="IH38" i="48"/>
  <c r="II38" i="48"/>
  <c r="IJ38" i="48"/>
  <c r="IK38" i="48"/>
  <c r="IL38" i="48"/>
  <c r="IM38" i="48"/>
  <c r="IN38" i="48"/>
  <c r="IO38" i="48"/>
  <c r="IP38" i="48"/>
  <c r="IQ38" i="48"/>
  <c r="IR38" i="48"/>
  <c r="P5" i="47" a="1"/>
  <c r="P5" i="47"/>
  <c r="P6" i="47" a="1"/>
  <c r="P6" i="47"/>
  <c r="P7" i="47" a="1"/>
  <c r="P7" i="47" s="1"/>
  <c r="P8" i="47" a="1"/>
  <c r="P8" i="47" s="1"/>
  <c r="P9" i="47" a="1"/>
  <c r="P9" i="47"/>
  <c r="P16" i="47" a="1"/>
  <c r="P16" i="47"/>
  <c r="P17" i="47" a="1"/>
  <c r="P17" i="47"/>
  <c r="P18" i="47" a="1"/>
  <c r="P18" i="47"/>
  <c r="P19" i="47" a="1"/>
  <c r="P19" i="47"/>
  <c r="P20" i="47" a="1"/>
  <c r="P20" i="47" s="1"/>
  <c r="P21" i="47" a="1"/>
  <c r="P21" i="47"/>
  <c r="P22" i="47" a="1"/>
  <c r="P22" i="47" s="1"/>
  <c r="P23" i="47" a="1"/>
  <c r="P23" i="47"/>
  <c r="P24" i="47" a="1"/>
  <c r="P24" i="47" s="1"/>
  <c r="P25" i="47" a="1"/>
  <c r="P25" i="47"/>
  <c r="P26" i="47" a="1"/>
  <c r="P26" i="47" s="1"/>
  <c r="P27" i="47" a="1"/>
  <c r="P27" i="47"/>
  <c r="P28" i="47" a="1"/>
  <c r="P28" i="47" s="1"/>
  <c r="P29" i="47" a="1"/>
  <c r="P29" i="47"/>
  <c r="P30" i="47" a="1"/>
  <c r="P30" i="47" s="1"/>
  <c r="P31" i="47" a="1"/>
  <c r="P32" i="47" a="1"/>
  <c r="P32" i="47" s="1"/>
  <c r="P31" i="47"/>
  <c r="FV39" i="48"/>
  <c r="FW39" i="48"/>
  <c r="FX39" i="48"/>
  <c r="FJ39" i="48"/>
  <c r="FK39" i="48"/>
  <c r="IS39" i="48" s="1" a="1"/>
  <c r="IS39" i="48" s="1"/>
  <c r="FL39" i="48"/>
  <c r="FM39" i="48"/>
  <c r="FN39" i="48"/>
  <c r="FO39" i="48"/>
  <c r="FP39" i="48"/>
  <c r="FQ39" i="48"/>
  <c r="FR39" i="48"/>
  <c r="FS39" i="48"/>
  <c r="FT39" i="48"/>
  <c r="FU39" i="48"/>
  <c r="FY39" i="48"/>
  <c r="FZ39" i="48"/>
  <c r="GA39" i="48"/>
  <c r="GB39" i="48"/>
  <c r="GC39" i="48"/>
  <c r="GD39" i="48"/>
  <c r="GE39" i="48"/>
  <c r="GF39" i="48"/>
  <c r="GG39" i="48"/>
  <c r="GH39" i="48"/>
  <c r="GI39" i="48"/>
  <c r="GJ39" i="48"/>
  <c r="GK39" i="48"/>
  <c r="GL39" i="48"/>
  <c r="GM39" i="48"/>
  <c r="GN39" i="48"/>
  <c r="GO39" i="48"/>
  <c r="GP39" i="48"/>
  <c r="GQ39" i="48"/>
  <c r="GR39" i="48"/>
  <c r="GS39" i="48"/>
  <c r="GT39" i="48"/>
  <c r="GU39" i="48"/>
  <c r="GV39" i="48"/>
  <c r="GW39" i="48"/>
  <c r="GX39" i="48"/>
  <c r="GY39" i="48"/>
  <c r="GZ39" i="48"/>
  <c r="HA39" i="48"/>
  <c r="HB39" i="48"/>
  <c r="HC39" i="48"/>
  <c r="HD39" i="48"/>
  <c r="HE39" i="48"/>
  <c r="HF39" i="48"/>
  <c r="HG39" i="48"/>
  <c r="HH39" i="48"/>
  <c r="HI39" i="48"/>
  <c r="HJ39" i="48"/>
  <c r="HK39" i="48"/>
  <c r="HL39" i="48"/>
  <c r="HM39" i="48"/>
  <c r="HN39" i="48"/>
  <c r="HO39" i="48"/>
  <c r="HP39" i="48"/>
  <c r="HQ39" i="48"/>
  <c r="HR39" i="48"/>
  <c r="HS39" i="48"/>
  <c r="HT39" i="48"/>
  <c r="HU39" i="48"/>
  <c r="HV39" i="48"/>
  <c r="HW39" i="48"/>
  <c r="HX39" i="48"/>
  <c r="HY39" i="48"/>
  <c r="HZ39" i="48"/>
  <c r="IA39" i="48"/>
  <c r="IB39" i="48"/>
  <c r="IC39" i="48"/>
  <c r="ID39" i="48"/>
  <c r="IE39" i="48"/>
  <c r="IF39" i="48"/>
  <c r="IG39" i="48"/>
  <c r="IH39" i="48"/>
  <c r="II39" i="48"/>
  <c r="IJ39" i="48"/>
  <c r="IK39" i="48"/>
  <c r="IL39" i="48"/>
  <c r="IM39" i="48"/>
  <c r="IN39" i="48"/>
  <c r="IO39" i="48"/>
  <c r="IP39" i="48"/>
  <c r="IQ39" i="48"/>
  <c r="IR39" i="48"/>
  <c r="A1" i="62" l="1"/>
  <c r="FL15" i="60"/>
  <c r="FV21" i="60"/>
  <c r="FW29" i="60"/>
  <c r="FW23" i="60"/>
  <c r="FX23" i="60"/>
  <c r="FW39" i="60"/>
  <c r="FL12" i="60"/>
  <c r="FK24" i="60"/>
  <c r="FV13" i="60"/>
  <c r="FV19" i="60"/>
  <c r="FL25" i="60"/>
  <c r="FL27" i="60"/>
  <c r="FX37" i="60"/>
  <c r="FJ32" i="60"/>
  <c r="FJ30" i="60"/>
  <c r="FJ21" i="60"/>
  <c r="FL21" i="60"/>
  <c r="FK29" i="60"/>
  <c r="FK30" i="60"/>
  <c r="FK39" i="60"/>
  <c r="FX40" i="60"/>
  <c r="FK22" i="60"/>
  <c r="FL40" i="60"/>
  <c r="DD24" i="59"/>
  <c r="DD27" i="59"/>
  <c r="DE27" i="59"/>
  <c r="CR10" i="59"/>
  <c r="CS27" i="59"/>
  <c r="DD5" i="59"/>
  <c r="DD7" i="59"/>
  <c r="CS8" i="59"/>
  <c r="DD10" i="59"/>
  <c r="CS12" i="59"/>
  <c r="DD13" i="59"/>
  <c r="CS13" i="59"/>
  <c r="DE20" i="59"/>
  <c r="CT12" i="59"/>
  <c r="CR26" i="59"/>
  <c r="CS23" i="59"/>
  <c r="CS29" i="59"/>
  <c r="DD11" i="59"/>
  <c r="CT23" i="59"/>
  <c r="CT25" i="59"/>
  <c r="CT6" i="59"/>
  <c r="DE7" i="59"/>
  <c r="CT7" i="59"/>
  <c r="DE10" i="59"/>
  <c r="A1" i="61"/>
  <c r="A1" i="59"/>
  <c r="A1" i="60"/>
  <c r="A1" i="57"/>
  <c r="A1" i="56"/>
  <c r="A1" i="55"/>
  <c r="A1" i="48"/>
  <c r="A1" i="47"/>
  <c r="A1" i="45"/>
  <c r="A1" i="46"/>
  <c r="DF21" i="55"/>
  <c r="FL34" i="56"/>
  <c r="FK38" i="56"/>
  <c r="FV32" i="56"/>
  <c r="FK35" i="56"/>
  <c r="FL41" i="56"/>
  <c r="CR29" i="55"/>
  <c r="CS28" i="55"/>
  <c r="CS12" i="55"/>
  <c r="CR16" i="55"/>
  <c r="CS23" i="55"/>
  <c r="DD27" i="55"/>
  <c r="CR14" i="55"/>
  <c r="CR15" i="55"/>
  <c r="CS18" i="55"/>
  <c r="CS22" i="55"/>
  <c r="CR27" i="55"/>
  <c r="CR18" i="55"/>
  <c r="DD5" i="55"/>
  <c r="CR8" i="55"/>
  <c r="CS9" i="55"/>
  <c r="DD23" i="55"/>
  <c r="CR26" i="55"/>
  <c r="CR5" i="55"/>
  <c r="CT28" i="55"/>
  <c r="DE27" i="55"/>
  <c r="DE17" i="55"/>
  <c r="DE6" i="55"/>
  <c r="FJ29" i="56"/>
  <c r="FL8" i="56"/>
  <c r="FJ14" i="56"/>
  <c r="FK24" i="56"/>
  <c r="FK14" i="56"/>
  <c r="FJ10" i="56"/>
  <c r="FK15" i="56"/>
  <c r="FL24" i="56"/>
  <c r="FV8" i="56"/>
  <c r="FW18" i="56"/>
  <c r="FK21" i="56"/>
  <c r="FW26" i="56"/>
  <c r="FK39" i="56"/>
  <c r="FL13" i="56"/>
  <c r="CT10" i="55"/>
  <c r="DE13" i="55"/>
  <c r="CS13" i="55"/>
  <c r="CT18" i="55"/>
  <c r="DE20" i="55"/>
  <c r="DE29" i="55"/>
  <c r="DD18" i="55"/>
  <c r="CT17" i="55"/>
  <c r="HX7" i="60"/>
  <c r="HJ7" i="60"/>
  <c r="IM7" i="60"/>
  <c r="HR7" i="60"/>
  <c r="HS7" i="60"/>
  <c r="HE7" i="60"/>
  <c r="HZ7" i="60"/>
  <c r="HL7" i="60"/>
  <c r="IP7" i="60"/>
  <c r="II7" i="60"/>
  <c r="HU7" i="60"/>
  <c r="IC7" i="60"/>
  <c r="HO7" i="60"/>
  <c r="IK7" i="60"/>
  <c r="HW7" i="60"/>
  <c r="FY8" i="60"/>
  <c r="FV8" i="60" s="1"/>
  <c r="FS8" i="60"/>
  <c r="FM8" i="60"/>
  <c r="GA8" i="60"/>
  <c r="FR8" i="60"/>
  <c r="FU8" i="60"/>
  <c r="FP9" i="60"/>
  <c r="FS9" i="60"/>
  <c r="FJ9" i="60" s="1"/>
  <c r="HX9" i="60"/>
  <c r="HJ9" i="60"/>
  <c r="IM9" i="60"/>
  <c r="HR9" i="60"/>
  <c r="HS9" i="60"/>
  <c r="HE9" i="60"/>
  <c r="HZ9" i="60"/>
  <c r="HL9" i="60"/>
  <c r="IH9" i="60"/>
  <c r="IO9" i="60"/>
  <c r="HT9" i="60"/>
  <c r="IB9" i="60"/>
  <c r="HN9" i="60"/>
  <c r="IJ9" i="60"/>
  <c r="IR9" i="60"/>
  <c r="IQ9" i="60"/>
  <c r="HQ9" i="60"/>
  <c r="HV9" i="60"/>
  <c r="HI9" i="60"/>
  <c r="HW9" i="60"/>
  <c r="FW10" i="56"/>
  <c r="FT11" i="60"/>
  <c r="FQ11" i="60"/>
  <c r="FU11" i="60"/>
  <c r="FR11" i="60"/>
  <c r="IM11" i="60"/>
  <c r="HR11" i="60"/>
  <c r="HZ11" i="60"/>
  <c r="HL11" i="60"/>
  <c r="HG11" i="60"/>
  <c r="HU11" i="60"/>
  <c r="IB11" i="60"/>
  <c r="HN11" i="60"/>
  <c r="IR11" i="60"/>
  <c r="IQ11" i="60"/>
  <c r="IJ11" i="60"/>
  <c r="HQ11" i="60"/>
  <c r="HV11" i="60"/>
  <c r="ID11" i="60"/>
  <c r="HP11" i="60"/>
  <c r="IO12" i="60"/>
  <c r="HT12" i="60"/>
  <c r="IR12" i="60"/>
  <c r="HQ12" i="60"/>
  <c r="IQ12" i="60"/>
  <c r="GK14" i="60"/>
  <c r="FL15" i="56"/>
  <c r="HY15" i="60"/>
  <c r="HK15" i="60"/>
  <c r="IF15" i="60"/>
  <c r="IN15" i="60"/>
  <c r="IG15" i="60"/>
  <c r="HS15" i="60"/>
  <c r="IA15" i="60"/>
  <c r="HM15" i="60"/>
  <c r="IC15" i="60"/>
  <c r="HO15" i="60"/>
  <c r="IH17" i="60"/>
  <c r="FP18" i="60"/>
  <c r="FS18" i="60"/>
  <c r="FM18" i="60"/>
  <c r="FJ18" i="60" s="1"/>
  <c r="FK19" i="60"/>
  <c r="HX19" i="60"/>
  <c r="HJ19" i="60"/>
  <c r="IH19" i="60"/>
  <c r="ID19" i="60"/>
  <c r="HP19" i="60"/>
  <c r="FS20" i="60"/>
  <c r="GE20" i="60"/>
  <c r="FV20" i="60" s="1"/>
  <c r="HU21" i="60"/>
  <c r="IC21" i="60"/>
  <c r="HO21" i="60"/>
  <c r="HP21" i="60"/>
  <c r="IK21" i="60"/>
  <c r="HW21" i="60"/>
  <c r="FP23" i="60"/>
  <c r="FS23" i="60"/>
  <c r="IA23" i="60"/>
  <c r="HM23" i="60"/>
  <c r="HH23" i="60"/>
  <c r="HV23" i="60"/>
  <c r="HQ23" i="60"/>
  <c r="FT25" i="60"/>
  <c r="FK25" i="60" s="1"/>
  <c r="HF25" i="60"/>
  <c r="HT25" i="60"/>
  <c r="HM25" i="60"/>
  <c r="GE26" i="60"/>
  <c r="FV26" i="60" s="1"/>
  <c r="FS26" i="60"/>
  <c r="HX27" i="60"/>
  <c r="HJ27" i="60"/>
  <c r="HZ27" i="60"/>
  <c r="HL27" i="60"/>
  <c r="IO27" i="60"/>
  <c r="IH27" i="60"/>
  <c r="HT27" i="60"/>
  <c r="HU27" i="60"/>
  <c r="HG27" i="60"/>
  <c r="IB27" i="60"/>
  <c r="HN27" i="60"/>
  <c r="FJ28" i="56"/>
  <c r="FW28" i="56"/>
  <c r="HR28" i="60"/>
  <c r="IM28" i="60"/>
  <c r="FK29" i="56"/>
  <c r="IA29" i="60"/>
  <c r="HM29" i="60"/>
  <c r="IP29" i="60"/>
  <c r="II29" i="60"/>
  <c r="IK29" i="60"/>
  <c r="IN30" i="60"/>
  <c r="HS30" i="60"/>
  <c r="IP30" i="60"/>
  <c r="HU30" i="60"/>
  <c r="FJ33" i="60"/>
  <c r="FL33" i="60"/>
  <c r="IM33" i="60"/>
  <c r="HR33" i="60"/>
  <c r="IA33" i="60"/>
  <c r="HM33" i="60"/>
  <c r="IC33" i="60"/>
  <c r="HO33" i="60"/>
  <c r="ID33" i="60"/>
  <c r="HP33" i="60"/>
  <c r="IP34" i="60"/>
  <c r="HU34" i="60"/>
  <c r="FK35" i="60"/>
  <c r="IB35" i="60"/>
  <c r="HN35" i="60"/>
  <c r="IC35" i="60"/>
  <c r="HO35" i="60"/>
  <c r="GG36" i="60"/>
  <c r="GF36" i="60"/>
  <c r="FW36" i="60" s="1"/>
  <c r="FT36" i="60"/>
  <c r="FK37" i="60"/>
  <c r="FL37" i="60"/>
  <c r="IM37" i="60"/>
  <c r="HR37" i="60"/>
  <c r="IA37" i="60"/>
  <c r="HM37" i="60"/>
  <c r="FS39" i="60"/>
  <c r="IM39" i="60"/>
  <c r="HR39" i="60"/>
  <c r="IP39" i="60"/>
  <c r="II39" i="60"/>
  <c r="HU39" i="60"/>
  <c r="IC39" i="60"/>
  <c r="HO39" i="60"/>
  <c r="ID39" i="60"/>
  <c r="HP39" i="60"/>
  <c r="HO41" i="60"/>
  <c r="FV41" i="56"/>
  <c r="FX39" i="56"/>
  <c r="FX37" i="56"/>
  <c r="CR11" i="59"/>
  <c r="CR24" i="59"/>
  <c r="DD25" i="59"/>
  <c r="DH15" i="59"/>
  <c r="DE15" i="59" s="1"/>
  <c r="DK15" i="59"/>
  <c r="CY15" i="59"/>
  <c r="CT20" i="59"/>
  <c r="FE22" i="59"/>
  <c r="EW22" i="59"/>
  <c r="EX23" i="59"/>
  <c r="ER23" i="59"/>
  <c r="ED23" i="59"/>
  <c r="HJ15" i="60"/>
  <c r="FY16" i="60"/>
  <c r="HL17" i="60"/>
  <c r="HK19" i="60"/>
  <c r="HM19" i="60"/>
  <c r="HJ21" i="60"/>
  <c r="HJ23" i="60"/>
  <c r="GE24" i="60"/>
  <c r="FV24" i="60" s="1"/>
  <c r="FW24" i="60"/>
  <c r="HK27" i="60"/>
  <c r="HP27" i="60"/>
  <c r="HN29" i="60"/>
  <c r="HO29" i="60"/>
  <c r="GG30" i="60"/>
  <c r="FX30" i="60" s="1"/>
  <c r="HK31" i="60"/>
  <c r="HT31" i="60"/>
  <c r="GG5" i="60"/>
  <c r="FX5" i="60" s="1"/>
  <c r="HT6" i="60"/>
  <c r="HU6" i="60"/>
  <c r="HQ6" i="60"/>
  <c r="HR8" i="60"/>
  <c r="HU8" i="60"/>
  <c r="HQ8" i="60"/>
  <c r="GF9" i="60"/>
  <c r="HS10" i="60"/>
  <c r="GF11" i="60"/>
  <c r="GF13" i="60"/>
  <c r="FV15" i="60"/>
  <c r="GG29" i="60"/>
  <c r="FW31" i="60"/>
  <c r="HR32" i="60"/>
  <c r="FX35" i="60"/>
  <c r="FX39" i="60"/>
  <c r="FV41" i="60"/>
  <c r="FX41" i="56"/>
  <c r="CS11" i="59"/>
  <c r="EQ22" i="59"/>
  <c r="GC34" i="60"/>
  <c r="GF34" i="60"/>
  <c r="GG34" i="60"/>
  <c r="FX34" i="60" s="1"/>
  <c r="FT34" i="60"/>
  <c r="FQ34" i="60"/>
  <c r="FJ5" i="45" a="1"/>
  <c r="FJ5" i="45" s="1"/>
  <c r="DF10" i="55"/>
  <c r="DF23" i="55"/>
  <c r="DF14" i="55"/>
  <c r="DF17" i="55"/>
  <c r="DF19" i="55"/>
  <c r="FX34" i="56"/>
  <c r="FV34" i="56"/>
  <c r="FW40" i="56"/>
  <c r="FK32" i="56"/>
  <c r="CR12" i="55"/>
  <c r="CR20" i="55"/>
  <c r="CR23" i="55"/>
  <c r="CS27" i="55"/>
  <c r="CS11" i="55"/>
  <c r="CS5" i="55"/>
  <c r="DD15" i="55"/>
  <c r="DE22" i="55"/>
  <c r="DE26" i="55"/>
  <c r="FL14" i="56"/>
  <c r="FL31" i="56"/>
  <c r="FL19" i="56"/>
  <c r="FK27" i="56"/>
  <c r="FW12" i="56"/>
  <c r="CT9" i="55"/>
  <c r="DE12" i="55"/>
  <c r="DD10" i="55"/>
  <c r="DD14" i="55"/>
  <c r="CT20" i="55"/>
  <c r="DE21" i="55"/>
  <c r="DE28" i="55"/>
  <c r="CT29" i="55"/>
  <c r="CT6" i="55"/>
  <c r="FU5" i="60"/>
  <c r="FR5" i="60"/>
  <c r="FL5" i="60" s="1"/>
  <c r="HY5" i="60"/>
  <c r="HK5" i="60"/>
  <c r="IF5" i="60"/>
  <c r="IG5" i="60"/>
  <c r="IN5" i="60"/>
  <c r="HS5" i="60"/>
  <c r="IA5" i="60"/>
  <c r="HM5" i="60"/>
  <c r="IC5" i="60"/>
  <c r="HO5" i="60"/>
  <c r="ID5" i="60"/>
  <c r="HP5" i="60"/>
  <c r="GF6" i="60"/>
  <c r="GG6" i="60"/>
  <c r="FX6" i="60" s="1"/>
  <c r="FP7" i="60"/>
  <c r="FS7" i="60"/>
  <c r="GK10" i="60"/>
  <c r="GA10" i="60"/>
  <c r="FR10" i="60"/>
  <c r="FU10" i="60"/>
  <c r="FS11" i="60"/>
  <c r="FP11" i="60"/>
  <c r="FJ11" i="60" s="1"/>
  <c r="FK13" i="56"/>
  <c r="FU13" i="60"/>
  <c r="FR13" i="60"/>
  <c r="IE13" i="60"/>
  <c r="IL13" i="60"/>
  <c r="HY13" i="60"/>
  <c r="HK13" i="60"/>
  <c r="IA13" i="60"/>
  <c r="HM13" i="60"/>
  <c r="II13" i="60"/>
  <c r="IP13" i="60"/>
  <c r="HU13" i="60"/>
  <c r="IC13" i="60"/>
  <c r="HO13" i="60"/>
  <c r="FQ15" i="60"/>
  <c r="FK15" i="60" s="1"/>
  <c r="FT15" i="60"/>
  <c r="HR15" i="60"/>
  <c r="HD15" i="60"/>
  <c r="ID15" i="60"/>
  <c r="HP15" i="60"/>
  <c r="FO16" i="60"/>
  <c r="FR16" i="60"/>
  <c r="FU16" i="60"/>
  <c r="IC17" i="60"/>
  <c r="HO17" i="60"/>
  <c r="HQ19" i="60"/>
  <c r="HV19" i="60"/>
  <c r="IF21" i="60"/>
  <c r="HY21" i="60"/>
  <c r="HK21" i="60"/>
  <c r="HT21" i="60"/>
  <c r="IC23" i="60"/>
  <c r="HO23" i="60"/>
  <c r="HP23" i="60"/>
  <c r="IK23" i="60"/>
  <c r="HW23" i="60"/>
  <c r="HV25" i="60"/>
  <c r="HH25" i="60"/>
  <c r="HQ25" i="60"/>
  <c r="IG29" i="60"/>
  <c r="IN29" i="60"/>
  <c r="HS29" i="60"/>
  <c r="IB31" i="60"/>
  <c r="HN31" i="60"/>
  <c r="FN32" i="60"/>
  <c r="FT32" i="60"/>
  <c r="FQ32" i="60"/>
  <c r="FZ32" i="60"/>
  <c r="GF32" i="60"/>
  <c r="GG32" i="60"/>
  <c r="FX32" i="60" s="1"/>
  <c r="HX33" i="60"/>
  <c r="HJ33" i="60"/>
  <c r="FZ34" i="60"/>
  <c r="FN34" i="60"/>
  <c r="FK34" i="60" s="1"/>
  <c r="IM34" i="60"/>
  <c r="HR34" i="60"/>
  <c r="IN35" i="60"/>
  <c r="IG35" i="60"/>
  <c r="HS35" i="60"/>
  <c r="IH35" i="60"/>
  <c r="IO35" i="60"/>
  <c r="HT35" i="60"/>
  <c r="FP36" i="60"/>
  <c r="FY36" i="60"/>
  <c r="FV36" i="60" s="1"/>
  <c r="FS36" i="60"/>
  <c r="FM36" i="60"/>
  <c r="FJ36" i="60" s="1"/>
  <c r="FS37" i="60"/>
  <c r="FP37" i="60"/>
  <c r="IB37" i="60"/>
  <c r="HN37" i="60"/>
  <c r="IA39" i="60"/>
  <c r="HM39" i="60"/>
  <c r="IM41" i="60"/>
  <c r="HR41" i="60"/>
  <c r="HZ41" i="60"/>
  <c r="HL41" i="60"/>
  <c r="FJ23" i="60"/>
  <c r="FW39" i="56"/>
  <c r="FW37" i="56"/>
  <c r="FX35" i="56"/>
  <c r="FV29" i="56"/>
  <c r="CR29" i="59"/>
  <c r="DE15" i="55"/>
  <c r="HN15" i="60"/>
  <c r="HM17" i="60"/>
  <c r="HR19" i="60"/>
  <c r="HT19" i="60"/>
  <c r="HN21" i="60"/>
  <c r="HF23" i="60"/>
  <c r="HW25" i="60"/>
  <c r="IF27" i="60"/>
  <c r="HR29" i="60"/>
  <c r="HU29" i="60"/>
  <c r="HP29" i="60"/>
  <c r="HL31" i="60"/>
  <c r="HN33" i="60"/>
  <c r="FV5" i="60"/>
  <c r="FW5" i="60"/>
  <c r="HS6" i="60"/>
  <c r="GF7" i="60"/>
  <c r="HV10" i="60"/>
  <c r="HS12" i="60"/>
  <c r="GE17" i="60"/>
  <c r="FV23" i="60"/>
  <c r="GF25" i="60"/>
  <c r="FW25" i="60" s="1"/>
  <c r="FV39" i="60"/>
  <c r="HS40" i="60"/>
  <c r="CS18" i="59"/>
  <c r="CS19" i="59"/>
  <c r="HF15" i="60"/>
  <c r="HG19" i="60"/>
  <c r="HG25" i="60"/>
  <c r="DF8" i="55"/>
  <c r="DF11" i="55"/>
  <c r="DF12" i="55"/>
  <c r="DF7" i="55"/>
  <c r="DF16" i="55"/>
  <c r="DF20" i="55"/>
  <c r="FX36" i="56"/>
  <c r="FW38" i="56"/>
  <c r="FV40" i="56"/>
  <c r="FL40" i="56"/>
  <c r="FL39" i="56"/>
  <c r="DF5" i="55"/>
  <c r="CR13" i="55"/>
  <c r="CS16" i="55"/>
  <c r="CS15" i="55"/>
  <c r="CR19" i="55"/>
  <c r="CS25" i="55"/>
  <c r="CS29" i="55"/>
  <c r="CS20" i="55"/>
  <c r="CR10" i="55"/>
  <c r="CS19" i="55"/>
  <c r="CR24" i="55"/>
  <c r="CT19" i="55"/>
  <c r="FK16" i="56"/>
  <c r="FK20" i="56"/>
  <c r="FL20" i="56"/>
  <c r="FL22" i="56"/>
  <c r="FJ26" i="56"/>
  <c r="FL35" i="56"/>
  <c r="FJ30" i="56"/>
  <c r="FK33" i="56"/>
  <c r="FL27" i="56"/>
  <c r="FJ27" i="56"/>
  <c r="FK12" i="56"/>
  <c r="FK6" i="56"/>
  <c r="CT8" i="55"/>
  <c r="DE11" i="55"/>
  <c r="CT16" i="55"/>
  <c r="DD7" i="55"/>
  <c r="DD8" i="55"/>
  <c r="CT21" i="55"/>
  <c r="DE24" i="55"/>
  <c r="CT26" i="55"/>
  <c r="CT27" i="55"/>
  <c r="CR21" i="55"/>
  <c r="FQ5" i="60"/>
  <c r="FT5" i="60"/>
  <c r="FK7" i="56"/>
  <c r="FR7" i="60"/>
  <c r="FL7" i="60" s="1"/>
  <c r="FU7" i="60"/>
  <c r="IL7" i="60"/>
  <c r="IE7" i="60"/>
  <c r="HY7" i="60"/>
  <c r="HK7" i="60"/>
  <c r="IF7" i="60"/>
  <c r="HT7" i="60"/>
  <c r="HF7" i="60"/>
  <c r="IA7" i="60"/>
  <c r="HM7" i="60"/>
  <c r="IB7" i="60"/>
  <c r="HN7" i="60"/>
  <c r="IR7" i="60"/>
  <c r="IJ7" i="60"/>
  <c r="IQ7" i="60"/>
  <c r="HV7" i="60"/>
  <c r="HQ7" i="60"/>
  <c r="ID7" i="60"/>
  <c r="HP7" i="60"/>
  <c r="GG8" i="60"/>
  <c r="FT8" i="60"/>
  <c r="FK8" i="60" s="1"/>
  <c r="GF8" i="60"/>
  <c r="FW8" i="60" s="1"/>
  <c r="IQ8" i="60"/>
  <c r="IR8" i="60"/>
  <c r="FU9" i="60"/>
  <c r="FR9" i="60"/>
  <c r="FL9" i="60" s="1"/>
  <c r="IE9" i="60"/>
  <c r="IL9" i="60"/>
  <c r="HY9" i="60"/>
  <c r="IF9" i="60"/>
  <c r="HK9" i="60"/>
  <c r="IG9" i="60"/>
  <c r="IA9" i="60"/>
  <c r="HM9" i="60"/>
  <c r="II9" i="60"/>
  <c r="IP9" i="60"/>
  <c r="HU9" i="60"/>
  <c r="IC9" i="60"/>
  <c r="HO9" i="60"/>
  <c r="FL10" i="56"/>
  <c r="FL11" i="60"/>
  <c r="HX11" i="60"/>
  <c r="HJ11" i="60"/>
  <c r="HY11" i="60"/>
  <c r="IF11" i="60"/>
  <c r="HK11" i="60"/>
  <c r="IN11" i="60"/>
  <c r="IG11" i="60"/>
  <c r="HS11" i="60"/>
  <c r="HT11" i="60"/>
  <c r="HF11" i="60"/>
  <c r="IA11" i="60"/>
  <c r="HM11" i="60"/>
  <c r="II11" i="60"/>
  <c r="IC11" i="60"/>
  <c r="HO11" i="60"/>
  <c r="IK11" i="60"/>
  <c r="HW11" i="60"/>
  <c r="FY12" i="60"/>
  <c r="FV12" i="60" s="1"/>
  <c r="FS12" i="60"/>
  <c r="FM12" i="60"/>
  <c r="FQ12" i="60"/>
  <c r="FT12" i="60"/>
  <c r="FN12" i="60"/>
  <c r="GG12" i="60"/>
  <c r="FX12" i="60" s="1"/>
  <c r="GF12" i="60"/>
  <c r="FW12" i="60" s="1"/>
  <c r="FP13" i="60"/>
  <c r="FS13" i="60"/>
  <c r="FJ13" i="60" s="1"/>
  <c r="FT13" i="60"/>
  <c r="FK13" i="60" s="1"/>
  <c r="ID13" i="60"/>
  <c r="HP13" i="60"/>
  <c r="GE14" i="60"/>
  <c r="FV14" i="60" s="1"/>
  <c r="FS14" i="60"/>
  <c r="FQ14" i="60"/>
  <c r="FZ14" i="60"/>
  <c r="FW14" i="60" s="1"/>
  <c r="FT14" i="60"/>
  <c r="FN14" i="60"/>
  <c r="IP14" i="60"/>
  <c r="HU14" i="60"/>
  <c r="FS15" i="60"/>
  <c r="FJ15" i="60" s="1"/>
  <c r="IS15" i="60" s="1" a="1"/>
  <c r="IS15" i="60" s="1"/>
  <c r="HZ15" i="60"/>
  <c r="HL15" i="60"/>
  <c r="IJ15" i="60"/>
  <c r="IQ15" i="60"/>
  <c r="IR15" i="60"/>
  <c r="HQ15" i="60"/>
  <c r="HV15" i="60"/>
  <c r="HW15" i="60"/>
  <c r="HI15" i="60"/>
  <c r="FX16" i="56"/>
  <c r="FK17" i="60"/>
  <c r="ID17" i="60"/>
  <c r="HP17" i="60"/>
  <c r="FS19" i="60"/>
  <c r="FJ19" i="60" s="1"/>
  <c r="FL19" i="60"/>
  <c r="IE19" i="60"/>
  <c r="IC19" i="60"/>
  <c r="HO19" i="60"/>
  <c r="IK19" i="60"/>
  <c r="HW19" i="60"/>
  <c r="HD21" i="60"/>
  <c r="HR21" i="60"/>
  <c r="IA21" i="60"/>
  <c r="HM21" i="60"/>
  <c r="FK23" i="60"/>
  <c r="HE23" i="60"/>
  <c r="HS23" i="60"/>
  <c r="HZ23" i="60"/>
  <c r="HL23" i="60"/>
  <c r="IH23" i="60"/>
  <c r="HD25" i="60"/>
  <c r="HR25" i="60"/>
  <c r="HK25" i="60"/>
  <c r="HE25" i="60"/>
  <c r="HS25" i="60"/>
  <c r="HZ25" i="60"/>
  <c r="HL25" i="60"/>
  <c r="IC25" i="60"/>
  <c r="HO25" i="60"/>
  <c r="IR26" i="60"/>
  <c r="IQ26" i="60"/>
  <c r="IL27" i="60"/>
  <c r="IE27" i="60"/>
  <c r="IG27" i="60"/>
  <c r="IN27" i="60"/>
  <c r="HS27" i="60"/>
  <c r="IA27" i="60"/>
  <c r="HM27" i="60"/>
  <c r="II27" i="60"/>
  <c r="HH27" i="60"/>
  <c r="HQ27" i="60"/>
  <c r="HX29" i="60"/>
  <c r="HJ29" i="60"/>
  <c r="IH29" i="60"/>
  <c r="FS31" i="60"/>
  <c r="HJ31" i="60"/>
  <c r="IE31" i="60"/>
  <c r="IL31" i="60"/>
  <c r="FW32" i="56"/>
  <c r="FK33" i="60"/>
  <c r="HY33" i="60"/>
  <c r="IF33" i="60"/>
  <c r="HL33" i="60"/>
  <c r="IG33" i="60"/>
  <c r="IN33" i="60"/>
  <c r="HS33" i="60"/>
  <c r="IH33" i="60"/>
  <c r="FY34" i="60"/>
  <c r="FV34" i="60" s="1"/>
  <c r="FM34" i="60"/>
  <c r="FP34" i="60"/>
  <c r="FS34" i="60"/>
  <c r="FW34" i="56"/>
  <c r="IQ34" i="60"/>
  <c r="IR34" i="60"/>
  <c r="HY35" i="60"/>
  <c r="IF35" i="60"/>
  <c r="HK35" i="60"/>
  <c r="IQ35" i="60"/>
  <c r="IR35" i="60"/>
  <c r="IJ35" i="60"/>
  <c r="HQ35" i="60"/>
  <c r="HV35" i="60"/>
  <c r="FU36" i="60"/>
  <c r="FO36" i="60"/>
  <c r="FL36" i="60" s="1"/>
  <c r="GA36" i="60"/>
  <c r="FX36" i="60" s="1"/>
  <c r="FR36" i="60"/>
  <c r="HX37" i="60"/>
  <c r="HJ37" i="60"/>
  <c r="HY37" i="60"/>
  <c r="IF37" i="60"/>
  <c r="HK37" i="60"/>
  <c r="IH37" i="60"/>
  <c r="IO37" i="60"/>
  <c r="HT37" i="60"/>
  <c r="IC37" i="60"/>
  <c r="HO37" i="60"/>
  <c r="ID37" i="60"/>
  <c r="HP37" i="60"/>
  <c r="GA38" i="60"/>
  <c r="FX38" i="60" s="1"/>
  <c r="FR38" i="60"/>
  <c r="FU38" i="60"/>
  <c r="FO38" i="60"/>
  <c r="HY39" i="60"/>
  <c r="HK39" i="60"/>
  <c r="IF39" i="60"/>
  <c r="IB39" i="60"/>
  <c r="HN39" i="60"/>
  <c r="FV40" i="60"/>
  <c r="FL41" i="60"/>
  <c r="IJ41" i="60"/>
  <c r="ID41" i="60"/>
  <c r="HP41" i="60"/>
  <c r="FJ27" i="60"/>
  <c r="FX33" i="56"/>
  <c r="FX27" i="56"/>
  <c r="CR18" i="59"/>
  <c r="DF21" i="59"/>
  <c r="CR22" i="59"/>
  <c r="ED15" i="59"/>
  <c r="EX18" i="59"/>
  <c r="ER18" i="59"/>
  <c r="ED18" i="59"/>
  <c r="DG23" i="59"/>
  <c r="DM23" i="59"/>
  <c r="CT24" i="59"/>
  <c r="HU15" i="60"/>
  <c r="HJ17" i="60"/>
  <c r="HT17" i="60"/>
  <c r="HN19" i="60"/>
  <c r="HN23" i="60"/>
  <c r="HP25" i="60"/>
  <c r="HK29" i="60"/>
  <c r="HQ29" i="60"/>
  <c r="IF31" i="60"/>
  <c r="IC34" i="60"/>
  <c r="HO34" i="60"/>
  <c r="HV34" i="60"/>
  <c r="FV7" i="60"/>
  <c r="FW7" i="60"/>
  <c r="FX7" i="60"/>
  <c r="HT8" i="60"/>
  <c r="HU10" i="60"/>
  <c r="HU12" i="60"/>
  <c r="HV12" i="60"/>
  <c r="FW13" i="60"/>
  <c r="FX13" i="60"/>
  <c r="GF15" i="60"/>
  <c r="HT18" i="60"/>
  <c r="GF27" i="60"/>
  <c r="FX29" i="60"/>
  <c r="HQ34" i="60"/>
  <c r="FJ20" i="60"/>
  <c r="CS17" i="59"/>
  <c r="CT28" i="59"/>
  <c r="IF13" i="60"/>
  <c r="HE17" i="60"/>
  <c r="HK23" i="60"/>
  <c r="FO8" i="60"/>
  <c r="FL8" i="60" s="1"/>
  <c r="FO10" i="60"/>
  <c r="FP12" i="60"/>
  <c r="CR17" i="55"/>
  <c r="DF9" i="55"/>
  <c r="DF25" i="55"/>
  <c r="DF15" i="55"/>
  <c r="DF27" i="55"/>
  <c r="DF29" i="55"/>
  <c r="FJ32" i="56"/>
  <c r="FL28" i="56"/>
  <c r="FV38" i="56"/>
  <c r="FL38" i="56"/>
  <c r="IS38" i="56" s="1" a="1"/>
  <c r="IS38" i="56" s="1"/>
  <c r="FJ39" i="56"/>
  <c r="FK40" i="56"/>
  <c r="FL37" i="56"/>
  <c r="FK41" i="56"/>
  <c r="CR28" i="55"/>
  <c r="CR9" i="55"/>
  <c r="CR25" i="55"/>
  <c r="CS14" i="55"/>
  <c r="CS6" i="55"/>
  <c r="CR11" i="55"/>
  <c r="DD22" i="55"/>
  <c r="CS26" i="55"/>
  <c r="CR22" i="55"/>
  <c r="DD6" i="55"/>
  <c r="CS10" i="55"/>
  <c r="CS17" i="55"/>
  <c r="CS24" i="55"/>
  <c r="DD29" i="55"/>
  <c r="CS7" i="55"/>
  <c r="CS21" i="55"/>
  <c r="DD28" i="55"/>
  <c r="CR7" i="55"/>
  <c r="CT11" i="55"/>
  <c r="FK17" i="56"/>
  <c r="FJ6" i="56"/>
  <c r="FW16" i="56"/>
  <c r="FW20" i="56"/>
  <c r="FX20" i="56"/>
  <c r="FK22" i="56"/>
  <c r="FX22" i="56"/>
  <c r="FL29" i="56"/>
  <c r="FJ24" i="56"/>
  <c r="FK25" i="56"/>
  <c r="FV30" i="56"/>
  <c r="FJ8" i="56"/>
  <c r="FK18" i="56"/>
  <c r="FL21" i="56"/>
  <c r="FK37" i="56"/>
  <c r="FW6" i="56"/>
  <c r="DE7" i="55"/>
  <c r="DE10" i="55"/>
  <c r="CS8" i="55"/>
  <c r="CT24" i="55"/>
  <c r="DE25" i="55"/>
  <c r="DE9" i="55"/>
  <c r="FP5" i="60"/>
  <c r="FS5" i="60"/>
  <c r="HX5" i="60"/>
  <c r="HJ5" i="60"/>
  <c r="IM5" i="60"/>
  <c r="HR5" i="60"/>
  <c r="HZ5" i="60"/>
  <c r="HL5" i="60"/>
  <c r="IH5" i="60"/>
  <c r="IO5" i="60"/>
  <c r="HT5" i="60"/>
  <c r="HG5" i="60"/>
  <c r="HU5" i="60"/>
  <c r="IB5" i="60"/>
  <c r="HN5" i="60"/>
  <c r="IR5" i="60"/>
  <c r="IJ5" i="60"/>
  <c r="IQ5" i="60"/>
  <c r="HQ5" i="60"/>
  <c r="HV5" i="60"/>
  <c r="IK5" i="60"/>
  <c r="HW5" i="60"/>
  <c r="FM6" i="60"/>
  <c r="FY6" i="60"/>
  <c r="FV6" i="60" s="1"/>
  <c r="FS6" i="60"/>
  <c r="FZ6" i="60"/>
  <c r="FW6" i="60" s="1"/>
  <c r="FQ6" i="60"/>
  <c r="FT6" i="60"/>
  <c r="FN6" i="60"/>
  <c r="IR6" i="60"/>
  <c r="IQ6" i="60"/>
  <c r="FQ7" i="60"/>
  <c r="FT7" i="60"/>
  <c r="FK7" i="60" s="1"/>
  <c r="IG7" i="60"/>
  <c r="FQ9" i="60"/>
  <c r="FK9" i="60" s="1"/>
  <c r="FT9" i="60"/>
  <c r="ID9" i="60"/>
  <c r="HP9" i="60"/>
  <c r="GE10" i="60"/>
  <c r="FV10" i="60" s="1"/>
  <c r="FS10" i="60"/>
  <c r="FJ10" i="60" s="1"/>
  <c r="FZ10" i="60"/>
  <c r="FT10" i="60"/>
  <c r="FQ10" i="60"/>
  <c r="FN10" i="60"/>
  <c r="GG10" i="60"/>
  <c r="GF10" i="60"/>
  <c r="IR10" i="60"/>
  <c r="IQ10" i="60"/>
  <c r="FL11" i="56"/>
  <c r="HX13" i="60"/>
  <c r="HJ13" i="60"/>
  <c r="IM13" i="60"/>
  <c r="HR13" i="60"/>
  <c r="HS13" i="60"/>
  <c r="HE13" i="60"/>
  <c r="HZ13" i="60"/>
  <c r="HL13" i="60"/>
  <c r="IO13" i="60"/>
  <c r="IH13" i="60"/>
  <c r="HT13" i="60"/>
  <c r="IB13" i="60"/>
  <c r="HN13" i="60"/>
  <c r="IR13" i="60"/>
  <c r="IJ13" i="60"/>
  <c r="IQ13" i="60"/>
  <c r="HQ13" i="60"/>
  <c r="HV13" i="60"/>
  <c r="HI13" i="60"/>
  <c r="HW13" i="60"/>
  <c r="FW14" i="56"/>
  <c r="IH15" i="60"/>
  <c r="FS16" i="60"/>
  <c r="FP16" i="60"/>
  <c r="FJ16" i="60" s="1"/>
  <c r="FV16" i="60"/>
  <c r="FR17" i="60"/>
  <c r="FL17" i="60" s="1"/>
  <c r="FU17" i="60"/>
  <c r="IE17" i="60"/>
  <c r="HR17" i="60"/>
  <c r="HD17" i="60"/>
  <c r="HK17" i="60"/>
  <c r="IB17" i="60"/>
  <c r="HN17" i="60"/>
  <c r="IR17" i="60"/>
  <c r="IQ17" i="60"/>
  <c r="IJ17" i="60"/>
  <c r="HV17" i="60"/>
  <c r="HQ17" i="60"/>
  <c r="HW17" i="60"/>
  <c r="HI17" i="60"/>
  <c r="HZ19" i="60"/>
  <c r="HL19" i="60"/>
  <c r="FK21" i="60"/>
  <c r="IE21" i="60"/>
  <c r="HE21" i="60"/>
  <c r="HS21" i="60"/>
  <c r="HZ21" i="60"/>
  <c r="HL21" i="60"/>
  <c r="IH21" i="60"/>
  <c r="II21" i="60"/>
  <c r="HH21" i="60"/>
  <c r="HQ21" i="60"/>
  <c r="HV21" i="60"/>
  <c r="IJ21" i="60"/>
  <c r="GE22" i="60"/>
  <c r="FV22" i="60" s="1"/>
  <c r="FS22" i="60"/>
  <c r="FJ22" i="60" s="1"/>
  <c r="IS22" i="60" s="1" a="1"/>
  <c r="IS22" i="60" s="1"/>
  <c r="FL23" i="60"/>
  <c r="HR23" i="60"/>
  <c r="IE25" i="60"/>
  <c r="IH25" i="60"/>
  <c r="IB25" i="60"/>
  <c r="HN25" i="60"/>
  <c r="FQ27" i="60"/>
  <c r="FT27" i="60"/>
  <c r="IC27" i="60"/>
  <c r="HO27" i="60"/>
  <c r="IK27" i="60"/>
  <c r="FS28" i="60"/>
  <c r="FP28" i="60"/>
  <c r="FM28" i="60"/>
  <c r="FY28" i="60"/>
  <c r="FV28" i="60" s="1"/>
  <c r="FQ28" i="60"/>
  <c r="FZ28" i="60"/>
  <c r="FW28" i="60" s="1"/>
  <c r="FT28" i="60"/>
  <c r="FN28" i="60"/>
  <c r="IR28" i="60"/>
  <c r="IQ28" i="60"/>
  <c r="HQ28" i="60"/>
  <c r="GE29" i="60"/>
  <c r="FV29" i="60" s="1"/>
  <c r="FL29" i="60"/>
  <c r="HZ29" i="60"/>
  <c r="HL29" i="60"/>
  <c r="IJ29" i="60"/>
  <c r="IN31" i="60"/>
  <c r="IG31" i="60"/>
  <c r="IP31" i="60"/>
  <c r="II31" i="60"/>
  <c r="HU31" i="60"/>
  <c r="IC31" i="60"/>
  <c r="HO31" i="60"/>
  <c r="ID31" i="60"/>
  <c r="HP31" i="60"/>
  <c r="HU33" i="60"/>
  <c r="IP33" i="60"/>
  <c r="II33" i="60"/>
  <c r="HH33" i="60"/>
  <c r="HQ33" i="60"/>
  <c r="HV33" i="60"/>
  <c r="IK33" i="60"/>
  <c r="FJ34" i="56"/>
  <c r="FS35" i="60"/>
  <c r="FJ35" i="60" s="1"/>
  <c r="FL35" i="60"/>
  <c r="HX35" i="60"/>
  <c r="HJ35" i="60"/>
  <c r="HZ35" i="60"/>
  <c r="HL35" i="60"/>
  <c r="IA35" i="60"/>
  <c r="HM35" i="60"/>
  <c r="II35" i="60"/>
  <c r="ID35" i="60"/>
  <c r="HP35" i="60"/>
  <c r="FL36" i="56"/>
  <c r="HZ37" i="60"/>
  <c r="HL37" i="60"/>
  <c r="FV38" i="60"/>
  <c r="FX38" i="56"/>
  <c r="FJ39" i="60"/>
  <c r="FL39" i="60"/>
  <c r="HJ39" i="60"/>
  <c r="IE39" i="60"/>
  <c r="IL39" i="60"/>
  <c r="HL39" i="60"/>
  <c r="IK39" i="60"/>
  <c r="FK41" i="60"/>
  <c r="HX41" i="60"/>
  <c r="HJ41" i="60"/>
  <c r="HY41" i="60"/>
  <c r="HK41" i="60"/>
  <c r="IF41" i="60"/>
  <c r="IG41" i="60"/>
  <c r="IH41" i="60"/>
  <c r="IB41" i="60"/>
  <c r="HN41" i="60"/>
  <c r="FJ31" i="60"/>
  <c r="FW33" i="56"/>
  <c r="DF5" i="59"/>
  <c r="CR7" i="59"/>
  <c r="CR19" i="59"/>
  <c r="DF27" i="59"/>
  <c r="CR28" i="59"/>
  <c r="CR21" i="59"/>
  <c r="DD17" i="59"/>
  <c r="DD21" i="59"/>
  <c r="DG29" i="59"/>
  <c r="DD29" i="59" s="1"/>
  <c r="FI16" i="59"/>
  <c r="FB16" i="59"/>
  <c r="EU16" i="59"/>
  <c r="FI23" i="59"/>
  <c r="FB23" i="59"/>
  <c r="EU23" i="59"/>
  <c r="EX25" i="59"/>
  <c r="ER25" i="59"/>
  <c r="ED25" i="59"/>
  <c r="CT27" i="59"/>
  <c r="HG17" i="60"/>
  <c r="HE19" i="60"/>
  <c r="FX22" i="60"/>
  <c r="HU23" i="60"/>
  <c r="HW27" i="60"/>
  <c r="HV29" i="60"/>
  <c r="GF30" i="60"/>
  <c r="FW30" i="60" s="1"/>
  <c r="HM31" i="60"/>
  <c r="HR6" i="60"/>
  <c r="HS8" i="60"/>
  <c r="FW9" i="60"/>
  <c r="FX9" i="60"/>
  <c r="HR10" i="60"/>
  <c r="HT10" i="60"/>
  <c r="FV11" i="60"/>
  <c r="FW11" i="60"/>
  <c r="FX11" i="60"/>
  <c r="HR12" i="60"/>
  <c r="HR14" i="60"/>
  <c r="HR16" i="60"/>
  <c r="HS16" i="60"/>
  <c r="FW19" i="60"/>
  <c r="HT20" i="60"/>
  <c r="HV26" i="60"/>
  <c r="HJ34" i="60"/>
  <c r="HT36" i="60"/>
  <c r="FW41" i="60"/>
  <c r="DJ23" i="59"/>
  <c r="DH14" i="59"/>
  <c r="DK14" i="59"/>
  <c r="CY14" i="59"/>
  <c r="ER14" i="59"/>
  <c r="ED14" i="59"/>
  <c r="DG15" i="59"/>
  <c r="DM15" i="59"/>
  <c r="DJ15" i="59"/>
  <c r="FY18" i="60"/>
  <c r="FV18" i="60" s="1"/>
  <c r="FW20" i="60"/>
  <c r="HJ25" i="60"/>
  <c r="GU32" i="60"/>
  <c r="GX32" i="60"/>
  <c r="FP6" i="60"/>
  <c r="FP8" i="60"/>
  <c r="FX25" i="60"/>
  <c r="FW27" i="60"/>
  <c r="FX27" i="60"/>
  <c r="FV31" i="60"/>
  <c r="FX31" i="60"/>
  <c r="FV35" i="60"/>
  <c r="FW37" i="60"/>
  <c r="FJ24" i="60"/>
  <c r="CS6" i="59"/>
  <c r="CS14" i="59"/>
  <c r="CS16" i="59"/>
  <c r="CS22" i="59"/>
  <c r="DD26" i="59"/>
  <c r="EW27" i="59"/>
  <c r="CU6" i="59"/>
  <c r="CR6" i="59" s="1"/>
  <c r="DE14" i="55"/>
  <c r="DE17" i="59"/>
  <c r="DE21" i="59"/>
  <c r="DE24" i="59"/>
  <c r="FL14" i="60"/>
  <c r="FK18" i="60"/>
  <c r="FL18" i="60"/>
  <c r="FK20" i="60"/>
  <c r="FL30" i="60"/>
  <c r="FL32" i="60"/>
  <c r="FK36" i="60"/>
  <c r="FJ37" i="60"/>
  <c r="ER7" i="59"/>
  <c r="EX7" i="59"/>
  <c r="DE9" i="59"/>
  <c r="EX12" i="59"/>
  <c r="ER12" i="59"/>
  <c r="ER13" i="59"/>
  <c r="EX13" i="59"/>
  <c r="CT15" i="55"/>
  <c r="CT16" i="59"/>
  <c r="CT19" i="59"/>
  <c r="DH23" i="59"/>
  <c r="DK23" i="59"/>
  <c r="CT26" i="59"/>
  <c r="FW10" i="60"/>
  <c r="DF7" i="59"/>
  <c r="DM8" i="59"/>
  <c r="DD8" i="59" s="1"/>
  <c r="DF10" i="59"/>
  <c r="DF12" i="59"/>
  <c r="CR20" i="59"/>
  <c r="DF11" i="59"/>
  <c r="DF13" i="59"/>
  <c r="GX40" i="60"/>
  <c r="GU40" i="60"/>
  <c r="FW15" i="60"/>
  <c r="FV17" i="60"/>
  <c r="FW17" i="60"/>
  <c r="FX17" i="60"/>
  <c r="FX19" i="60"/>
  <c r="FW21" i="60"/>
  <c r="FX21" i="60"/>
  <c r="FV33" i="60"/>
  <c r="FW33" i="60"/>
  <c r="FW35" i="60"/>
  <c r="FJ40" i="60"/>
  <c r="FV39" i="56"/>
  <c r="FK9" i="56"/>
  <c r="DD6" i="59"/>
  <c r="CS9" i="59"/>
  <c r="CS10" i="59"/>
  <c r="EQ17" i="59"/>
  <c r="CR6" i="55"/>
  <c r="CT15" i="59"/>
  <c r="DE26" i="59"/>
  <c r="DE29" i="59"/>
  <c r="GU34" i="60"/>
  <c r="GX34" i="60"/>
  <c r="FK16" i="60"/>
  <c r="FL26" i="60"/>
  <c r="FJ17" i="60"/>
  <c r="FJ41" i="60"/>
  <c r="FJ13" i="56"/>
  <c r="CT5" i="55"/>
  <c r="DE6" i="59"/>
  <c r="CT8" i="59"/>
  <c r="CT10" i="59"/>
  <c r="DK18" i="59"/>
  <c r="DH18" i="59"/>
  <c r="DE18" i="59" s="1"/>
  <c r="DH19" i="59"/>
  <c r="DK19" i="59"/>
  <c r="CT21" i="59"/>
  <c r="DE22" i="59"/>
  <c r="DE23" i="55"/>
  <c r="DE28" i="59"/>
  <c r="GU36" i="60"/>
  <c r="GX36" i="60"/>
  <c r="FW38" i="60"/>
  <c r="DM20" i="59"/>
  <c r="DD20" i="59" s="1"/>
  <c r="DF28" i="59"/>
  <c r="DF8" i="59"/>
  <c r="DF25" i="59"/>
  <c r="HQ41" i="60"/>
  <c r="DF18" i="59"/>
  <c r="FV37" i="56"/>
  <c r="FW35" i="56"/>
  <c r="CS5" i="59"/>
  <c r="CS7" i="59"/>
  <c r="DD12" i="59"/>
  <c r="DD14" i="59"/>
  <c r="CS15" i="59"/>
  <c r="DD16" i="59"/>
  <c r="DD22" i="59"/>
  <c r="CS25" i="59"/>
  <c r="CS28" i="59"/>
  <c r="CT22" i="59"/>
  <c r="FL20" i="60"/>
  <c r="FL22" i="60"/>
  <c r="FL24" i="60"/>
  <c r="FJ26" i="60"/>
  <c r="FL28" i="60"/>
  <c r="FK38" i="60"/>
  <c r="FK40" i="60"/>
  <c r="FJ9" i="56"/>
  <c r="IS9" i="56" s="1" a="1"/>
  <c r="IS9" i="56" s="1"/>
  <c r="DE5" i="59"/>
  <c r="CT5" i="59"/>
  <c r="CT7" i="55"/>
  <c r="DH8" i="59"/>
  <c r="DK8" i="59"/>
  <c r="CT9" i="59"/>
  <c r="EX10" i="59"/>
  <c r="ER10" i="59"/>
  <c r="CT11" i="59"/>
  <c r="DE12" i="59"/>
  <c r="DE13" i="59"/>
  <c r="CT14" i="59"/>
  <c r="DH16" i="59"/>
  <c r="DK16" i="59"/>
  <c r="DE18" i="55"/>
  <c r="DE19" i="55"/>
  <c r="CT25" i="55"/>
  <c r="FV30" i="60"/>
  <c r="GX30" i="60"/>
  <c r="GU30" i="60"/>
  <c r="FV32" i="60"/>
  <c r="DF9" i="59"/>
  <c r="DF26" i="59"/>
  <c r="FK26" i="60"/>
  <c r="FJ25" i="60"/>
  <c r="DE5" i="55"/>
  <c r="DE8" i="55"/>
  <c r="EX9" i="59"/>
  <c r="ER9" i="59"/>
  <c r="CT14" i="55"/>
  <c r="DE16" i="55"/>
  <c r="CT17" i="59"/>
  <c r="CT18" i="59"/>
  <c r="CT23" i="55"/>
  <c r="GU38" i="60"/>
  <c r="GX38" i="60"/>
  <c r="FJ14" i="60"/>
  <c r="DF20" i="59"/>
  <c r="DF6" i="59"/>
  <c r="FJ5" i="56"/>
  <c r="DF29" i="59"/>
  <c r="FJ14" i="45" a="1"/>
  <c r="FJ14" i="45" s="1"/>
  <c r="FJ9" i="45" a="1"/>
  <c r="FJ9" i="45" s="1"/>
  <c r="FJ25" i="45" a="1"/>
  <c r="FJ25" i="45" s="1"/>
  <c r="FJ23" i="45" a="1"/>
  <c r="FJ23" i="45" s="1"/>
  <c r="FJ19" i="45" a="1"/>
  <c r="FJ19" i="45" s="1"/>
  <c r="FJ17" i="45" a="1"/>
  <c r="FJ17" i="45" s="1"/>
  <c r="FJ21" i="55" a="1"/>
  <c r="FJ21" i="55" s="1"/>
  <c r="FJ15" i="45" a="1"/>
  <c r="FJ15" i="45" s="1"/>
  <c r="FJ11" i="45" a="1"/>
  <c r="FJ11" i="45" s="1"/>
  <c r="FJ8" i="45" a="1"/>
  <c r="FJ8" i="45" s="1"/>
  <c r="FJ21" i="45" a="1"/>
  <c r="FJ21" i="45" s="1"/>
  <c r="FJ16" i="45" a="1"/>
  <c r="FJ16" i="45" s="1"/>
  <c r="FJ26" i="45" a="1"/>
  <c r="FJ26" i="45" s="1"/>
  <c r="FJ12" i="45" a="1"/>
  <c r="FJ12" i="45" s="1"/>
  <c r="FJ10" i="45" a="1"/>
  <c r="FJ10" i="45" s="1"/>
  <c r="FJ7" i="45" a="1"/>
  <c r="FJ7" i="45" s="1"/>
  <c r="FJ28" i="45" a="1"/>
  <c r="FJ28" i="45" s="1"/>
  <c r="FJ27" i="45" a="1"/>
  <c r="FJ27" i="45" s="1"/>
  <c r="FJ24" i="45" a="1"/>
  <c r="FJ24" i="45" s="1"/>
  <c r="FJ22" i="45" a="1"/>
  <c r="FJ22" i="45" s="1"/>
  <c r="FJ20" i="45" a="1"/>
  <c r="FJ20" i="45" s="1"/>
  <c r="FJ18" i="45" a="1"/>
  <c r="FJ18" i="45" s="1"/>
  <c r="FJ13" i="45" a="1"/>
  <c r="FJ13" i="45" s="1"/>
  <c r="FJ6" i="45" a="1"/>
  <c r="FJ6" i="45" s="1"/>
  <c r="FJ29" i="45" a="1"/>
  <c r="FJ29" i="45" s="1"/>
  <c r="IS40" i="56" a="1"/>
  <c r="IS40" i="56" s="1"/>
  <c r="IS27" i="56" a="1"/>
  <c r="IS27" i="56" s="1"/>
  <c r="IS36" i="56" a="1"/>
  <c r="IS36" i="56" s="1"/>
  <c r="IS14" i="56" a="1"/>
  <c r="IS14" i="56" s="1"/>
  <c r="IS11" i="56" a="1"/>
  <c r="IS11" i="56" s="1"/>
  <c r="IS34" i="56" a="1"/>
  <c r="IS34" i="56" s="1"/>
  <c r="IS16" i="56" a="1"/>
  <c r="IS16" i="56" s="1"/>
  <c r="IS28" i="56" a="1"/>
  <c r="IS28" i="56" s="1"/>
  <c r="IS10" i="56" a="1"/>
  <c r="IS10" i="56" s="1"/>
  <c r="IS15" i="56" a="1"/>
  <c r="IS15" i="56" s="1"/>
  <c r="IS23" i="56" a="1"/>
  <c r="IS23" i="56" s="1"/>
  <c r="IS5" i="56" a="1"/>
  <c r="IS5" i="56" s="1"/>
  <c r="IS18" i="56" a="1"/>
  <c r="IS18" i="56" s="1"/>
  <c r="IS24" i="56" a="1"/>
  <c r="IS24" i="56" s="1"/>
  <c r="IS25" i="56" a="1"/>
  <c r="IS25" i="56" s="1"/>
  <c r="IS13" i="56" a="1"/>
  <c r="IS13" i="56" s="1"/>
  <c r="IS6" i="56" a="1"/>
  <c r="IS6" i="56" s="1"/>
  <c r="IS26" i="56" a="1"/>
  <c r="IS26" i="56" s="1"/>
  <c r="IS19" i="56" a="1"/>
  <c r="IS19" i="56" s="1"/>
  <c r="IS41" i="56" a="1"/>
  <c r="IS41" i="56" s="1"/>
  <c r="IS8" i="56" a="1"/>
  <c r="IS8" i="56" s="1"/>
  <c r="IS20" i="56" a="1"/>
  <c r="IS20" i="56" s="1"/>
  <c r="IS22" i="56" a="1"/>
  <c r="IS22" i="56" s="1"/>
  <c r="IS7" i="56" a="1"/>
  <c r="IS7" i="56" s="1"/>
  <c r="IS37" i="56" a="1"/>
  <c r="IS37" i="56" s="1"/>
  <c r="IS33" i="56" a="1"/>
  <c r="IS33" i="56" s="1"/>
  <c r="IS35" i="56" a="1"/>
  <c r="IS35" i="56" s="1"/>
  <c r="IS32" i="56" a="1"/>
  <c r="IS32" i="56" s="1"/>
  <c r="IS39" i="56" a="1"/>
  <c r="IS39" i="56" s="1"/>
  <c r="IS29" i="56" a="1"/>
  <c r="IS29" i="56" s="1"/>
  <c r="IS31" i="56" a="1"/>
  <c r="IS31" i="56" s="1"/>
  <c r="IS21" i="56" a="1"/>
  <c r="IS21" i="56" s="1"/>
  <c r="IS17" i="56" a="1"/>
  <c r="IS17" i="56" s="1"/>
  <c r="FJ14" i="55" a="1"/>
  <c r="FJ14" i="55" s="1"/>
  <c r="FJ16" i="55" a="1"/>
  <c r="FJ16" i="55" s="1"/>
  <c r="FJ9" i="55" a="1"/>
  <c r="FJ9" i="55" s="1"/>
  <c r="FJ29" i="55" a="1"/>
  <c r="FJ29" i="55" s="1"/>
  <c r="FJ15" i="55" a="1"/>
  <c r="FJ15" i="55" s="1"/>
  <c r="FJ19" i="55" a="1"/>
  <c r="FJ19" i="55" s="1"/>
  <c r="FJ26" i="55" a="1"/>
  <c r="FJ26" i="55" s="1"/>
  <c r="FJ22" i="55" a="1"/>
  <c r="FJ22" i="55" s="1"/>
  <c r="FJ20" i="55" a="1"/>
  <c r="FJ20" i="55" s="1"/>
  <c r="FJ23" i="55" a="1"/>
  <c r="FJ23" i="55" s="1"/>
  <c r="FJ28" i="55" a="1"/>
  <c r="FJ28" i="55" s="1"/>
  <c r="FJ8" i="55" a="1"/>
  <c r="FJ8" i="55" s="1"/>
  <c r="FJ7" i="55" a="1"/>
  <c r="FJ7" i="55" s="1"/>
  <c r="FJ25" i="55" a="1"/>
  <c r="FJ25" i="55" s="1"/>
  <c r="FJ12" i="55" a="1"/>
  <c r="FJ12" i="55" s="1"/>
  <c r="FJ10" i="55" a="1"/>
  <c r="FJ10" i="55" s="1"/>
  <c r="FJ27" i="55" a="1"/>
  <c r="FJ27" i="55" s="1"/>
  <c r="FJ13" i="55" a="1"/>
  <c r="FJ13" i="55" s="1"/>
  <c r="FJ11" i="55" a="1"/>
  <c r="FJ11" i="55" s="1"/>
  <c r="FJ17" i="55" a="1"/>
  <c r="FJ17" i="55" s="1"/>
  <c r="FJ5" i="55" a="1"/>
  <c r="FJ5" i="55" s="1"/>
  <c r="FJ6" i="55" a="1"/>
  <c r="FJ6" i="55" s="1"/>
  <c r="FJ18" i="55" a="1"/>
  <c r="FJ18" i="55" s="1"/>
  <c r="FJ24" i="55" a="1"/>
  <c r="FJ24" i="55" s="1"/>
  <c r="IS30" i="56" a="1"/>
  <c r="IS30" i="56" s="1"/>
  <c r="CU5" i="59"/>
  <c r="CR5" i="59" s="1"/>
  <c r="IS36" i="60" l="1" a="1"/>
  <c r="IS36" i="60" s="1"/>
  <c r="IS29" i="60" a="1"/>
  <c r="IS29" i="60" s="1"/>
  <c r="FK27" i="60"/>
  <c r="IS21" i="60" a="1"/>
  <c r="IS21" i="60" s="1"/>
  <c r="IS23" i="60" a="1"/>
  <c r="IS23" i="60" s="1"/>
  <c r="FJ7" i="60"/>
  <c r="IS7" i="60" s="1" a="1"/>
  <c r="IS7" i="60" s="1"/>
  <c r="IS31" i="60" a="1"/>
  <c r="IS31" i="60" s="1"/>
  <c r="IS41" i="60" a="1"/>
  <c r="IS41" i="60" s="1"/>
  <c r="IS17" i="60" a="1"/>
  <c r="IS17" i="60" s="1"/>
  <c r="IS33" i="60" a="1"/>
  <c r="IS33" i="60" s="1"/>
  <c r="IS37" i="60" a="1"/>
  <c r="IS37" i="60" s="1"/>
  <c r="IS39" i="60" a="1"/>
  <c r="IS39" i="60" s="1"/>
  <c r="IS35" i="60" a="1"/>
  <c r="IS35" i="60" s="1"/>
  <c r="FJ5" i="60"/>
  <c r="FK5" i="60"/>
  <c r="FL13" i="60"/>
  <c r="IS13" i="60" s="1" a="1"/>
  <c r="IS13" i="60" s="1"/>
  <c r="IS18" i="60" a="1"/>
  <c r="IS18" i="60" s="1"/>
  <c r="DE16" i="59"/>
  <c r="IS30" i="60" a="1"/>
  <c r="IS30" i="60" s="1"/>
  <c r="DE14" i="59"/>
  <c r="FK28" i="60"/>
  <c r="FK6" i="60"/>
  <c r="FK32" i="60"/>
  <c r="FJ8" i="60"/>
  <c r="DE8" i="59"/>
  <c r="DD15" i="59"/>
  <c r="FJ28" i="60"/>
  <c r="FK10" i="60"/>
  <c r="IS20" i="60" a="1"/>
  <c r="IS20" i="60" s="1"/>
  <c r="IS27" i="60" a="1"/>
  <c r="IS27" i="60" s="1"/>
  <c r="FK14" i="60"/>
  <c r="IS14" i="60" s="1" a="1"/>
  <c r="IS14" i="60" s="1"/>
  <c r="FK12" i="60"/>
  <c r="FW32" i="60"/>
  <c r="FL16" i="60"/>
  <c r="IS16" i="60" s="1" a="1"/>
  <c r="IS16" i="60" s="1"/>
  <c r="FL10" i="60"/>
  <c r="IS26" i="60" a="1"/>
  <c r="IS26" i="60" s="1"/>
  <c r="IS25" i="60" a="1"/>
  <c r="IS25" i="60" s="1"/>
  <c r="DE19" i="59"/>
  <c r="IS40" i="60" a="1"/>
  <c r="IS40" i="60" s="1"/>
  <c r="DE23" i="59"/>
  <c r="IS24" i="60" a="1"/>
  <c r="IS24" i="60" s="1"/>
  <c r="FJ6" i="60"/>
  <c r="IS6" i="60" s="1" a="1"/>
  <c r="IS6" i="60" s="1"/>
  <c r="DD23" i="59"/>
  <c r="FL38" i="60"/>
  <c r="IS38" i="60" s="1" a="1"/>
  <c r="IS38" i="60" s="1"/>
  <c r="FJ34" i="60"/>
  <c r="FJ12" i="60"/>
  <c r="IS12" i="56" a="1"/>
  <c r="IS12" i="56" s="1"/>
  <c r="FW34" i="60"/>
  <c r="FX8" i="60"/>
  <c r="IS9" i="60" a="1"/>
  <c r="IS9" i="60" s="1"/>
  <c r="IS5" i="60" a="1"/>
  <c r="IS5" i="60" s="1"/>
  <c r="FX10" i="60"/>
  <c r="IS19" i="60" a="1"/>
  <c r="IS19" i="60" s="1"/>
  <c r="FK11" i="60"/>
  <c r="IS11" i="60" s="1" a="1"/>
  <c r="IS11" i="60" s="1"/>
  <c r="IS12" i="60" l="1" a="1"/>
  <c r="IS12" i="60" s="1"/>
  <c r="IS34" i="60" a="1"/>
  <c r="IS34" i="60" s="1"/>
  <c r="IS10" i="60" a="1"/>
  <c r="IS10" i="60" s="1"/>
  <c r="IS8" i="60" a="1"/>
  <c r="IS8" i="60" s="1"/>
  <c r="IS28" i="60" a="1"/>
  <c r="IS28" i="60" s="1"/>
  <c r="IS32" i="60" a="1"/>
  <c r="IS32" i="60" s="1"/>
</calcChain>
</file>

<file path=xl/sharedStrings.xml><?xml version="1.0" encoding="utf-8"?>
<sst xmlns="http://schemas.openxmlformats.org/spreadsheetml/2006/main" count="2976" uniqueCount="569">
  <si>
    <t>Antioquia</t>
  </si>
  <si>
    <t>Atlántico</t>
  </si>
  <si>
    <t>Bogotá D.C. y Cundinamarca</t>
  </si>
  <si>
    <t>Bolívar</t>
  </si>
  <si>
    <t>Caldas</t>
  </si>
  <si>
    <t>Cauca</t>
  </si>
  <si>
    <t>Nariño</t>
  </si>
  <si>
    <t>Risaralda</t>
  </si>
  <si>
    <t>Santander</t>
  </si>
  <si>
    <t>Tolima</t>
  </si>
  <si>
    <t>Valle del Cauca</t>
  </si>
  <si>
    <t>Clásico</t>
  </si>
  <si>
    <t>Formal</t>
  </si>
  <si>
    <t>Sport</t>
  </si>
  <si>
    <t>Sastre de dos piezas (chaqueta, falda y/o pantalón)</t>
  </si>
  <si>
    <t>Blusa formal manga larga</t>
  </si>
  <si>
    <t>Chaqueta casual</t>
  </si>
  <si>
    <t>Blusa sport o de moda, o blusa formal manga larga</t>
  </si>
  <si>
    <t>Pantalón formal</t>
  </si>
  <si>
    <t xml:space="preserve">Blusa sport o de moda, o blusa formal manga larga </t>
  </si>
  <si>
    <t>Jean clásico o de moda</t>
  </si>
  <si>
    <t>Bata o blusa de labor</t>
  </si>
  <si>
    <t>Vestido formal de dos piezas (saco y pantalón)</t>
  </si>
  <si>
    <t xml:space="preserve">Camisa formal </t>
  </si>
  <si>
    <t>Corbata</t>
  </si>
  <si>
    <t>Chaqueta casual o sport</t>
  </si>
  <si>
    <t>Camisa sport o informal, o camisa formal</t>
  </si>
  <si>
    <t>Pantalón formal en dril</t>
  </si>
  <si>
    <t>Camisa sport o informal, camiseta tipo polo, o camisa formal</t>
  </si>
  <si>
    <t>Bóxer</t>
  </si>
  <si>
    <t>Calcetín para calzado de calle</t>
  </si>
  <si>
    <t>Calcetín para calzado deportivo</t>
  </si>
  <si>
    <t>Un par de zapatos</t>
  </si>
  <si>
    <t>Cinturón</t>
  </si>
  <si>
    <t xml:space="preserve">Pantalón de sastre </t>
  </si>
  <si>
    <t>Blusa formal manga corta o manga larga</t>
  </si>
  <si>
    <t>Blusa sport o de moda; o blusa formal manga corta o manga larga</t>
  </si>
  <si>
    <t>Blusa sport o de moda, o blusa formal manga corta</t>
  </si>
  <si>
    <t>Pantalón de sastre</t>
  </si>
  <si>
    <t>Camisa formal manga corta</t>
  </si>
  <si>
    <t xml:space="preserve">Camisa sport o informal </t>
  </si>
  <si>
    <t>Camisa sport o informal, o camiseta tipo polo</t>
  </si>
  <si>
    <t>Dotación</t>
  </si>
  <si>
    <t>Dirección</t>
  </si>
  <si>
    <t>Otros</t>
  </si>
  <si>
    <t>Cabecera municipal</t>
  </si>
  <si>
    <t>Kits</t>
  </si>
  <si>
    <t>Clima frío</t>
  </si>
  <si>
    <t>Clima cálido</t>
  </si>
  <si>
    <t>Ropa de dama</t>
  </si>
  <si>
    <t>Ropa de caballero</t>
  </si>
  <si>
    <t>Calzado de dama</t>
  </si>
  <si>
    <t>Moda</t>
  </si>
  <si>
    <t>Calzado de caballero</t>
  </si>
  <si>
    <t>PROVEEDORES</t>
  </si>
  <si>
    <t>NIT</t>
  </si>
  <si>
    <t>Cesar Adolfo Moreno Ramos</t>
  </si>
  <si>
    <t>93.385.719-7</t>
  </si>
  <si>
    <t>Comercializadora Arturo Calle S.A.S.</t>
  </si>
  <si>
    <t>900.342.297-2</t>
  </si>
  <si>
    <t>Comercializadora José Escaf y Cia. Ltda.</t>
  </si>
  <si>
    <t>800.028.337-0</t>
  </si>
  <si>
    <t>Confecciones Paez S.A.</t>
  </si>
  <si>
    <t>817.000.830-0</t>
  </si>
  <si>
    <t>Crystal S.A.S.</t>
  </si>
  <si>
    <t>890.901.672-5</t>
  </si>
  <si>
    <t>Cueros Vélez S.A.S.</t>
  </si>
  <si>
    <t>800.191.700-8</t>
  </si>
  <si>
    <t>Dotación Integral S.A.S.</t>
  </si>
  <si>
    <t>830.513.863-2</t>
  </si>
  <si>
    <t>Fernando Guerrero Caro</t>
  </si>
  <si>
    <t>4.137.729-2</t>
  </si>
  <si>
    <t>Inversiones Giratell Giraldo S.C.A.</t>
  </si>
  <si>
    <t>860.505.205-1</t>
  </si>
  <si>
    <t>Inversiones Sara de Colombia S.A.S.</t>
  </si>
  <si>
    <t>830.119.276-1</t>
  </si>
  <si>
    <t>Omar Vanegas Nieto</t>
  </si>
  <si>
    <t>79.113.835-6</t>
  </si>
  <si>
    <t>Permoda Ltda.</t>
  </si>
  <si>
    <t>860.516.806-5</t>
  </si>
  <si>
    <t>Poveda Salgado &amp; Asociados Ltda.</t>
  </si>
  <si>
    <t>900.209.427-5</t>
  </si>
  <si>
    <t>Quest S.A.S.</t>
  </si>
  <si>
    <t>805.022.296-8</t>
  </si>
  <si>
    <t>Sigifredo Rodríguez Ramos</t>
  </si>
  <si>
    <t>93.370.550-4</t>
  </si>
  <si>
    <t>Twity S.A.</t>
  </si>
  <si>
    <t>800.197.239-0</t>
  </si>
  <si>
    <t>Unión Temporal Colombia Compra 2014 Crisall-Sara</t>
  </si>
  <si>
    <t>Unión Temporal Confeccionistas Unidos de Colombia</t>
  </si>
  <si>
    <t>Unión Temporal Dotaciones CCE 2014</t>
  </si>
  <si>
    <t>Unión Temporal Industrias Zaty</t>
  </si>
  <si>
    <t>Uniroca S.A.</t>
  </si>
  <si>
    <t>890.913.861-2</t>
  </si>
  <si>
    <t>Region</t>
  </si>
  <si>
    <t>Sastre formal de dos piezas: chaqueta y falda o pantalón De 1 a 100</t>
  </si>
  <si>
    <t>Blusa formal manga larga De 1 a 100</t>
  </si>
  <si>
    <t>Blusa formal manga corta De 1 a 100</t>
  </si>
  <si>
    <t>Blusa sport o de moda De 1 a 100</t>
  </si>
  <si>
    <t>Chaqueta casual o sport De 1 a 100</t>
  </si>
  <si>
    <t>Pantalón formal De 1 a 100</t>
  </si>
  <si>
    <t>Jean clásico De 1 a 100</t>
  </si>
  <si>
    <t>Jean de moda De 1 a 100</t>
  </si>
  <si>
    <t>Sastre formal de dos piezas: chaqueta y falda o pantalón De 101 a 500</t>
  </si>
  <si>
    <t>Blusa formal manga larga De 101 a 500</t>
  </si>
  <si>
    <t>Blusa formal manga corta De 101 a 500</t>
  </si>
  <si>
    <t>Blusa sport o de moda De 101 a 500</t>
  </si>
  <si>
    <t>Chaqueta casual o sport De 101 a 500</t>
  </si>
  <si>
    <t>Pantalón formal De 101 a 500</t>
  </si>
  <si>
    <t>Jean clásico De 101 a 500</t>
  </si>
  <si>
    <t>Jean de moda De 101 a 500</t>
  </si>
  <si>
    <t>Sastre formal de dos piezas: chaqueta y falda o pantalón Mayor a 500</t>
  </si>
  <si>
    <t>Blusa formal manga larga Mayor a 500</t>
  </si>
  <si>
    <t>Blusa formal manga corta Mayor a 500</t>
  </si>
  <si>
    <t>Blusa sport o de moda Mayor a 500</t>
  </si>
  <si>
    <t>Chaqueta casual o sport Mayor a 500</t>
  </si>
  <si>
    <t>Pantalón formal Mayor a 500</t>
  </si>
  <si>
    <t>Jean clásico Mayor a 500</t>
  </si>
  <si>
    <t>Jean de moda Mayor a 500</t>
  </si>
  <si>
    <t>Precio Orden de Entrega reexpedida (sin IVA)</t>
  </si>
  <si>
    <t>kit Formal Clima Frio De 1 a 100</t>
  </si>
  <si>
    <t>kit Formal Clima Frio De 101 a 500</t>
  </si>
  <si>
    <t>kit Formal Clima Frio Mayor a 500</t>
  </si>
  <si>
    <t>kit Sport Clima Frio De 1 a 100</t>
  </si>
  <si>
    <t>kit Sport Clima Frio De 101 a 500</t>
  </si>
  <si>
    <t>kit Sport Clima Frio Mayor a 500</t>
  </si>
  <si>
    <t>Comercializadora Jose Escaf &amp; Cia. Ltda.</t>
  </si>
  <si>
    <t>PERMODA LTDA</t>
  </si>
  <si>
    <t>Nacional</t>
  </si>
  <si>
    <t>TWITY S.A</t>
  </si>
  <si>
    <t>QUEST SAS</t>
  </si>
  <si>
    <t>CONFECCIONES PAEZ S.A.</t>
  </si>
  <si>
    <t>UNIÓN TEMPORAL DOTACIONES CCE 2014</t>
  </si>
  <si>
    <t>INVERSIONES SARA DE COLOMBIA SAS</t>
  </si>
  <si>
    <t>INVERSIONES GIRATELL S.C.A</t>
  </si>
  <si>
    <t>UNION TEMPORAL INDUSTRIAS ZATY</t>
  </si>
  <si>
    <t>FERNANDO GUERRERO CARO</t>
  </si>
  <si>
    <t>UNION TEMPORAL COLOMBIA COMPRA 2014 CRISALL-SARA</t>
  </si>
  <si>
    <t>CRYSTAL SAS</t>
  </si>
  <si>
    <t>UNION TEMPORAL CONFECCIONISTAS UNIDOS DE COLOMBIA</t>
  </si>
  <si>
    <t>CESAR ADOLFO RAMOS MORENO</t>
  </si>
  <si>
    <t>Artículos a comprar</t>
  </si>
  <si>
    <t>kit Clásico Clima Frio De 1 a 100</t>
  </si>
  <si>
    <t>kit Clásico Clima Frio De 101 a 500</t>
  </si>
  <si>
    <t>kit Clásico Clima Frio Mayor a 500</t>
  </si>
  <si>
    <t>kit Clásico Clima Cálido De 1 a 100</t>
  </si>
  <si>
    <t>kit Clásico Clima Cálido De 101 a 500</t>
  </si>
  <si>
    <t>kit Clásico Clima Cálido Mayor a 500</t>
  </si>
  <si>
    <t>kit Formal Clima Cálido De 1 a 100</t>
  </si>
  <si>
    <t>kit Formal Clima Cálido De 101 a 500</t>
  </si>
  <si>
    <t>kit Formal Clima Cálido Mayor a 500</t>
  </si>
  <si>
    <t>kit Sport Clima Cálido De 1 a 100</t>
  </si>
  <si>
    <t>kit Sport Clima Cálido De 101 a 500</t>
  </si>
  <si>
    <t>kit Sport Clima Cálido Mayor a 500</t>
  </si>
  <si>
    <t>kit Bata o blusa de labor Otros De 1 a 100</t>
  </si>
  <si>
    <t>kit Bata o blusa de labor Otros De 101 a 500</t>
  </si>
  <si>
    <t>kit Bata o blusa de labor Otros Mayor a 500</t>
  </si>
  <si>
    <t>Norte De Santander</t>
  </si>
  <si>
    <t>kit Dotación Clima Frio De 1 a 100</t>
  </si>
  <si>
    <t>kit Dotación Clima Cálido De 1 a 100</t>
  </si>
  <si>
    <t>kit Dotación Clima Cálido De 101 a 500</t>
  </si>
  <si>
    <t>kit Dotación Clima Cálido Mayor a 500</t>
  </si>
  <si>
    <t>kit Dotación Clima Frio De 101 a 500</t>
  </si>
  <si>
    <t>kit Dotación Clima Frio Mayor a 500</t>
  </si>
  <si>
    <t>Fin</t>
  </si>
  <si>
    <t>Otro no cabecera - municipal</t>
  </si>
  <si>
    <t>CUEROS VELEZ S.A.S</t>
  </si>
  <si>
    <t xml:space="preserve">DOTACIÓN INTEGRAL S.A.S </t>
  </si>
  <si>
    <t>COMERCIALIZADORA ARTURO CALLE S.A.S.</t>
  </si>
  <si>
    <t xml:space="preserve">UNIROCA S.A. </t>
  </si>
  <si>
    <t>POVEDA SALGADO &amp; ASOCIADOS LTDA</t>
  </si>
  <si>
    <t>SIGIFREDO RODRIGUEZ RAMOS</t>
  </si>
  <si>
    <t>LEONEL RODRIGUEZ RAMOS</t>
  </si>
  <si>
    <t>Bata De 101 a 500</t>
  </si>
  <si>
    <t>Bata Mayor a 500</t>
  </si>
  <si>
    <t>Vestido formal de dos piezas: saco y pantalón De 1 a 100</t>
  </si>
  <si>
    <t>Camisa formal manga larga De 1 a 100</t>
  </si>
  <si>
    <t>Camisa formal manga corta De 1 a 100</t>
  </si>
  <si>
    <t>Corbata  De 1 a 100</t>
  </si>
  <si>
    <t>Camisa sport o informal De 1 a 100</t>
  </si>
  <si>
    <t>Camiseta tipo t-shirt blanca De 1 a 100</t>
  </si>
  <si>
    <t>Camiseta tipo t-shirt estampada De 1 a 100</t>
  </si>
  <si>
    <t>Camiseta tipo polo De 1 a 100</t>
  </si>
  <si>
    <t>Pantalón de dril formal De 1 a 100</t>
  </si>
  <si>
    <t>Bata De 1 a 100</t>
  </si>
  <si>
    <t>Calcetín para calzado de calle De 1 a 100</t>
  </si>
  <si>
    <t>Calcetín para calzado deportivo De 1 a 100</t>
  </si>
  <si>
    <t>Bóxer De 1 a 100</t>
  </si>
  <si>
    <t>Vestido formal de dos piezas: saco y pantalón De 101 a 500</t>
  </si>
  <si>
    <t>Camisa formal manga larga De 101 a 500</t>
  </si>
  <si>
    <t>Camisa formal manga corta De 101 a 500</t>
  </si>
  <si>
    <t>Corbata  De 101 a 500</t>
  </si>
  <si>
    <t>Camisa sport o informal De 101 a 500</t>
  </si>
  <si>
    <t>Camiseta tipo t-shirt blanca De 101 a 500</t>
  </si>
  <si>
    <t>Camiseta tipo t-shirt estampada De 101 a 500</t>
  </si>
  <si>
    <t>Camiseta tipo polo De 101 a 500</t>
  </si>
  <si>
    <t>Pantalón de dril formal De 101 a 500</t>
  </si>
  <si>
    <t>Calcetín para calzado de calle De 101 a 500</t>
  </si>
  <si>
    <t>Calcetín para calzado deportivo De 101 a 500</t>
  </si>
  <si>
    <t>Bóxer De 101 a 500</t>
  </si>
  <si>
    <t>Vestido formal de dos piezas: saco y pantalón Mayor a 500</t>
  </si>
  <si>
    <t>Camisa formal manga larga Mayor a 500</t>
  </si>
  <si>
    <t>Camisa formal manga corta Mayor a 500</t>
  </si>
  <si>
    <t>Corbata  Mayor a 500</t>
  </si>
  <si>
    <t>Camisa sport o informal Mayor a 500</t>
  </si>
  <si>
    <t>Camiseta tipo t-shirt blanca Mayor a 500</t>
  </si>
  <si>
    <t>Camiseta tipo t-shirt estampada Mayor a 500</t>
  </si>
  <si>
    <t>Camiseta tipo polo Mayor a 500</t>
  </si>
  <si>
    <t>Pantalón de dril formal Mayor a 500</t>
  </si>
  <si>
    <t>Calcetín para calzado de calle Mayor a 500</t>
  </si>
  <si>
    <t>Calcetín para calzado deportivo Mayor a 500</t>
  </si>
  <si>
    <t>Bóxer Mayor a 500</t>
  </si>
  <si>
    <t>kit Calcetín de calle Otros De 1 a 100</t>
  </si>
  <si>
    <t>kit Calcetín de calle Otros De 101 a 500</t>
  </si>
  <si>
    <t>kit Calcetín de calle Otros Mayor a 500</t>
  </si>
  <si>
    <t>kit Calcetín deportivo Otros De 1 a 100</t>
  </si>
  <si>
    <t>kit Calcetín deportivo Otros De 101 a 500</t>
  </si>
  <si>
    <t>kit Calcetín deportivo Otros Mayor a 500</t>
  </si>
  <si>
    <t>kit Bóxer Otros De 1 a 100</t>
  </si>
  <si>
    <t>kit Bóxer Otros De 101 a 500</t>
  </si>
  <si>
    <t>kit Bóxer Otros Mayor a 500</t>
  </si>
  <si>
    <t>kit Un par de zapatos Calzado De 1 a 100</t>
  </si>
  <si>
    <t>kit Un par de zapatos Calzado De 101 a 500</t>
  </si>
  <si>
    <t>kit Un par de zapatos Calzado Mayor a 500</t>
  </si>
  <si>
    <t>kit Cinturón Otros De 1 a 100</t>
  </si>
  <si>
    <t>kit Cinturón Otros De 101 a 500</t>
  </si>
  <si>
    <t>kit Cinturón Otros Mayor a 500</t>
  </si>
  <si>
    <t>PruebaTécnica Sastre formal de dos piezas: chaqueta y falda o pantalón 51 - 150</t>
  </si>
  <si>
    <t>PruebaTécnica Blusa formal manga larga 51 - 150</t>
  </si>
  <si>
    <t>PruebaTécnica Blusa formal manga corta 51 - 150</t>
  </si>
  <si>
    <t>PruebaTécnica Blusa sport o de moda 51 - 150</t>
  </si>
  <si>
    <t>PruebaTécnica Chaqueta casual o sport 51 - 150</t>
  </si>
  <si>
    <t>PruebaTécnica Pantalón formal 51 - 150</t>
  </si>
  <si>
    <t>PruebaTécnica Jean clásico 51 - 150</t>
  </si>
  <si>
    <t>PruebaTécnica Jean de moda 51 - 150</t>
  </si>
  <si>
    <t>PruebaTécnica Bata o blusa de labor Otros 51 - 150</t>
  </si>
  <si>
    <t>PruebaTécnica Sastre formal de dos piezas: chaqueta y falda o pantalón 151 - 280</t>
  </si>
  <si>
    <t>PruebaTécnica Blusa formal manga larga 151 - 280</t>
  </si>
  <si>
    <t>PruebaTécnica Blusa formal manga corta 151 - 280</t>
  </si>
  <si>
    <t>PruebaTécnica Blusa sport o de moda 151 - 280</t>
  </si>
  <si>
    <t>PruebaTécnica Chaqueta casual o sport 151 - 280</t>
  </si>
  <si>
    <t>PruebaTécnica Pantalón formal 151 - 280</t>
  </si>
  <si>
    <t>PruebaTécnica Jean clásico 151 - 280</t>
  </si>
  <si>
    <t>PruebaTécnica Jean de moda 151 - 280</t>
  </si>
  <si>
    <t>PruebaTécnica Bata o blusa de labor Otros 151 - 280</t>
  </si>
  <si>
    <t>PruebaTécnica Sastre formal de dos piezas: chaqueta y falda o pantalón 281 - 500</t>
  </si>
  <si>
    <t>PruebaTécnica Blusa formal manga larga 281 - 500</t>
  </si>
  <si>
    <t>PruebaTécnica Blusa formal manga corta 281 - 500</t>
  </si>
  <si>
    <t>PruebaTécnica Blusa sport o de moda 281 - 500</t>
  </si>
  <si>
    <t>PruebaTécnica Chaqueta casual o sport 281 - 500</t>
  </si>
  <si>
    <t>PruebaTécnica Pantalón formal 281 - 500</t>
  </si>
  <si>
    <t>PruebaTécnica Jean clásico 281 - 500</t>
  </si>
  <si>
    <t>PruebaTécnica Jean de moda 281 - 500</t>
  </si>
  <si>
    <t>PruebaTécnica Bata o blusa de labor Otros 281 - 500</t>
  </si>
  <si>
    <t>PruebaTécnica Sastre formal de dos piezas: chaqueta y falda o pantalón 501 - 1.200</t>
  </si>
  <si>
    <t>PruebaTécnica Blusa formal manga larga 501 - 1.200</t>
  </si>
  <si>
    <t>PruebaTécnica Blusa formal manga corta 501 - 1.200</t>
  </si>
  <si>
    <t>PruebaTécnica Blusa sport o de moda 501 - 1.200</t>
  </si>
  <si>
    <t>PruebaTécnica Chaqueta casual o sport 501 - 1.200</t>
  </si>
  <si>
    <t>PruebaTécnica Pantalón formal 501 - 1.200</t>
  </si>
  <si>
    <t>PruebaTécnica Jean clásico 501 - 1.200</t>
  </si>
  <si>
    <t>PruebaTécnica Jean de moda 501 - 1.200</t>
  </si>
  <si>
    <t>PruebaTécnica Bata o blusa de labor Otros 501 - 1.200</t>
  </si>
  <si>
    <t>PruebaTécnica Sastre formal de dos piezas: chaqueta y falda o pantalón 3.201 - 10.000</t>
  </si>
  <si>
    <t>PruebaTécnica Blusa formal manga larga 3.201 - 10.000</t>
  </si>
  <si>
    <t>PruebaTécnica Blusa formal manga corta 3.201 - 10.000</t>
  </si>
  <si>
    <t>PruebaTécnica Blusa sport o de moda 3.201 - 10.000</t>
  </si>
  <si>
    <t>PruebaTécnica Chaqueta casual o sport 3.201 - 10.000</t>
  </si>
  <si>
    <t>PruebaTécnica Pantalón formal 3.201 - 10.000</t>
  </si>
  <si>
    <t>PruebaTécnica Jean clásico 3.201 - 10.000</t>
  </si>
  <si>
    <t>PruebaTécnica Jean de moda 3.201 - 10.000</t>
  </si>
  <si>
    <t>PruebaTécnica Bata o blusa de labor Otros 3.201 - 10.000</t>
  </si>
  <si>
    <t>PruebaTécnica Sastre formal de dos piezas: chaqueta y falda o pantalón 10.001 - 35.000</t>
  </si>
  <si>
    <t>PruebaTécnica Blusa formal manga larga 10.001 - 35.000</t>
  </si>
  <si>
    <t>PruebaTécnica Blusa formal manga corta 10.001 - 35.000</t>
  </si>
  <si>
    <t>PruebaTécnica Blusa sport o de moda 10.001 - 35.000</t>
  </si>
  <si>
    <t>PruebaTécnica Chaqueta casual o sport 10.001 - 35.000</t>
  </si>
  <si>
    <t>PruebaTécnica Pantalón formal 10.001 - 35.000</t>
  </si>
  <si>
    <t>PruebaTécnica Jean clásico 10.001 - 35.000</t>
  </si>
  <si>
    <t>PruebaTécnica Jean de moda 10.001 - 35.000</t>
  </si>
  <si>
    <t>PruebaTécnica Bata o blusa de labor Otros 10.001 - 35.000</t>
  </si>
  <si>
    <t>PruebaTécnica Sastre formal de dos piezas: chaqueta y falda o pantalón 35.001 o más</t>
  </si>
  <si>
    <t>PruebaTécnica Blusa formal manga larga 35.001 o más</t>
  </si>
  <si>
    <t>PruebaTécnica Blusa formal manga corta 35.001 o más</t>
  </si>
  <si>
    <t>PruebaTécnica Blusa sport o de moda 35.001 o más</t>
  </si>
  <si>
    <t>PruebaTécnica Chaqueta casual o sport 35.001 o más</t>
  </si>
  <si>
    <t>PruebaTécnica Pantalón formal 35.001 o más</t>
  </si>
  <si>
    <t>PruebaTécnica Jean clásico 35.001 o más</t>
  </si>
  <si>
    <t>PruebaTécnica Jean de moda 35.001 o más</t>
  </si>
  <si>
    <t>PruebaTécnica Bata o blusa de labor Otros 35.001 o más</t>
  </si>
  <si>
    <t>PruebaTécnica Clásico Clima Frio 51 - 150</t>
  </si>
  <si>
    <t>PruebaTécnica Clásico Clima Frio 151 - 280</t>
  </si>
  <si>
    <t>PruebaTécnica Clásico Clima Frio 281 - 500</t>
  </si>
  <si>
    <t>PruebaTécnica Clásico Clima Frio 501 - 1.200</t>
  </si>
  <si>
    <t>PruebaTécnica Clásico Clima Frio 3.201 - 10.000</t>
  </si>
  <si>
    <t>PruebaTécnica Clásico Clima Frio 10.001 - 35.000</t>
  </si>
  <si>
    <t>PruebaTécnica Clásico Clima Frio 35.001 o más</t>
  </si>
  <si>
    <t>PruebaTécnica Formal Clima Frio 51 - 150</t>
  </si>
  <si>
    <t>PruebaTécnica Formal Clima Frio 151 - 280</t>
  </si>
  <si>
    <t>PruebaTécnica Formal Clima Frio 281 - 500</t>
  </si>
  <si>
    <t>PruebaTécnica Formal Clima Frio 501 - 1.200</t>
  </si>
  <si>
    <t>PruebaTécnica Formal Clima Frio 3.201 - 10.000</t>
  </si>
  <si>
    <t>PruebaTécnica Formal Clima Frio 10.001 - 35.000</t>
  </si>
  <si>
    <t>PruebaTécnica Formal Clima Frio 35.001 o más</t>
  </si>
  <si>
    <t>PruebaTécnica Sport Clima Frio 51 - 150</t>
  </si>
  <si>
    <t>PruebaTécnica Sport Clima Frio 151 - 280</t>
  </si>
  <si>
    <t>PruebaTécnica Sport Clima Frio 281 - 500</t>
  </si>
  <si>
    <t>PruebaTécnica Sport Clima Frio 501 - 1.200</t>
  </si>
  <si>
    <t>PruebaTécnica Sport Clima Frio 3.201 - 10.000</t>
  </si>
  <si>
    <t>PruebaTécnica Sport Clima Frio 10.001 - 35.000</t>
  </si>
  <si>
    <t>PruebaTécnica Sport Clima Frio 35.001 o más</t>
  </si>
  <si>
    <t>PruebaTécnica Clásico Clima Cálido 51 - 150</t>
  </si>
  <si>
    <t>PruebaTécnica Clásico Clima Cálido 151 - 280</t>
  </si>
  <si>
    <t>PruebaTécnica Clásico Clima Cálido 281 - 500</t>
  </si>
  <si>
    <t>PruebaTécnica Clásico Clima Cálido 501 - 1.200</t>
  </si>
  <si>
    <t>PruebaTécnica Clásico Clima Cálido 3.201 - 10.000</t>
  </si>
  <si>
    <t>PruebaTécnica Clásico Clima Cálido 10.001 - 35.000</t>
  </si>
  <si>
    <t>PruebaTécnica Clásico Clima Cálido 35.001 o más</t>
  </si>
  <si>
    <t>PruebaTécnica Formal Clima Cálido 51 - 150</t>
  </si>
  <si>
    <t>PruebaTécnica Formal Clima Cálido 151 - 280</t>
  </si>
  <si>
    <t>PruebaTécnica Formal Clima Cálido 281 - 500</t>
  </si>
  <si>
    <t>PruebaTécnica Formal Clima Cálido 501 - 1.200</t>
  </si>
  <si>
    <t>PruebaTécnica Formal Clima Cálido 3.201 - 10.000</t>
  </si>
  <si>
    <t>PruebaTécnica Formal Clima Cálido 10.001 - 35.000</t>
  </si>
  <si>
    <t>PruebaTécnica Formal Clima Cálido 35.001 o más</t>
  </si>
  <si>
    <t>PruebaTécnica Sport Clima Cálido 51 - 150</t>
  </si>
  <si>
    <t>PruebaTécnica Sport Clima Cálido 151 - 280</t>
  </si>
  <si>
    <t>PruebaTécnica Sport Clima Cálido 281 - 500</t>
  </si>
  <si>
    <t>PruebaTécnica Sport Clima Cálido 501 - 1.200</t>
  </si>
  <si>
    <t>PruebaTécnica Sport Clima Cálido 3.201 - 10.000</t>
  </si>
  <si>
    <t>PruebaTécnica Sport Clima Cálido 10.001 - 35.000</t>
  </si>
  <si>
    <t>PruebaTécnica Sport Clima Cálido 35.001 o más</t>
  </si>
  <si>
    <t>PruebaTécnica Camiseta t-shirt blanca Otros 51 - 150</t>
  </si>
  <si>
    <t>PruebaTécnica Camiseta t-shirt estampada Otros 51 - 150</t>
  </si>
  <si>
    <t>PruebaTécnica Calcetín de calle Otros 51 - 150</t>
  </si>
  <si>
    <t>PruebaTécnica Calcetín deportivo Otros 51 - 150</t>
  </si>
  <si>
    <t>PruebaTécnica Bóxer Otros 51 - 150</t>
  </si>
  <si>
    <t>PruebaTécnica Camiseta t-shirt blanca Otros 151 - 280</t>
  </si>
  <si>
    <t>PruebaTécnica Camiseta t-shirt estampada Otros 151 - 280</t>
  </si>
  <si>
    <t>PruebaTécnica Calcetín de calle Otros 151 - 280</t>
  </si>
  <si>
    <t>PruebaTécnica Calcetín deportivo Otros 151 - 280</t>
  </si>
  <si>
    <t>PruebaTécnica Bóxer Otros 151 - 280</t>
  </si>
  <si>
    <t>PruebaTécnica Camiseta t-shirt blanca Otros 281 - 500</t>
  </si>
  <si>
    <t>PruebaTécnica Camiseta t-shirt estampada Otros 281 - 500</t>
  </si>
  <si>
    <t>PruebaTécnica Calcetín de calle Otros 281 - 500</t>
  </si>
  <si>
    <t>PruebaTécnica Calcetín deportivo Otros 281 - 500</t>
  </si>
  <si>
    <t>PruebaTécnica Bóxer Otros 281 - 500</t>
  </si>
  <si>
    <t>PruebaTécnica Camiseta t-shirt blanca Otros 501 - 1.200</t>
  </si>
  <si>
    <t>PruebaTécnica Camiseta t-shirt estampada Otros 501 - 1.200</t>
  </si>
  <si>
    <t>PruebaTécnica Calcetín de calle Otros 501 - 1.200</t>
  </si>
  <si>
    <t>PruebaTécnica Calcetín deportivo Otros 501 - 1.200</t>
  </si>
  <si>
    <t>PruebaTécnica Bóxer Otros 501 - 1.200</t>
  </si>
  <si>
    <t>PruebaTécnica Camiseta t-shirt blanca Otros 3.201 - 10.000</t>
  </si>
  <si>
    <t>PruebaTécnica Camiseta t-shirt estampada Otros 3.201 - 10.000</t>
  </si>
  <si>
    <t>PruebaTécnica Calcetín de calle Otros 3.201 - 10.000</t>
  </si>
  <si>
    <t>PruebaTécnica Calcetín deportivo Otros 3.201 - 10.000</t>
  </si>
  <si>
    <t>PruebaTécnica Bóxer Otros 3.201 - 10.000</t>
  </si>
  <si>
    <t>PruebaTécnica Camiseta t-shirt blanca Otros 10.001 - 35.000</t>
  </si>
  <si>
    <t>PruebaTécnica Camiseta t-shirt estampada Otros 10.001 - 35.000</t>
  </si>
  <si>
    <t>PruebaTécnica Calcetín de calle Otros 10.001 - 35.000</t>
  </si>
  <si>
    <t>PruebaTécnica Calcetín deportivo Otros 10.001 - 35.000</t>
  </si>
  <si>
    <t>PruebaTécnica Bóxer Otros 10.001 - 35.000</t>
  </si>
  <si>
    <t>PruebaTécnica Camiseta t-shirt blanca Otros 35.001 o más</t>
  </si>
  <si>
    <t>PruebaTécnica Camiseta t-shirt estampada Otros 35.001 o más</t>
  </si>
  <si>
    <t>PruebaTécnica Calcetín de calle Otros 35.001 o más</t>
  </si>
  <si>
    <t>PruebaTécnica Calcetín deportivo Otros 35.001 o más</t>
  </si>
  <si>
    <t>PruebaTécnica Bóxer Otros 35.001 o más</t>
  </si>
  <si>
    <t>PruebaTécnica Un par de zapatos Calzado 51 - 150</t>
  </si>
  <si>
    <t>PruebaTécnica Un par de zapatos Calzado 151 - 280</t>
  </si>
  <si>
    <t>PruebaTécnica Un par de zapatos Calzado 281 - 500</t>
  </si>
  <si>
    <t>PruebaTécnica Un par de zapatos Calzado 501 - 1.200</t>
  </si>
  <si>
    <t>PruebaTécnica Un par de zapatos Calzado 3.201 - 10.000</t>
  </si>
  <si>
    <t>PruebaTécnica Un par de zapatos Calzado 10.001 - 35.000</t>
  </si>
  <si>
    <t>PruebaTécnica Un par de zapatos Calzado 35.001 o más</t>
  </si>
  <si>
    <t>PruebaTécnica Cinturón Otros 51 - 150</t>
  </si>
  <si>
    <t>PruebaTécnica Cinturón Otros 151 - 280</t>
  </si>
  <si>
    <t>PruebaTécnica Cinturón Otros 281 - 500</t>
  </si>
  <si>
    <t>PruebaTécnica Cinturón Otros 501 - 1.200</t>
  </si>
  <si>
    <t>PruebaTécnica Cinturón Otros 3.201 - 10.000</t>
  </si>
  <si>
    <t xml:space="preserve">PruebaTécnica Un par de zapatos Calzado 10.001 - 35.000 </t>
  </si>
  <si>
    <t>PruebaTécnica Cinturón Otros 10.001 - 35.000</t>
  </si>
  <si>
    <t>PruebaTécnica Cinturón Otros 35.001 o más</t>
  </si>
  <si>
    <t>PruebaTécnica Vestido formal de dos piezas: saco y pantalón 51 - 150</t>
  </si>
  <si>
    <t>PruebaTécnica Camisa formal manga larga 51 - 150</t>
  </si>
  <si>
    <t>PruebaTécnica Camisa formal manga corta 51 - 150</t>
  </si>
  <si>
    <t>PruebaTécnica Corbata  51 - 150</t>
  </si>
  <si>
    <t>PruebaTécnica Camisa sport o informal 51 - 150</t>
  </si>
  <si>
    <t>PruebaTécnica Camiseta tipo polo 51 - 150</t>
  </si>
  <si>
    <t>PruebaTécnica Pantalón de dril formal 51 - 150</t>
  </si>
  <si>
    <t>PruebaTécnica Vestido formal de dos piezas: saco y pantalón 151 - 280</t>
  </si>
  <si>
    <t>PruebaTécnica Camisa formal manga larga 151 - 280</t>
  </si>
  <si>
    <t>PruebaTécnica Camisa formal manga corta 151 - 280</t>
  </si>
  <si>
    <t>PruebaTécnica Corbata  151 - 280</t>
  </si>
  <si>
    <t>PruebaTécnica Camisa sport o informal 151 - 280</t>
  </si>
  <si>
    <t>PruebaTécnica Camiseta tipo polo 151 - 280</t>
  </si>
  <si>
    <t>PruebaTécnica Pantalón de dril formal 151 - 280</t>
  </si>
  <si>
    <t>PruebaTécnica Vestido formal de dos piezas: saco y pantalón 281 - 500</t>
  </si>
  <si>
    <t>PruebaTécnica Camisa formal manga larga 281 - 500</t>
  </si>
  <si>
    <t>PruebaTécnica Camisa formal manga corta 281 - 500</t>
  </si>
  <si>
    <t>PruebaTécnica Corbata  281 - 500</t>
  </si>
  <si>
    <t>PruebaTécnica Camisa sport o informal 281 - 500</t>
  </si>
  <si>
    <t>PruebaTécnica Camiseta tipo polo 281 - 500</t>
  </si>
  <si>
    <t>PruebaTécnica Pantalón de dril formal 281 - 500</t>
  </si>
  <si>
    <t>PruebaTécnica Vestido formal de dos piezas: saco y pantalón 501 - 1.200</t>
  </si>
  <si>
    <t>PruebaTécnica Camisa formal manga larga 501 - 1.200</t>
  </si>
  <si>
    <t>PruebaTécnica Camisa formal manga corta 501 - 1.200</t>
  </si>
  <si>
    <t>PruebaTécnica Corbata  501 - 1.200</t>
  </si>
  <si>
    <t>PruebaTécnica Camisa sport o informal 501 - 1.200</t>
  </si>
  <si>
    <t>PruebaTécnica Camiseta tipo polo 501 - 1.200</t>
  </si>
  <si>
    <t>PruebaTécnica Pantalón de dril formal 501 - 1.200</t>
  </si>
  <si>
    <t>PruebaTécnica Vestido formal de dos piezas: saco y pantalón 3.201 - 10.000</t>
  </si>
  <si>
    <t>PruebaTécnica Camisa formal manga larga 3.201 - 10.000</t>
  </si>
  <si>
    <t>PruebaTécnica Camisa formal manga corta 3.201 - 10.000</t>
  </si>
  <si>
    <t>PruebaTécnica Corbata  3.201 - 10.000</t>
  </si>
  <si>
    <t>PruebaTécnica Camisa sport o informal 3.201 - 10.000</t>
  </si>
  <si>
    <t>PruebaTécnica Camiseta tipo polo 3.201 - 10.000</t>
  </si>
  <si>
    <t>PruebaTécnica Pantalón de dril formal 3.201 - 10.000</t>
  </si>
  <si>
    <t>PruebaTécnica Vestido formal de dos piezas: saco y pantalón 10.001 - 35.000</t>
  </si>
  <si>
    <t>PruebaTécnica Camisa formal manga larga 10.001 - 35.000</t>
  </si>
  <si>
    <t>PruebaTécnica Camisa formal manga corta 10.001 - 35.000</t>
  </si>
  <si>
    <t>PruebaTécnica Corbata  10.001 - 35.000</t>
  </si>
  <si>
    <t>PruebaTécnica Camisa sport o informal 10.001 - 35.000</t>
  </si>
  <si>
    <t>PruebaTécnica Camiseta tipo polo 10.001 - 35.000</t>
  </si>
  <si>
    <t>PruebaTécnica Pantalón de dril formal 10.001 - 35.000</t>
  </si>
  <si>
    <t>PruebaTécnica Vestido formal de dos piezas: saco y pantalón 35.001 o más</t>
  </si>
  <si>
    <t>PruebaTécnica Camisa formal manga larga 35.001 o más</t>
  </si>
  <si>
    <t>PruebaTécnica Camisa formal manga corta 35.001 o más</t>
  </si>
  <si>
    <t>PruebaTécnica Corbata  35.001 o más</t>
  </si>
  <si>
    <t>PruebaTécnica Camisa sport o informal 35.001 o más</t>
  </si>
  <si>
    <t>PruebaTécnica Camiseta tipo polo 35.001 o más</t>
  </si>
  <si>
    <t>PruebaTécnica Pantalón de dril formal 35.001 o más</t>
  </si>
  <si>
    <r>
      <t>kit Camiseta t-shirt blanca Otros</t>
    </r>
    <r>
      <rPr>
        <b/>
        <sz val="10"/>
        <color theme="0"/>
        <rFont val="Arial"/>
        <family val="2"/>
      </rPr>
      <t xml:space="preserve"> De 1 a 100</t>
    </r>
  </si>
  <si>
    <r>
      <t>kit Camiseta t-shirt blanca Otros</t>
    </r>
    <r>
      <rPr>
        <b/>
        <sz val="10"/>
        <color theme="0"/>
        <rFont val="Arial"/>
        <family val="2"/>
      </rPr>
      <t xml:space="preserve"> De 101 a 500</t>
    </r>
  </si>
  <si>
    <r>
      <t>kit Camiseta t-shirt blanca Otros</t>
    </r>
    <r>
      <rPr>
        <b/>
        <sz val="10"/>
        <color theme="0"/>
        <rFont val="Arial"/>
        <family val="2"/>
      </rPr>
      <t xml:space="preserve"> Mayor a 500</t>
    </r>
  </si>
  <si>
    <r>
      <t>kit Camiseta t-shirt estampada Otros</t>
    </r>
    <r>
      <rPr>
        <b/>
        <sz val="10"/>
        <color theme="0"/>
        <rFont val="Arial"/>
        <family val="2"/>
      </rPr>
      <t xml:space="preserve"> De 1 a 100</t>
    </r>
  </si>
  <si>
    <r>
      <t>kit Camiseta t-shirt estampada Otros</t>
    </r>
    <r>
      <rPr>
        <b/>
        <sz val="10"/>
        <color theme="0"/>
        <rFont val="Arial"/>
        <family val="2"/>
      </rPr>
      <t xml:space="preserve"> De 101 a 500</t>
    </r>
  </si>
  <si>
    <r>
      <t>kit Camiseta t-shirt estampada Otros</t>
    </r>
    <r>
      <rPr>
        <b/>
        <sz val="10"/>
        <color theme="0"/>
        <rFont val="Arial"/>
        <family val="2"/>
      </rPr>
      <t xml:space="preserve"> Mayor a 500</t>
    </r>
  </si>
  <si>
    <t>Persona de contacto Tienda Virtual</t>
  </si>
  <si>
    <t>Nombre</t>
  </si>
  <si>
    <t>Cargo</t>
  </si>
  <si>
    <t>REPRESENTANTE LEGAL</t>
  </si>
  <si>
    <t>Correo</t>
  </si>
  <si>
    <t>gerencia@roottco.com</t>
  </si>
  <si>
    <t>Teléfono</t>
  </si>
  <si>
    <t>098-2770166                Ext.         108</t>
  </si>
  <si>
    <t>Celular</t>
  </si>
  <si>
    <t>Diana Alejandra Ramírez</t>
  </si>
  <si>
    <t>Gerente Comercial Negocios Corporativos</t>
  </si>
  <si>
    <t>dramirez@arturocalle.com</t>
  </si>
  <si>
    <t>AK. 72 No. 152B-62</t>
  </si>
  <si>
    <t>4115055 Ext.1361</t>
  </si>
  <si>
    <t>Diana Patricia Hemer Narváez</t>
  </si>
  <si>
    <t>Jefe de Planeación</t>
  </si>
  <si>
    <t>controlinterno@jaentex.com</t>
  </si>
  <si>
    <t>Calle 76 # 70 - 65 Barranquilla</t>
  </si>
  <si>
    <t>3682901 Ext: 221</t>
  </si>
  <si>
    <t>DIEGO FERNANDO CORTES</t>
  </si>
  <si>
    <t>Director licitaciones</t>
  </si>
  <si>
    <t>diegocortes@cisas.com.co</t>
  </si>
  <si>
    <t>av 3FN No 52N 18 - Cali</t>
  </si>
  <si>
    <t xml:space="preserve">572 6658077      </t>
  </si>
  <si>
    <t>313 7216625</t>
  </si>
  <si>
    <t>Carlos Alberto Parra</t>
  </si>
  <si>
    <t>Director e.commerce</t>
  </si>
  <si>
    <t>svillada@crystal.com.co</t>
  </si>
  <si>
    <t>Calle 29 no 43 - 01 - Medellín</t>
  </si>
  <si>
    <t>2619000   Ext. 2636</t>
  </si>
  <si>
    <t>Marcela Ochoa Escobar</t>
  </si>
  <si>
    <t>Ejecutiva de Cuenta</t>
  </si>
  <si>
    <t>mochoa@cuerosvelez.com</t>
  </si>
  <si>
    <t>Calle 29 #52 115 Medellín</t>
  </si>
  <si>
    <t xml:space="preserve">355 51 00    Ext. 5196       </t>
  </si>
  <si>
    <t>316 444 83 45</t>
  </si>
  <si>
    <t>Álvaro Londoño Londoño</t>
  </si>
  <si>
    <t xml:space="preserve">Gerente General </t>
  </si>
  <si>
    <t>gerencia@dotacionintegral.com</t>
  </si>
  <si>
    <t>Calle 12 bis # 16-08 Barrio Pinares  - Pereira</t>
  </si>
  <si>
    <t>Pereira</t>
  </si>
  <si>
    <t>Angélica Jiménez Pataquiva</t>
  </si>
  <si>
    <t>Directora Comercial</t>
  </si>
  <si>
    <t>colombiacompraeficiente2014@gmail.com</t>
  </si>
  <si>
    <t>Av. Calle 3ra No. 25ª 04</t>
  </si>
  <si>
    <t>4082070 Ext. 107</t>
  </si>
  <si>
    <t>318 265 90 73 – 316 232 18 77</t>
  </si>
  <si>
    <t xml:space="preserve">Luz Marina Buitrago Gamba </t>
  </si>
  <si>
    <t xml:space="preserve">Ejecutiva Ventas </t>
  </si>
  <si>
    <t>ventasinstitucionales1@losvestidos.com</t>
  </si>
  <si>
    <t>Carrera 13 No. 27-00 Ofc. 808</t>
  </si>
  <si>
    <t>336 8755         Etx. 118</t>
  </si>
  <si>
    <t>Miguel Antonio Ortega Piñeros</t>
  </si>
  <si>
    <t>Representante legal suplente</t>
  </si>
  <si>
    <t>mortegapineros@gmail.com</t>
  </si>
  <si>
    <t>Carrera 60A # 94B-52</t>
  </si>
  <si>
    <t>Omar Vanegas Vallejo</t>
  </si>
  <si>
    <t>Mercadeo</t>
  </si>
  <si>
    <t>omarvanegasvallejo@gmail.com</t>
  </si>
  <si>
    <t>Carrera 27B No. 68-75</t>
  </si>
  <si>
    <t>CONSUELO SANABRIA</t>
  </si>
  <si>
    <t>ASESOR EXTERNO   </t>
  </si>
  <si>
    <t>licitacionpermoda@une.net.co</t>
  </si>
  <si>
    <t>CALLE 17A No. 68D-88</t>
  </si>
  <si>
    <t> 2948999            Ext.2203</t>
  </si>
  <si>
    <t xml:space="preserve">CINDY AVILA  </t>
  </si>
  <si>
    <t>Dpto. Licitaciones</t>
  </si>
  <si>
    <t>licitaciones@povedasalgado.com</t>
  </si>
  <si>
    <t>Carrera 60 No 10-44 Of. 302</t>
  </si>
  <si>
    <t>MARIA VANESSA GOMEZ TOVAR</t>
  </si>
  <si>
    <t>ANALISTA DE NEGOCIOS ESPECIALES</t>
  </si>
  <si>
    <t>VANESSA.GOMEZ@QUEST.COM.CO</t>
  </si>
  <si>
    <t>CALLE 24 N # 5AN - 30  Cali</t>
  </si>
  <si>
    <t>400 04 44  Ext. 174</t>
  </si>
  <si>
    <t>318 716 61 11</t>
  </si>
  <si>
    <t>SIGIFREDO RODRIGUEZ</t>
  </si>
  <si>
    <t xml:space="preserve"> sisi1834@hotmail.com</t>
  </si>
  <si>
    <t xml:space="preserve">Cra 17A No. 16-101 Urb La Aurora - Ibague             </t>
  </si>
  <si>
    <t>JIMMY WINER</t>
  </si>
  <si>
    <t xml:space="preserve">REPRESENTANTE LEGAL </t>
  </si>
  <si>
    <t>jimmy@twity.com</t>
  </si>
  <si>
    <t>CALLE 12 N° 60 - 97</t>
  </si>
  <si>
    <t>4203699           Ext. 116</t>
  </si>
  <si>
    <t>900797371-2</t>
  </si>
  <si>
    <t>ALBA LUCÌA OSORIO GÒMEZ</t>
  </si>
  <si>
    <t>Directora de Dotaciones Públicas</t>
  </si>
  <si>
    <t>dotacionesutcc2014@crisalltex.com.co</t>
  </si>
  <si>
    <t>Av. 30 de agosto No. 47-80 Pereira</t>
  </si>
  <si>
    <t>3366901 Ext. 102</t>
  </si>
  <si>
    <t>900798495-1</t>
  </si>
  <si>
    <t xml:space="preserve">Tatiana Guerrero </t>
  </si>
  <si>
    <t>Comercial</t>
  </si>
  <si>
    <t>tguerrero@intradeco.com.co</t>
  </si>
  <si>
    <t xml:space="preserve">Calle 10 No.36A-100 BODEGA 13 ACOPI-YUMBO </t>
  </si>
  <si>
    <t>900796988-1</t>
  </si>
  <si>
    <t>Margarita Maria Salazar Huertas</t>
  </si>
  <si>
    <t>Director Ventas Institucionales</t>
  </si>
  <si>
    <t>msalazar@patprimo.com.co</t>
  </si>
  <si>
    <t>Calle 18A No. 69B - 06</t>
  </si>
  <si>
    <t>(1) 405 5252 Ext. 232</t>
  </si>
  <si>
    <t>900796515-1</t>
  </si>
  <si>
    <t>Alejandra Duque Morera</t>
  </si>
  <si>
    <t>Asesora</t>
  </si>
  <si>
    <t>alejandraduquem@gmail.com</t>
  </si>
  <si>
    <t>Carrera 8 No. 12 - 09</t>
  </si>
  <si>
    <t>8061991 – 2825037 – 2810330-5611012</t>
  </si>
  <si>
    <t xml:space="preserve">Daniel Ramirez R.       </t>
  </si>
  <si>
    <t>Coordinador administrativo</t>
  </si>
  <si>
    <t>dramirez@uniroca.com</t>
  </si>
  <si>
    <t>Carrera 43 f #14-109 Medellin</t>
  </si>
  <si>
    <t>(4) 3110809            Ext. 134</t>
  </si>
  <si>
    <t>Nombre del Proponente 
(Los precios no incluyen IVA)</t>
  </si>
  <si>
    <t>Trasversal 1 Sur No. 44-229 Zona Industrial Ibague</t>
  </si>
  <si>
    <t>Productos</t>
  </si>
  <si>
    <t>Servicios</t>
  </si>
  <si>
    <r>
      <t xml:space="preserve">Camiseta tipo </t>
    </r>
    <r>
      <rPr>
        <i/>
        <sz val="10"/>
        <color rgb="FF4E4D4D"/>
        <rFont val="Arial"/>
        <family val="2"/>
      </rPr>
      <t>t-shirt</t>
    </r>
    <r>
      <rPr>
        <sz val="10"/>
        <color rgb="FF4E4D4D"/>
        <rFont val="Arial"/>
        <family val="2"/>
      </rPr>
      <t xml:space="preserve"> blanca</t>
    </r>
  </si>
  <si>
    <r>
      <t xml:space="preserve">Camiseta tipo </t>
    </r>
    <r>
      <rPr>
        <i/>
        <sz val="10"/>
        <color rgb="FF4E4D4D"/>
        <rFont val="Arial"/>
        <family val="2"/>
      </rPr>
      <t>t-shirt</t>
    </r>
    <r>
      <rPr>
        <sz val="10"/>
        <color rgb="FF4E4D4D"/>
        <rFont val="Arial"/>
        <family val="2"/>
      </rPr>
      <t xml:space="preserve"> estampada</t>
    </r>
  </si>
  <si>
    <t>Entrega en Tienda Móvil</t>
  </si>
  <si>
    <t>Entrega en Establecimientos</t>
  </si>
  <si>
    <t>Entrega por Catálogo Vestuario</t>
  </si>
  <si>
    <t xml:space="preserve">Es un catálogo que contiene fotos a color e información de cada uno de los productos de Vestuario para que el Beneficiario escoja la dotación y la reciba por correo. </t>
  </si>
  <si>
    <t>Modalidades de Entrega</t>
  </si>
  <si>
    <t>Pruebas Técnicas</t>
  </si>
  <si>
    <t>Armenia, Barranquilla, Bogotá D.C., Bucaramanga, Cali, Cartagena, Ibagué, Manizales, Medellín, Montería, Neiva, Pasto, Pereira, Popayán, Riohacha, San José de Cúcuta, Santa Marta, Tunja, Valledupar, Villavicencio y Yopal.</t>
  </si>
  <si>
    <t>La Entidad puede solicitar certificados de conformidad que certifiquen la calidad de los productos de Vestuario. Este servicio genera un costo adicional.</t>
  </si>
  <si>
    <t>Es un espacio ofrecido por el Proveedor para la entrega de la Dotación de Vestuario en los lugares definidos por la Entidad Compradora.</t>
  </si>
  <si>
    <t>Ver fichas técnicas, características de las modalidades de entrega y protocolo de pruebas técnicas aquí</t>
  </si>
  <si>
    <t>Precios unitarios de cada producto (por rango de unidades)</t>
  </si>
  <si>
    <t>Precios de pruebas técnicas de cada producto (por rango de lotes)</t>
  </si>
  <si>
    <t>Precios de los Kits (por rango de unidades)</t>
  </si>
  <si>
    <t>Precios de los Kits con pruebas técnicas (por rango de lotes)</t>
  </si>
  <si>
    <t xml:space="preserve">Para consultar los precios de referencia del Acuerda Marco de Precios, tenga en cuenta el color de las columnas así: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</si>
</sst>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[$€-2]\ * #,##0.00_ ;_ [$€-2]\ * \-#,##0.00_ ;_ [$€-2]\ * &quot;-&quot;??_ "/>
    <numFmt numFmtId="167" formatCode="_(* #,##0_);_(* \(#,##0\);_(* &quot;-&quot;??_);_(@_)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8"/>
      <color theme="3"/>
      <name val="Arial"/>
      <family val="2"/>
      <scheme val="maj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2"/>
      <name val="Arial"/>
      <family val="2"/>
    </font>
    <font>
      <b/>
      <sz val="10"/>
      <color theme="2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4E4D4D"/>
      <name val="Arial"/>
      <family val="2"/>
    </font>
    <font>
      <b/>
      <sz val="10"/>
      <color rgb="FF4E4D4D"/>
      <name val="Arial"/>
      <family val="2"/>
    </font>
    <font>
      <b/>
      <sz val="10"/>
      <color rgb="FFFFFFFF"/>
      <name val="Arial"/>
      <family val="2"/>
    </font>
    <font>
      <i/>
      <sz val="10"/>
      <color rgb="FF4E4D4D"/>
      <name val="Arial"/>
      <family val="2"/>
    </font>
    <font>
      <u/>
      <sz val="10"/>
      <color theme="10"/>
      <name val="Arial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CDCCCC"/>
      </left>
      <right style="thin">
        <color rgb="FFCDCCCC"/>
      </right>
      <top style="thin">
        <color rgb="FFCDCCCC"/>
      </top>
      <bottom style="thin">
        <color rgb="FFCDCCCC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CDCCCC"/>
      </left>
      <right style="thin">
        <color rgb="FFCDCCCC"/>
      </right>
      <top style="thin">
        <color rgb="FFCDCCCC"/>
      </top>
      <bottom/>
      <diagonal/>
    </border>
    <border>
      <left style="thin">
        <color rgb="FFCDCCCC"/>
      </left>
      <right style="thin">
        <color rgb="FFCDCCCC"/>
      </right>
      <top/>
      <bottom style="thin">
        <color rgb="FFCDCCCC"/>
      </bottom>
      <diagonal/>
    </border>
    <border>
      <left/>
      <right/>
      <top/>
      <bottom style="thin">
        <color rgb="FFCDCCCC"/>
      </bottom>
      <diagonal/>
    </border>
    <border>
      <left style="thin">
        <color rgb="FFCDCCCC"/>
      </left>
      <right/>
      <top/>
      <bottom/>
      <diagonal/>
    </border>
    <border>
      <left style="thin">
        <color rgb="FFCDCCCC"/>
      </left>
      <right/>
      <top style="thin">
        <color rgb="FFCDCCCC"/>
      </top>
      <bottom/>
      <diagonal/>
    </border>
    <border>
      <left/>
      <right/>
      <top style="thin">
        <color rgb="FFCDCCCC"/>
      </top>
      <bottom/>
      <diagonal/>
    </border>
    <border>
      <left/>
      <right/>
      <top style="thin">
        <color rgb="FFCDCCCC"/>
      </top>
      <bottom style="thin">
        <color rgb="FFCDCCCC"/>
      </bottom>
      <diagonal/>
    </border>
    <border>
      <left style="thin">
        <color rgb="FFCDCCCC"/>
      </left>
      <right/>
      <top style="thin">
        <color rgb="FFCDCCCC"/>
      </top>
      <bottom style="thin">
        <color rgb="FFCDCCCC"/>
      </bottom>
      <diagonal/>
    </border>
    <border>
      <left/>
      <right style="thin">
        <color rgb="FFCDCCCC"/>
      </right>
      <top style="thin">
        <color rgb="FFCDCCCC"/>
      </top>
      <bottom style="thin">
        <color rgb="FFCDCCCC"/>
      </bottom>
      <diagonal/>
    </border>
    <border>
      <left/>
      <right style="thin">
        <color rgb="FFCDCCCC"/>
      </right>
      <top style="thin">
        <color rgb="FFCDCCCC"/>
      </top>
      <bottom/>
      <diagonal/>
    </border>
    <border>
      <left/>
      <right style="thin">
        <color rgb="FFCDCCCC"/>
      </right>
      <top/>
      <bottom/>
      <diagonal/>
    </border>
    <border>
      <left style="thin">
        <color rgb="FFCDCCCC"/>
      </left>
      <right/>
      <top/>
      <bottom style="thin">
        <color rgb="FFCDCCCC"/>
      </bottom>
      <diagonal/>
    </border>
    <border>
      <left/>
      <right style="thin">
        <color rgb="FFCDCCCC"/>
      </right>
      <top/>
      <bottom style="thin">
        <color rgb="FFCDCCCC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</borders>
  <cellStyleXfs count="5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6" fillId="0" borderId="0"/>
    <xf numFmtId="0" fontId="1" fillId="0" borderId="0"/>
    <xf numFmtId="0" fontId="17" fillId="0" borderId="0" applyNumberFormat="0" applyFill="0" applyBorder="0" applyAlignment="0" applyProtection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10">
    <xf numFmtId="0" fontId="0" fillId="0" borderId="0" xfId="0"/>
    <xf numFmtId="0" fontId="18" fillId="0" borderId="9" xfId="0" applyFont="1" applyFill="1" applyBorder="1"/>
    <xf numFmtId="167" fontId="24" fillId="0" borderId="9" xfId="48" applyNumberFormat="1" applyFont="1" applyFill="1" applyBorder="1" applyAlignment="1">
      <alignment horizontal="left" vertical="center"/>
    </xf>
    <xf numFmtId="165" fontId="24" fillId="0" borderId="9" xfId="46" applyFont="1" applyFill="1" applyBorder="1"/>
    <xf numFmtId="165" fontId="24" fillId="0" borderId="9" xfId="46" applyFont="1" applyFill="1" applyBorder="1" applyAlignment="1">
      <alignment horizontal="center"/>
    </xf>
    <xf numFmtId="0" fontId="24" fillId="0" borderId="9" xfId="0" applyFont="1" applyFill="1" applyBorder="1"/>
    <xf numFmtId="1" fontId="24" fillId="0" borderId="9" xfId="46" applyNumberFormat="1" applyFont="1" applyFill="1" applyBorder="1"/>
    <xf numFmtId="0" fontId="25" fillId="38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165" fontId="24" fillId="0" borderId="9" xfId="46" applyFont="1" applyFill="1" applyBorder="1" applyAlignment="1">
      <alignment horizontal="left" vertical="center"/>
    </xf>
    <xf numFmtId="165" fontId="24" fillId="0" borderId="9" xfId="0" applyNumberFormat="1" applyFont="1" applyFill="1" applyBorder="1"/>
    <xf numFmtId="1" fontId="24" fillId="0" borderId="9" xfId="48" applyNumberFormat="1" applyFont="1" applyFill="1" applyBorder="1" applyAlignment="1">
      <alignment horizontal="left" vertical="center"/>
    </xf>
    <xf numFmtId="1" fontId="24" fillId="0" borderId="9" xfId="46" applyNumberFormat="1" applyFont="1" applyFill="1" applyBorder="1" applyAlignment="1">
      <alignment horizontal="center"/>
    </xf>
    <xf numFmtId="1" fontId="24" fillId="0" borderId="9" xfId="0" applyNumberFormat="1" applyFont="1" applyFill="1" applyBorder="1"/>
    <xf numFmtId="165" fontId="18" fillId="0" borderId="9" xfId="46" applyFont="1" applyFill="1" applyBorder="1" applyAlignment="1">
      <alignment vertical="center"/>
    </xf>
    <xf numFmtId="3" fontId="24" fillId="0" borderId="9" xfId="48" applyNumberFormat="1" applyFont="1" applyFill="1" applyBorder="1" applyAlignment="1">
      <alignment horizontal="left" vertical="center"/>
    </xf>
    <xf numFmtId="3" fontId="24" fillId="0" borderId="9" xfId="46" applyNumberFormat="1" applyFont="1" applyFill="1" applyBorder="1"/>
    <xf numFmtId="3" fontId="24" fillId="0" borderId="9" xfId="0" applyNumberFormat="1" applyFont="1" applyFill="1" applyBorder="1"/>
    <xf numFmtId="165" fontId="24" fillId="0" borderId="9" xfId="46" applyFont="1" applyFill="1" applyBorder="1" applyAlignment="1">
      <alignment horizontal="right"/>
    </xf>
    <xf numFmtId="0" fontId="24" fillId="0" borderId="9" xfId="0" applyFont="1" applyFill="1" applyBorder="1" applyAlignment="1">
      <alignment horizontal="right"/>
    </xf>
    <xf numFmtId="1" fontId="24" fillId="0" borderId="9" xfId="46" applyNumberFormat="1" applyFont="1" applyFill="1" applyBorder="1" applyAlignment="1">
      <alignment horizontal="right"/>
    </xf>
    <xf numFmtId="165" fontId="24" fillId="0" borderId="9" xfId="46" applyFont="1" applyFill="1" applyBorder="1" applyAlignment="1">
      <alignment horizontal="right" vertical="center"/>
    </xf>
    <xf numFmtId="165" fontId="24" fillId="0" borderId="9" xfId="0" applyNumberFormat="1" applyFont="1" applyFill="1" applyBorder="1" applyAlignment="1">
      <alignment horizontal="right"/>
    </xf>
    <xf numFmtId="165" fontId="24" fillId="0" borderId="9" xfId="0" applyNumberFormat="1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horizontal="right" vertical="center" wrapText="1"/>
    </xf>
    <xf numFmtId="0" fontId="22" fillId="33" borderId="9" xfId="0" applyFont="1" applyFill="1" applyBorder="1" applyAlignment="1">
      <alignment horizontal="center" vertical="center" wrapText="1"/>
    </xf>
    <xf numFmtId="0" fontId="25" fillId="39" borderId="9" xfId="0" applyFont="1" applyFill="1" applyBorder="1" applyAlignment="1">
      <alignment horizontal="center" vertical="center" wrapText="1"/>
    </xf>
    <xf numFmtId="0" fontId="25" fillId="34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34" borderId="9" xfId="0" applyFont="1" applyFill="1" applyBorder="1" applyAlignment="1">
      <alignment horizontal="center" vertical="center" wrapText="1"/>
    </xf>
    <xf numFmtId="0" fontId="11" fillId="3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/>
    <xf numFmtId="0" fontId="26" fillId="0" borderId="9" xfId="49" applyBorder="1" applyAlignment="1">
      <alignment horizontal="left" vertical="center"/>
    </xf>
    <xf numFmtId="0" fontId="11" fillId="33" borderId="9" xfId="0" applyFont="1" applyFill="1" applyBorder="1" applyAlignment="1">
      <alignment vertical="center"/>
    </xf>
    <xf numFmtId="0" fontId="0" fillId="0" borderId="9" xfId="0" applyFont="1" applyFill="1" applyBorder="1"/>
    <xf numFmtId="0" fontId="26" fillId="0" borderId="9" xfId="49" applyBorder="1"/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wrapText="1"/>
    </xf>
    <xf numFmtId="0" fontId="26" fillId="0" borderId="9" xfId="49" applyFill="1" applyBorder="1"/>
    <xf numFmtId="0" fontId="0" fillId="0" borderId="9" xfId="0" applyFont="1" applyBorder="1" applyAlignment="1">
      <alignment horizontal="left" wrapText="1"/>
    </xf>
    <xf numFmtId="1" fontId="0" fillId="0" borderId="9" xfId="0" applyNumberFormat="1" applyFont="1" applyBorder="1" applyAlignment="1">
      <alignment horizontal="left"/>
    </xf>
    <xf numFmtId="0" fontId="23" fillId="0" borderId="15" xfId="0" applyFont="1" applyBorder="1" applyAlignment="1">
      <alignment vertical="center"/>
    </xf>
    <xf numFmtId="0" fontId="24" fillId="0" borderId="0" xfId="0" applyFont="1"/>
    <xf numFmtId="0" fontId="29" fillId="36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29" fillId="36" borderId="10" xfId="0" applyFont="1" applyFill="1" applyBorder="1" applyAlignment="1">
      <alignment horizontal="center" vertical="center" wrapText="1"/>
    </xf>
    <xf numFmtId="0" fontId="22" fillId="41" borderId="9" xfId="0" applyFont="1" applyFill="1" applyBorder="1" applyAlignment="1">
      <alignment horizontal="center" vertical="center" wrapText="1"/>
    </xf>
    <xf numFmtId="0" fontId="25" fillId="40" borderId="9" xfId="0" applyFont="1" applyFill="1" applyBorder="1" applyAlignment="1">
      <alignment horizontal="center" vertical="center" wrapText="1"/>
    </xf>
    <xf numFmtId="1" fontId="24" fillId="0" borderId="9" xfId="46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" fontId="24" fillId="0" borderId="31" xfId="46" applyNumberFormat="1" applyFont="1" applyFill="1" applyBorder="1" applyAlignment="1">
      <alignment horizontal="right" wrapText="1"/>
    </xf>
    <xf numFmtId="1" fontId="24" fillId="0" borderId="31" xfId="46" applyNumberFormat="1" applyFont="1" applyFill="1" applyBorder="1" applyAlignment="1">
      <alignment horizontal="center" wrapText="1"/>
    </xf>
    <xf numFmtId="0" fontId="24" fillId="0" borderId="31" xfId="0" applyFont="1" applyFill="1" applyBorder="1" applyAlignment="1">
      <alignment wrapText="1"/>
    </xf>
    <xf numFmtId="0" fontId="14" fillId="35" borderId="9" xfId="0" applyFont="1" applyFill="1" applyBorder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33" borderId="9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0" fillId="34" borderId="21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4" borderId="22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29" fillId="36" borderId="21" xfId="0" applyFont="1" applyFill="1" applyBorder="1" applyAlignment="1">
      <alignment horizontal="center" vertical="center"/>
    </xf>
    <xf numFmtId="0" fontId="29" fillId="36" borderId="20" xfId="0" applyFont="1" applyFill="1" applyBorder="1" applyAlignment="1">
      <alignment horizontal="center" vertical="center"/>
    </xf>
    <xf numFmtId="0" fontId="29" fillId="36" borderId="22" xfId="0" applyFont="1" applyFill="1" applyBorder="1" applyAlignment="1">
      <alignment horizontal="center" vertical="center"/>
    </xf>
    <xf numFmtId="0" fontId="31" fillId="0" borderId="21" xfId="49" applyFont="1" applyBorder="1" applyAlignment="1">
      <alignment horizontal="center" vertical="center" wrapText="1"/>
    </xf>
    <xf numFmtId="0" fontId="31" fillId="0" borderId="20" xfId="49" applyFont="1" applyBorder="1" applyAlignment="1">
      <alignment horizontal="center" vertical="center" wrapText="1"/>
    </xf>
    <xf numFmtId="0" fontId="31" fillId="0" borderId="22" xfId="49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/>
    </xf>
    <xf numFmtId="0" fontId="28" fillId="37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5" fillId="33" borderId="11" xfId="0" applyFont="1" applyFill="1" applyBorder="1" applyAlignment="1">
      <alignment vertical="center" wrapText="1"/>
    </xf>
    <xf numFmtId="0" fontId="15" fillId="33" borderId="27" xfId="0" applyFont="1" applyFill="1" applyBorder="1" applyAlignment="1">
      <alignment vertical="center" wrapText="1"/>
    </xf>
    <xf numFmtId="0" fontId="0" fillId="34" borderId="11" xfId="0" applyFill="1" applyBorder="1" applyAlignment="1">
      <alignment vertical="center" wrapText="1"/>
    </xf>
    <xf numFmtId="0" fontId="0" fillId="34" borderId="27" xfId="0" applyFill="1" applyBorder="1" applyAlignment="1">
      <alignment vertical="center" wrapText="1"/>
    </xf>
    <xf numFmtId="0" fontId="15" fillId="41" borderId="11" xfId="0" applyFont="1" applyFill="1" applyBorder="1" applyAlignment="1">
      <alignment vertical="center" wrapText="1"/>
    </xf>
    <xf numFmtId="0" fontId="15" fillId="41" borderId="27" xfId="0" applyFont="1" applyFill="1" applyBorder="1" applyAlignment="1">
      <alignment vertical="center" wrapText="1"/>
    </xf>
    <xf numFmtId="0" fontId="0" fillId="40" borderId="11" xfId="0" applyFill="1" applyBorder="1" applyAlignment="1">
      <alignment vertical="center" wrapText="1"/>
    </xf>
    <xf numFmtId="0" fontId="0" fillId="40" borderId="0" xfId="0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33" borderId="9" xfId="0" applyFont="1" applyFill="1" applyBorder="1" applyAlignment="1">
      <alignment vertical="center" wrapText="1"/>
    </xf>
    <xf numFmtId="0" fontId="0" fillId="34" borderId="9" xfId="0" applyFill="1" applyBorder="1" applyAlignment="1">
      <alignment vertical="center" wrapText="1"/>
    </xf>
    <xf numFmtId="0" fontId="15" fillId="41" borderId="9" xfId="0" applyFont="1" applyFill="1" applyBorder="1" applyAlignment="1">
      <alignment vertical="center" wrapText="1"/>
    </xf>
    <xf numFmtId="0" fontId="0" fillId="40" borderId="9" xfId="0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</cellXfs>
  <cellStyles count="50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5" builtinId="27" customBuiltin="1"/>
    <cellStyle name="Calculation" xfId="9" builtinId="22" customBuiltin="1"/>
    <cellStyle name="Check Cell" xfId="11" builtinId="23" customBuiltin="1"/>
    <cellStyle name="Comma" xfId="48" builtinId="3"/>
    <cellStyle name="Currency" xfId="46" builtinId="4"/>
    <cellStyle name="Euro" xfId="44"/>
    <cellStyle name="Explanatory Text" xfId="14" builtinId="53" customBuiltin="1"/>
    <cellStyle name="Good" xfId="4" builtinId="26" customBuiltin="1"/>
    <cellStyle name="Heading 2" xfId="1" builtinId="17" customBuiltin="1"/>
    <cellStyle name="Heading 3" xfId="2" builtinId="18" customBuiltin="1"/>
    <cellStyle name="Heading 4" xfId="3" builtinId="19" customBuiltin="1"/>
    <cellStyle name="Hyperlink" xfId="49" builtinId="8"/>
    <cellStyle name="Input" xfId="7" builtinId="20" customBuiltin="1"/>
    <cellStyle name="Linked Cell" xfId="10" builtinId="24" customBuiltin="1"/>
    <cellStyle name="Moneda 2" xfId="47"/>
    <cellStyle name="Neutral" xfId="6" builtinId="28" customBuiltin="1"/>
    <cellStyle name="Normal" xfId="0" builtinId="0"/>
    <cellStyle name="Normal 2" xfId="41"/>
    <cellStyle name="Normal 3" xfId="42"/>
    <cellStyle name="Normal 4" xfId="40"/>
    <cellStyle name="Note" xfId="13" builtinId="10" customBuiltin="1"/>
    <cellStyle name="Output" xfId="8" builtinId="21" customBuiltin="1"/>
    <cellStyle name="Porcentaje 2" xfId="45"/>
    <cellStyle name="Título 4" xfId="43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morales/AppData/Local/Microsoft/Windows/Temporary%20Internet%20Files/Content.Outlook/FN8DQ4TL/Entregables/CD1/AnalizadorCotizaciones/FormatoCotizacionSO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ConsolidadoAMODotaciones/Entregables/CD1/AnalizadorCotizaciones/FormatoCotizacionSOA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morales/AppData/Local/Microsoft/Windows/Temporary%20Internet%20Files/Content.Outlook/FN8DQ4TL/Anexo%2014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ConsolidadoAMODotaciones/Anexo%2014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Tarifa Maxima 2014"/>
      <sheetName val="Relacion del Parque Automotor"/>
      <sheetName val="Listas"/>
      <sheetName val="Cotizacion"/>
      <sheetName val="Lista"/>
      <sheetName val="Cotizacion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Seguros Generales Suramericana S.A.</v>
          </cell>
        </row>
        <row r="3">
          <cell r="A3" t="str">
            <v>La Previsora S.A. Compañía de Seguros</v>
          </cell>
        </row>
        <row r="4">
          <cell r="A4" t="str">
            <v>Aseguradora Solidaria de Colombia Ltda E.C.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Tarifa Maxima 2014"/>
      <sheetName val="Relacion del Parque Automotor"/>
      <sheetName val="Listas"/>
      <sheetName val="Cotizacion"/>
      <sheetName val="Lista"/>
      <sheetName val="Cotizacion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Seguros Generales Suramericana S.A.</v>
          </cell>
        </row>
        <row r="3">
          <cell r="A3" t="str">
            <v>La Previsora S.A. Compañía de Seguros</v>
          </cell>
        </row>
        <row r="4">
          <cell r="A4" t="str">
            <v>Aseguradora Solidaria de Colombia Ltda E.C.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arametros"/>
      <sheetName val="temp"/>
      <sheetName val="Listas"/>
    </sheetNames>
    <sheetDataSet>
      <sheetData sheetId="0"/>
      <sheetData sheetId="1" refreshError="1"/>
      <sheetData sheetId="2" refreshError="1"/>
      <sheetData sheetId="3">
        <row r="2">
          <cell r="A2" t="str">
            <v>A</v>
          </cell>
          <cell r="B2">
            <v>1</v>
          </cell>
          <cell r="E2" t="str">
            <v>UNICA</v>
          </cell>
        </row>
        <row r="3">
          <cell r="A3" t="str">
            <v>B</v>
          </cell>
          <cell r="B3">
            <v>2</v>
          </cell>
          <cell r="E3" t="str">
            <v>RANGO</v>
          </cell>
        </row>
        <row r="4">
          <cell r="A4" t="str">
            <v>C</v>
          </cell>
          <cell r="B4">
            <v>3</v>
          </cell>
        </row>
        <row r="5">
          <cell r="A5" t="str">
            <v>D</v>
          </cell>
          <cell r="B5">
            <v>4</v>
          </cell>
        </row>
        <row r="6">
          <cell r="A6" t="str">
            <v>E</v>
          </cell>
          <cell r="B6">
            <v>5</v>
          </cell>
        </row>
        <row r="7">
          <cell r="A7" t="str">
            <v>F</v>
          </cell>
          <cell r="B7">
            <v>6</v>
          </cell>
        </row>
        <row r="8">
          <cell r="A8" t="str">
            <v>G</v>
          </cell>
          <cell r="B8">
            <v>7</v>
          </cell>
        </row>
        <row r="9">
          <cell r="A9" t="str">
            <v>H</v>
          </cell>
          <cell r="B9">
            <v>8</v>
          </cell>
        </row>
        <row r="10">
          <cell r="A10" t="str">
            <v>I</v>
          </cell>
          <cell r="B10">
            <v>9</v>
          </cell>
        </row>
        <row r="11">
          <cell r="A11" t="str">
            <v>J</v>
          </cell>
          <cell r="B11">
            <v>10</v>
          </cell>
        </row>
        <row r="12">
          <cell r="A12" t="str">
            <v>K</v>
          </cell>
          <cell r="B12">
            <v>11</v>
          </cell>
        </row>
        <row r="13">
          <cell r="A13" t="str">
            <v>L</v>
          </cell>
          <cell r="B13">
            <v>12</v>
          </cell>
        </row>
        <row r="14">
          <cell r="A14" t="str">
            <v>M</v>
          </cell>
          <cell r="B14">
            <v>13</v>
          </cell>
        </row>
        <row r="15">
          <cell r="A15" t="str">
            <v>N</v>
          </cell>
          <cell r="B15">
            <v>14</v>
          </cell>
        </row>
        <row r="16">
          <cell r="A16" t="str">
            <v>O</v>
          </cell>
          <cell r="B16">
            <v>15</v>
          </cell>
        </row>
        <row r="17">
          <cell r="A17" t="str">
            <v>P</v>
          </cell>
          <cell r="B17">
            <v>16</v>
          </cell>
        </row>
        <row r="18">
          <cell r="A18" t="str">
            <v>Q</v>
          </cell>
          <cell r="B18">
            <v>17</v>
          </cell>
        </row>
        <row r="19">
          <cell r="A19" t="str">
            <v>R</v>
          </cell>
          <cell r="B19">
            <v>18</v>
          </cell>
        </row>
        <row r="20">
          <cell r="A20" t="str">
            <v>S</v>
          </cell>
          <cell r="B20">
            <v>19</v>
          </cell>
        </row>
        <row r="21">
          <cell r="A21" t="str">
            <v>T</v>
          </cell>
          <cell r="B21">
            <v>20</v>
          </cell>
        </row>
        <row r="22">
          <cell r="A22" t="str">
            <v>U</v>
          </cell>
          <cell r="B22">
            <v>21</v>
          </cell>
        </row>
        <row r="23">
          <cell r="A23" t="str">
            <v>V</v>
          </cell>
          <cell r="B23">
            <v>22</v>
          </cell>
        </row>
        <row r="24">
          <cell r="A24" t="str">
            <v>W</v>
          </cell>
          <cell r="B24">
            <v>23</v>
          </cell>
        </row>
        <row r="25">
          <cell r="A25" t="str">
            <v>X</v>
          </cell>
          <cell r="B25">
            <v>24</v>
          </cell>
        </row>
        <row r="26">
          <cell r="A26" t="str">
            <v>Y</v>
          </cell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>
            <v>300</v>
          </cell>
        </row>
        <row r="302">
          <cell r="B302">
            <v>301</v>
          </cell>
        </row>
        <row r="303">
          <cell r="B303">
            <v>302</v>
          </cell>
        </row>
        <row r="304">
          <cell r="B304">
            <v>303</v>
          </cell>
        </row>
        <row r="305">
          <cell r="B305">
            <v>304</v>
          </cell>
        </row>
        <row r="306">
          <cell r="B306">
            <v>305</v>
          </cell>
        </row>
        <row r="307">
          <cell r="B307">
            <v>306</v>
          </cell>
        </row>
        <row r="308">
          <cell r="B308">
            <v>307</v>
          </cell>
        </row>
        <row r="309">
          <cell r="B309">
            <v>308</v>
          </cell>
        </row>
        <row r="310">
          <cell r="B310">
            <v>309</v>
          </cell>
        </row>
        <row r="311">
          <cell r="B311">
            <v>310</v>
          </cell>
        </row>
        <row r="312">
          <cell r="B312">
            <v>311</v>
          </cell>
        </row>
        <row r="313">
          <cell r="B313">
            <v>312</v>
          </cell>
        </row>
        <row r="314">
          <cell r="B314">
            <v>313</v>
          </cell>
        </row>
        <row r="315">
          <cell r="B315">
            <v>314</v>
          </cell>
        </row>
        <row r="316">
          <cell r="B316">
            <v>315</v>
          </cell>
        </row>
        <row r="317">
          <cell r="B317">
            <v>316</v>
          </cell>
        </row>
        <row r="318">
          <cell r="B318">
            <v>317</v>
          </cell>
        </row>
        <row r="319">
          <cell r="B319">
            <v>318</v>
          </cell>
        </row>
        <row r="320">
          <cell r="B320">
            <v>319</v>
          </cell>
        </row>
        <row r="321">
          <cell r="B321">
            <v>320</v>
          </cell>
        </row>
        <row r="322">
          <cell r="B322">
            <v>321</v>
          </cell>
        </row>
        <row r="323">
          <cell r="B323">
            <v>322</v>
          </cell>
        </row>
        <row r="324">
          <cell r="B324">
            <v>323</v>
          </cell>
        </row>
        <row r="325">
          <cell r="B325">
            <v>324</v>
          </cell>
        </row>
        <row r="326">
          <cell r="B326">
            <v>325</v>
          </cell>
        </row>
        <row r="327">
          <cell r="B327">
            <v>326</v>
          </cell>
        </row>
        <row r="328">
          <cell r="B328">
            <v>327</v>
          </cell>
        </row>
        <row r="329">
          <cell r="B329">
            <v>328</v>
          </cell>
        </row>
        <row r="330">
          <cell r="B330">
            <v>329</v>
          </cell>
        </row>
        <row r="331">
          <cell r="B331">
            <v>330</v>
          </cell>
        </row>
        <row r="332">
          <cell r="B332">
            <v>331</v>
          </cell>
        </row>
        <row r="333">
          <cell r="B333">
            <v>332</v>
          </cell>
        </row>
        <row r="334">
          <cell r="B334">
            <v>333</v>
          </cell>
        </row>
        <row r="335">
          <cell r="B335">
            <v>334</v>
          </cell>
        </row>
        <row r="336">
          <cell r="B336">
            <v>335</v>
          </cell>
        </row>
        <row r="337">
          <cell r="B337">
            <v>336</v>
          </cell>
        </row>
        <row r="338">
          <cell r="B338">
            <v>337</v>
          </cell>
        </row>
        <row r="339">
          <cell r="B339">
            <v>338</v>
          </cell>
        </row>
        <row r="340">
          <cell r="B340">
            <v>339</v>
          </cell>
        </row>
        <row r="341">
          <cell r="B341">
            <v>340</v>
          </cell>
        </row>
        <row r="342">
          <cell r="B342">
            <v>341</v>
          </cell>
        </row>
        <row r="343">
          <cell r="B343">
            <v>342</v>
          </cell>
        </row>
        <row r="344">
          <cell r="B344">
            <v>343</v>
          </cell>
        </row>
        <row r="345">
          <cell r="B345">
            <v>344</v>
          </cell>
        </row>
        <row r="346">
          <cell r="B346">
            <v>345</v>
          </cell>
        </row>
        <row r="347">
          <cell r="B347">
            <v>346</v>
          </cell>
        </row>
        <row r="348">
          <cell r="B348">
            <v>347</v>
          </cell>
        </row>
        <row r="349">
          <cell r="B349">
            <v>348</v>
          </cell>
        </row>
        <row r="350">
          <cell r="B350">
            <v>349</v>
          </cell>
        </row>
        <row r="351">
          <cell r="B351">
            <v>350</v>
          </cell>
        </row>
        <row r="352">
          <cell r="B352">
            <v>351</v>
          </cell>
        </row>
        <row r="353">
          <cell r="B353">
            <v>352</v>
          </cell>
        </row>
        <row r="354">
          <cell r="B354">
            <v>353</v>
          </cell>
        </row>
        <row r="355">
          <cell r="B355">
            <v>354</v>
          </cell>
        </row>
        <row r="356">
          <cell r="B356">
            <v>355</v>
          </cell>
        </row>
        <row r="357">
          <cell r="B357">
            <v>356</v>
          </cell>
        </row>
        <row r="358">
          <cell r="B358">
            <v>357</v>
          </cell>
        </row>
        <row r="359">
          <cell r="B359">
            <v>358</v>
          </cell>
        </row>
        <row r="360">
          <cell r="B360">
            <v>359</v>
          </cell>
        </row>
        <row r="361">
          <cell r="B361">
            <v>360</v>
          </cell>
        </row>
        <row r="362">
          <cell r="B362">
            <v>361</v>
          </cell>
        </row>
        <row r="363">
          <cell r="B363">
            <v>362</v>
          </cell>
        </row>
        <row r="364">
          <cell r="B364">
            <v>363</v>
          </cell>
        </row>
        <row r="365">
          <cell r="B365">
            <v>364</v>
          </cell>
        </row>
        <row r="366">
          <cell r="B366">
            <v>365</v>
          </cell>
        </row>
        <row r="367">
          <cell r="B367">
            <v>366</v>
          </cell>
        </row>
        <row r="368">
          <cell r="B368">
            <v>367</v>
          </cell>
        </row>
        <row r="369">
          <cell r="B369">
            <v>368</v>
          </cell>
        </row>
        <row r="370">
          <cell r="B370">
            <v>369</v>
          </cell>
        </row>
        <row r="371">
          <cell r="B371">
            <v>370</v>
          </cell>
        </row>
        <row r="372">
          <cell r="B372">
            <v>371</v>
          </cell>
        </row>
        <row r="373">
          <cell r="B373">
            <v>372</v>
          </cell>
        </row>
        <row r="374">
          <cell r="B374">
            <v>373</v>
          </cell>
        </row>
        <row r="375">
          <cell r="B375">
            <v>374</v>
          </cell>
        </row>
        <row r="376">
          <cell r="B376">
            <v>375</v>
          </cell>
        </row>
        <row r="377">
          <cell r="B377">
            <v>376</v>
          </cell>
        </row>
        <row r="378">
          <cell r="B378">
            <v>377</v>
          </cell>
        </row>
        <row r="379">
          <cell r="B379">
            <v>378</v>
          </cell>
        </row>
        <row r="380">
          <cell r="B380">
            <v>379</v>
          </cell>
        </row>
        <row r="381">
          <cell r="B381">
            <v>380</v>
          </cell>
        </row>
        <row r="382">
          <cell r="B382">
            <v>381</v>
          </cell>
        </row>
        <row r="383">
          <cell r="B383">
            <v>382</v>
          </cell>
        </row>
        <row r="384">
          <cell r="B384">
            <v>383</v>
          </cell>
        </row>
        <row r="385">
          <cell r="B385">
            <v>384</v>
          </cell>
        </row>
        <row r="386">
          <cell r="B386">
            <v>385</v>
          </cell>
        </row>
        <row r="387">
          <cell r="B387">
            <v>386</v>
          </cell>
        </row>
        <row r="388">
          <cell r="B388">
            <v>387</v>
          </cell>
        </row>
        <row r="389">
          <cell r="B389">
            <v>388</v>
          </cell>
        </row>
        <row r="390">
          <cell r="B390">
            <v>389</v>
          </cell>
        </row>
        <row r="391">
          <cell r="B391">
            <v>390</v>
          </cell>
        </row>
        <row r="392">
          <cell r="B392">
            <v>391</v>
          </cell>
        </row>
        <row r="393">
          <cell r="B393">
            <v>392</v>
          </cell>
        </row>
        <row r="394">
          <cell r="B394">
            <v>393</v>
          </cell>
        </row>
        <row r="395">
          <cell r="B395">
            <v>394</v>
          </cell>
        </row>
        <row r="396">
          <cell r="B396">
            <v>395</v>
          </cell>
        </row>
        <row r="397">
          <cell r="B397">
            <v>396</v>
          </cell>
        </row>
        <row r="398">
          <cell r="B398">
            <v>397</v>
          </cell>
        </row>
        <row r="399">
          <cell r="B399">
            <v>398</v>
          </cell>
        </row>
        <row r="400">
          <cell r="B400">
            <v>399</v>
          </cell>
        </row>
        <row r="401">
          <cell r="B401">
            <v>400</v>
          </cell>
        </row>
        <row r="402">
          <cell r="B402">
            <v>401</v>
          </cell>
        </row>
        <row r="403">
          <cell r="B403">
            <v>402</v>
          </cell>
        </row>
        <row r="404">
          <cell r="B404">
            <v>403</v>
          </cell>
        </row>
        <row r="405">
          <cell r="B405">
            <v>404</v>
          </cell>
        </row>
        <row r="406">
          <cell r="B406">
            <v>405</v>
          </cell>
        </row>
        <row r="407">
          <cell r="B407">
            <v>406</v>
          </cell>
        </row>
        <row r="408">
          <cell r="B408">
            <v>407</v>
          </cell>
        </row>
        <row r="409">
          <cell r="B409">
            <v>408</v>
          </cell>
        </row>
        <row r="410">
          <cell r="B410">
            <v>409</v>
          </cell>
        </row>
        <row r="411">
          <cell r="B411">
            <v>410</v>
          </cell>
        </row>
        <row r="412">
          <cell r="B412">
            <v>411</v>
          </cell>
        </row>
        <row r="413">
          <cell r="B413">
            <v>412</v>
          </cell>
        </row>
        <row r="414">
          <cell r="B414">
            <v>413</v>
          </cell>
        </row>
        <row r="415">
          <cell r="B415">
            <v>414</v>
          </cell>
        </row>
        <row r="416">
          <cell r="B416">
            <v>415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B419">
            <v>418</v>
          </cell>
        </row>
        <row r="420">
          <cell r="B420">
            <v>419</v>
          </cell>
        </row>
        <row r="421">
          <cell r="B421">
            <v>420</v>
          </cell>
        </row>
        <row r="422">
          <cell r="B422">
            <v>421</v>
          </cell>
        </row>
        <row r="423">
          <cell r="B423">
            <v>422</v>
          </cell>
        </row>
        <row r="424">
          <cell r="B424">
            <v>423</v>
          </cell>
        </row>
        <row r="425">
          <cell r="B425">
            <v>424</v>
          </cell>
        </row>
        <row r="426">
          <cell r="B426">
            <v>425</v>
          </cell>
        </row>
        <row r="427">
          <cell r="B427">
            <v>426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B431">
            <v>430</v>
          </cell>
        </row>
        <row r="432">
          <cell r="B432">
            <v>431</v>
          </cell>
        </row>
        <row r="433">
          <cell r="B433">
            <v>432</v>
          </cell>
        </row>
        <row r="434">
          <cell r="B434">
            <v>433</v>
          </cell>
        </row>
        <row r="435">
          <cell r="B435">
            <v>434</v>
          </cell>
        </row>
        <row r="436">
          <cell r="B436">
            <v>435</v>
          </cell>
        </row>
        <row r="437">
          <cell r="B437">
            <v>436</v>
          </cell>
        </row>
        <row r="438">
          <cell r="B438">
            <v>437</v>
          </cell>
        </row>
        <row r="439">
          <cell r="B439">
            <v>438</v>
          </cell>
        </row>
        <row r="440">
          <cell r="B440">
            <v>439</v>
          </cell>
        </row>
        <row r="441">
          <cell r="B441">
            <v>440</v>
          </cell>
        </row>
        <row r="442">
          <cell r="B442">
            <v>441</v>
          </cell>
        </row>
        <row r="443">
          <cell r="B443">
            <v>442</v>
          </cell>
        </row>
        <row r="444">
          <cell r="B444">
            <v>443</v>
          </cell>
        </row>
        <row r="445">
          <cell r="B445">
            <v>444</v>
          </cell>
        </row>
        <row r="446">
          <cell r="B446">
            <v>445</v>
          </cell>
        </row>
        <row r="447">
          <cell r="B447">
            <v>446</v>
          </cell>
        </row>
        <row r="448">
          <cell r="B448">
            <v>447</v>
          </cell>
        </row>
        <row r="449">
          <cell r="B449">
            <v>448</v>
          </cell>
        </row>
        <row r="450">
          <cell r="B450">
            <v>449</v>
          </cell>
        </row>
        <row r="451">
          <cell r="B451">
            <v>450</v>
          </cell>
        </row>
        <row r="452">
          <cell r="B452">
            <v>451</v>
          </cell>
        </row>
        <row r="453">
          <cell r="B453">
            <v>452</v>
          </cell>
        </row>
        <row r="454">
          <cell r="B454">
            <v>453</v>
          </cell>
        </row>
        <row r="455">
          <cell r="B455">
            <v>454</v>
          </cell>
        </row>
        <row r="456">
          <cell r="B456">
            <v>455</v>
          </cell>
        </row>
        <row r="457">
          <cell r="B457">
            <v>456</v>
          </cell>
        </row>
        <row r="458">
          <cell r="B458">
            <v>457</v>
          </cell>
        </row>
        <row r="459">
          <cell r="B459">
            <v>458</v>
          </cell>
        </row>
        <row r="460">
          <cell r="B460">
            <v>459</v>
          </cell>
        </row>
        <row r="461">
          <cell r="B461">
            <v>460</v>
          </cell>
        </row>
        <row r="462">
          <cell r="B462">
            <v>461</v>
          </cell>
        </row>
        <row r="463">
          <cell r="B463">
            <v>462</v>
          </cell>
        </row>
        <row r="464">
          <cell r="B464">
            <v>463</v>
          </cell>
        </row>
        <row r="465">
          <cell r="B465">
            <v>464</v>
          </cell>
        </row>
        <row r="466">
          <cell r="B466">
            <v>465</v>
          </cell>
        </row>
        <row r="467">
          <cell r="B467">
            <v>466</v>
          </cell>
        </row>
        <row r="468">
          <cell r="B468">
            <v>467</v>
          </cell>
        </row>
        <row r="469">
          <cell r="B469">
            <v>468</v>
          </cell>
        </row>
        <row r="470">
          <cell r="B470">
            <v>469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B474">
            <v>473</v>
          </cell>
        </row>
        <row r="475">
          <cell r="B475">
            <v>474</v>
          </cell>
        </row>
        <row r="476">
          <cell r="B476">
            <v>475</v>
          </cell>
        </row>
        <row r="477">
          <cell r="B477">
            <v>476</v>
          </cell>
        </row>
        <row r="478">
          <cell r="B478">
            <v>477</v>
          </cell>
        </row>
        <row r="479">
          <cell r="B479">
            <v>478</v>
          </cell>
        </row>
        <row r="480">
          <cell r="B480">
            <v>479</v>
          </cell>
        </row>
        <row r="481">
          <cell r="B481">
            <v>480</v>
          </cell>
        </row>
        <row r="482">
          <cell r="B482">
            <v>481</v>
          </cell>
        </row>
        <row r="483">
          <cell r="B483">
            <v>482</v>
          </cell>
        </row>
        <row r="484">
          <cell r="B484">
            <v>483</v>
          </cell>
        </row>
        <row r="485">
          <cell r="B485">
            <v>484</v>
          </cell>
        </row>
        <row r="486">
          <cell r="B486">
            <v>485</v>
          </cell>
        </row>
        <row r="487">
          <cell r="B487">
            <v>486</v>
          </cell>
        </row>
        <row r="488">
          <cell r="B488">
            <v>487</v>
          </cell>
        </row>
        <row r="489">
          <cell r="B489">
            <v>488</v>
          </cell>
        </row>
        <row r="490">
          <cell r="B490">
            <v>489</v>
          </cell>
        </row>
        <row r="491">
          <cell r="B491">
            <v>490</v>
          </cell>
        </row>
        <row r="492">
          <cell r="B492">
            <v>491</v>
          </cell>
        </row>
        <row r="493">
          <cell r="B493">
            <v>492</v>
          </cell>
        </row>
        <row r="494">
          <cell r="B494">
            <v>493</v>
          </cell>
        </row>
        <row r="495">
          <cell r="B495">
            <v>494</v>
          </cell>
        </row>
        <row r="496">
          <cell r="B496">
            <v>495</v>
          </cell>
        </row>
        <row r="497">
          <cell r="B497">
            <v>496</v>
          </cell>
        </row>
        <row r="498">
          <cell r="B498">
            <v>497</v>
          </cell>
        </row>
        <row r="499">
          <cell r="B499">
            <v>498</v>
          </cell>
        </row>
        <row r="500">
          <cell r="B500">
            <v>499</v>
          </cell>
        </row>
        <row r="501">
          <cell r="B501">
            <v>500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arametros"/>
      <sheetName val="temp"/>
      <sheetName val="Listas"/>
    </sheetNames>
    <sheetDataSet>
      <sheetData sheetId="0"/>
      <sheetData sheetId="1"/>
      <sheetData sheetId="2"/>
      <sheetData sheetId="3">
        <row r="2">
          <cell r="A2" t="str">
            <v>A</v>
          </cell>
          <cell r="B2">
            <v>1</v>
          </cell>
          <cell r="E2" t="str">
            <v>UNICA</v>
          </cell>
        </row>
        <row r="3">
          <cell r="A3" t="str">
            <v>B</v>
          </cell>
          <cell r="B3">
            <v>2</v>
          </cell>
          <cell r="E3" t="str">
            <v>RANGO</v>
          </cell>
        </row>
        <row r="4">
          <cell r="A4" t="str">
            <v>C</v>
          </cell>
          <cell r="B4">
            <v>3</v>
          </cell>
        </row>
        <row r="5">
          <cell r="A5" t="str">
            <v>D</v>
          </cell>
          <cell r="B5">
            <v>4</v>
          </cell>
        </row>
        <row r="6">
          <cell r="A6" t="str">
            <v>E</v>
          </cell>
          <cell r="B6">
            <v>5</v>
          </cell>
        </row>
        <row r="7">
          <cell r="A7" t="str">
            <v>F</v>
          </cell>
          <cell r="B7">
            <v>6</v>
          </cell>
        </row>
        <row r="8">
          <cell r="A8" t="str">
            <v>G</v>
          </cell>
          <cell r="B8">
            <v>7</v>
          </cell>
        </row>
        <row r="9">
          <cell r="A9" t="str">
            <v>H</v>
          </cell>
          <cell r="B9">
            <v>8</v>
          </cell>
        </row>
        <row r="10">
          <cell r="A10" t="str">
            <v>I</v>
          </cell>
          <cell r="B10">
            <v>9</v>
          </cell>
        </row>
        <row r="11">
          <cell r="A11" t="str">
            <v>J</v>
          </cell>
          <cell r="B11">
            <v>10</v>
          </cell>
        </row>
        <row r="12">
          <cell r="A12" t="str">
            <v>K</v>
          </cell>
          <cell r="B12">
            <v>11</v>
          </cell>
        </row>
        <row r="13">
          <cell r="A13" t="str">
            <v>L</v>
          </cell>
          <cell r="B13">
            <v>12</v>
          </cell>
        </row>
        <row r="14">
          <cell r="A14" t="str">
            <v>M</v>
          </cell>
          <cell r="B14">
            <v>13</v>
          </cell>
        </row>
        <row r="15">
          <cell r="A15" t="str">
            <v>N</v>
          </cell>
          <cell r="B15">
            <v>14</v>
          </cell>
        </row>
        <row r="16">
          <cell r="A16" t="str">
            <v>O</v>
          </cell>
          <cell r="B16">
            <v>15</v>
          </cell>
        </row>
        <row r="17">
          <cell r="A17" t="str">
            <v>P</v>
          </cell>
          <cell r="B17">
            <v>16</v>
          </cell>
        </row>
        <row r="18">
          <cell r="A18" t="str">
            <v>Q</v>
          </cell>
          <cell r="B18">
            <v>17</v>
          </cell>
        </row>
        <row r="19">
          <cell r="A19" t="str">
            <v>R</v>
          </cell>
          <cell r="B19">
            <v>18</v>
          </cell>
        </row>
        <row r="20">
          <cell r="A20" t="str">
            <v>S</v>
          </cell>
          <cell r="B20">
            <v>19</v>
          </cell>
        </row>
        <row r="21">
          <cell r="A21" t="str">
            <v>T</v>
          </cell>
          <cell r="B21">
            <v>20</v>
          </cell>
        </row>
        <row r="22">
          <cell r="A22" t="str">
            <v>U</v>
          </cell>
          <cell r="B22">
            <v>21</v>
          </cell>
        </row>
        <row r="23">
          <cell r="A23" t="str">
            <v>V</v>
          </cell>
          <cell r="B23">
            <v>22</v>
          </cell>
        </row>
        <row r="24">
          <cell r="A24" t="str">
            <v>W</v>
          </cell>
          <cell r="B24">
            <v>23</v>
          </cell>
        </row>
        <row r="25">
          <cell r="A25" t="str">
            <v>X</v>
          </cell>
          <cell r="B25">
            <v>24</v>
          </cell>
        </row>
        <row r="26">
          <cell r="A26" t="str">
            <v>Y</v>
          </cell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>
            <v>300</v>
          </cell>
        </row>
        <row r="302">
          <cell r="B302">
            <v>301</v>
          </cell>
        </row>
        <row r="303">
          <cell r="B303">
            <v>302</v>
          </cell>
        </row>
        <row r="304">
          <cell r="B304">
            <v>303</v>
          </cell>
        </row>
        <row r="305">
          <cell r="B305">
            <v>304</v>
          </cell>
        </row>
        <row r="306">
          <cell r="B306">
            <v>305</v>
          </cell>
        </row>
        <row r="307">
          <cell r="B307">
            <v>306</v>
          </cell>
        </row>
        <row r="308">
          <cell r="B308">
            <v>307</v>
          </cell>
        </row>
        <row r="309">
          <cell r="B309">
            <v>308</v>
          </cell>
        </row>
        <row r="310">
          <cell r="B310">
            <v>309</v>
          </cell>
        </row>
        <row r="311">
          <cell r="B311">
            <v>310</v>
          </cell>
        </row>
        <row r="312">
          <cell r="B312">
            <v>311</v>
          </cell>
        </row>
        <row r="313">
          <cell r="B313">
            <v>312</v>
          </cell>
        </row>
        <row r="314">
          <cell r="B314">
            <v>313</v>
          </cell>
        </row>
        <row r="315">
          <cell r="B315">
            <v>314</v>
          </cell>
        </row>
        <row r="316">
          <cell r="B316">
            <v>315</v>
          </cell>
        </row>
        <row r="317">
          <cell r="B317">
            <v>316</v>
          </cell>
        </row>
        <row r="318">
          <cell r="B318">
            <v>317</v>
          </cell>
        </row>
        <row r="319">
          <cell r="B319">
            <v>318</v>
          </cell>
        </row>
        <row r="320">
          <cell r="B320">
            <v>319</v>
          </cell>
        </row>
        <row r="321">
          <cell r="B321">
            <v>320</v>
          </cell>
        </row>
        <row r="322">
          <cell r="B322">
            <v>321</v>
          </cell>
        </row>
        <row r="323">
          <cell r="B323">
            <v>322</v>
          </cell>
        </row>
        <row r="324">
          <cell r="B324">
            <v>323</v>
          </cell>
        </row>
        <row r="325">
          <cell r="B325">
            <v>324</v>
          </cell>
        </row>
        <row r="326">
          <cell r="B326">
            <v>325</v>
          </cell>
        </row>
        <row r="327">
          <cell r="B327">
            <v>326</v>
          </cell>
        </row>
        <row r="328">
          <cell r="B328">
            <v>327</v>
          </cell>
        </row>
        <row r="329">
          <cell r="B329">
            <v>328</v>
          </cell>
        </row>
        <row r="330">
          <cell r="B330">
            <v>329</v>
          </cell>
        </row>
        <row r="331">
          <cell r="B331">
            <v>330</v>
          </cell>
        </row>
        <row r="332">
          <cell r="B332">
            <v>331</v>
          </cell>
        </row>
        <row r="333">
          <cell r="B333">
            <v>332</v>
          </cell>
        </row>
        <row r="334">
          <cell r="B334">
            <v>333</v>
          </cell>
        </row>
        <row r="335">
          <cell r="B335">
            <v>334</v>
          </cell>
        </row>
        <row r="336">
          <cell r="B336">
            <v>335</v>
          </cell>
        </row>
        <row r="337">
          <cell r="B337">
            <v>336</v>
          </cell>
        </row>
        <row r="338">
          <cell r="B338">
            <v>337</v>
          </cell>
        </row>
        <row r="339">
          <cell r="B339">
            <v>338</v>
          </cell>
        </row>
        <row r="340">
          <cell r="B340">
            <v>339</v>
          </cell>
        </row>
        <row r="341">
          <cell r="B341">
            <v>340</v>
          </cell>
        </row>
        <row r="342">
          <cell r="B342">
            <v>341</v>
          </cell>
        </row>
        <row r="343">
          <cell r="B343">
            <v>342</v>
          </cell>
        </row>
        <row r="344">
          <cell r="B344">
            <v>343</v>
          </cell>
        </row>
        <row r="345">
          <cell r="B345">
            <v>344</v>
          </cell>
        </row>
        <row r="346">
          <cell r="B346">
            <v>345</v>
          </cell>
        </row>
        <row r="347">
          <cell r="B347">
            <v>346</v>
          </cell>
        </row>
        <row r="348">
          <cell r="B348">
            <v>347</v>
          </cell>
        </row>
        <row r="349">
          <cell r="B349">
            <v>348</v>
          </cell>
        </row>
        <row r="350">
          <cell r="B350">
            <v>349</v>
          </cell>
        </row>
        <row r="351">
          <cell r="B351">
            <v>350</v>
          </cell>
        </row>
        <row r="352">
          <cell r="B352">
            <v>351</v>
          </cell>
        </row>
        <row r="353">
          <cell r="B353">
            <v>352</v>
          </cell>
        </row>
        <row r="354">
          <cell r="B354">
            <v>353</v>
          </cell>
        </row>
        <row r="355">
          <cell r="B355">
            <v>354</v>
          </cell>
        </row>
        <row r="356">
          <cell r="B356">
            <v>355</v>
          </cell>
        </row>
        <row r="357">
          <cell r="B357">
            <v>356</v>
          </cell>
        </row>
        <row r="358">
          <cell r="B358">
            <v>357</v>
          </cell>
        </row>
        <row r="359">
          <cell r="B359">
            <v>358</v>
          </cell>
        </row>
        <row r="360">
          <cell r="B360">
            <v>359</v>
          </cell>
        </row>
        <row r="361">
          <cell r="B361">
            <v>360</v>
          </cell>
        </row>
        <row r="362">
          <cell r="B362">
            <v>361</v>
          </cell>
        </row>
        <row r="363">
          <cell r="B363">
            <v>362</v>
          </cell>
        </row>
        <row r="364">
          <cell r="B364">
            <v>363</v>
          </cell>
        </row>
        <row r="365">
          <cell r="B365">
            <v>364</v>
          </cell>
        </row>
        <row r="366">
          <cell r="B366">
            <v>365</v>
          </cell>
        </row>
        <row r="367">
          <cell r="B367">
            <v>366</v>
          </cell>
        </row>
        <row r="368">
          <cell r="B368">
            <v>367</v>
          </cell>
        </row>
        <row r="369">
          <cell r="B369">
            <v>368</v>
          </cell>
        </row>
        <row r="370">
          <cell r="B370">
            <v>369</v>
          </cell>
        </row>
        <row r="371">
          <cell r="B371">
            <v>370</v>
          </cell>
        </row>
        <row r="372">
          <cell r="B372">
            <v>371</v>
          </cell>
        </row>
        <row r="373">
          <cell r="B373">
            <v>372</v>
          </cell>
        </row>
        <row r="374">
          <cell r="B374">
            <v>373</v>
          </cell>
        </row>
        <row r="375">
          <cell r="B375">
            <v>374</v>
          </cell>
        </row>
        <row r="376">
          <cell r="B376">
            <v>375</v>
          </cell>
        </row>
        <row r="377">
          <cell r="B377">
            <v>376</v>
          </cell>
        </row>
        <row r="378">
          <cell r="B378">
            <v>377</v>
          </cell>
        </row>
        <row r="379">
          <cell r="B379">
            <v>378</v>
          </cell>
        </row>
        <row r="380">
          <cell r="B380">
            <v>379</v>
          </cell>
        </row>
        <row r="381">
          <cell r="B381">
            <v>380</v>
          </cell>
        </row>
        <row r="382">
          <cell r="B382">
            <v>381</v>
          </cell>
        </row>
        <row r="383">
          <cell r="B383">
            <v>382</v>
          </cell>
        </row>
        <row r="384">
          <cell r="B384">
            <v>383</v>
          </cell>
        </row>
        <row r="385">
          <cell r="B385">
            <v>384</v>
          </cell>
        </row>
        <row r="386">
          <cell r="B386">
            <v>385</v>
          </cell>
        </row>
        <row r="387">
          <cell r="B387">
            <v>386</v>
          </cell>
        </row>
        <row r="388">
          <cell r="B388">
            <v>387</v>
          </cell>
        </row>
        <row r="389">
          <cell r="B389">
            <v>388</v>
          </cell>
        </row>
        <row r="390">
          <cell r="B390">
            <v>389</v>
          </cell>
        </row>
        <row r="391">
          <cell r="B391">
            <v>390</v>
          </cell>
        </row>
        <row r="392">
          <cell r="B392">
            <v>391</v>
          </cell>
        </row>
        <row r="393">
          <cell r="B393">
            <v>392</v>
          </cell>
        </row>
        <row r="394">
          <cell r="B394">
            <v>393</v>
          </cell>
        </row>
        <row r="395">
          <cell r="B395">
            <v>394</v>
          </cell>
        </row>
        <row r="396">
          <cell r="B396">
            <v>395</v>
          </cell>
        </row>
        <row r="397">
          <cell r="B397">
            <v>396</v>
          </cell>
        </row>
        <row r="398">
          <cell r="B398">
            <v>397</v>
          </cell>
        </row>
        <row r="399">
          <cell r="B399">
            <v>398</v>
          </cell>
        </row>
        <row r="400">
          <cell r="B400">
            <v>399</v>
          </cell>
        </row>
        <row r="401">
          <cell r="B401">
            <v>400</v>
          </cell>
        </row>
        <row r="402">
          <cell r="B402">
            <v>401</v>
          </cell>
        </row>
        <row r="403">
          <cell r="B403">
            <v>402</v>
          </cell>
        </row>
        <row r="404">
          <cell r="B404">
            <v>403</v>
          </cell>
        </row>
        <row r="405">
          <cell r="B405">
            <v>404</v>
          </cell>
        </row>
        <row r="406">
          <cell r="B406">
            <v>405</v>
          </cell>
        </row>
        <row r="407">
          <cell r="B407">
            <v>406</v>
          </cell>
        </row>
        <row r="408">
          <cell r="B408">
            <v>407</v>
          </cell>
        </row>
        <row r="409">
          <cell r="B409">
            <v>408</v>
          </cell>
        </row>
        <row r="410">
          <cell r="B410">
            <v>409</v>
          </cell>
        </row>
        <row r="411">
          <cell r="B411">
            <v>410</v>
          </cell>
        </row>
        <row r="412">
          <cell r="B412">
            <v>411</v>
          </cell>
        </row>
        <row r="413">
          <cell r="B413">
            <v>412</v>
          </cell>
        </row>
        <row r="414">
          <cell r="B414">
            <v>413</v>
          </cell>
        </row>
        <row r="415">
          <cell r="B415">
            <v>414</v>
          </cell>
        </row>
        <row r="416">
          <cell r="B416">
            <v>415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B419">
            <v>418</v>
          </cell>
        </row>
        <row r="420">
          <cell r="B420">
            <v>419</v>
          </cell>
        </row>
        <row r="421">
          <cell r="B421">
            <v>420</v>
          </cell>
        </row>
        <row r="422">
          <cell r="B422">
            <v>421</v>
          </cell>
        </row>
        <row r="423">
          <cell r="B423">
            <v>422</v>
          </cell>
        </row>
        <row r="424">
          <cell r="B424">
            <v>423</v>
          </cell>
        </row>
        <row r="425">
          <cell r="B425">
            <v>424</v>
          </cell>
        </row>
        <row r="426">
          <cell r="B426">
            <v>425</v>
          </cell>
        </row>
        <row r="427">
          <cell r="B427">
            <v>426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B431">
            <v>430</v>
          </cell>
        </row>
        <row r="432">
          <cell r="B432">
            <v>431</v>
          </cell>
        </row>
        <row r="433">
          <cell r="B433">
            <v>432</v>
          </cell>
        </row>
        <row r="434">
          <cell r="B434">
            <v>433</v>
          </cell>
        </row>
        <row r="435">
          <cell r="B435">
            <v>434</v>
          </cell>
        </row>
        <row r="436">
          <cell r="B436">
            <v>435</v>
          </cell>
        </row>
        <row r="437">
          <cell r="B437">
            <v>436</v>
          </cell>
        </row>
        <row r="438">
          <cell r="B438">
            <v>437</v>
          </cell>
        </row>
        <row r="439">
          <cell r="B439">
            <v>438</v>
          </cell>
        </row>
        <row r="440">
          <cell r="B440">
            <v>439</v>
          </cell>
        </row>
        <row r="441">
          <cell r="B441">
            <v>440</v>
          </cell>
        </row>
        <row r="442">
          <cell r="B442">
            <v>441</v>
          </cell>
        </row>
        <row r="443">
          <cell r="B443">
            <v>442</v>
          </cell>
        </row>
        <row r="444">
          <cell r="B444">
            <v>443</v>
          </cell>
        </row>
        <row r="445">
          <cell r="B445">
            <v>444</v>
          </cell>
        </row>
        <row r="446">
          <cell r="B446">
            <v>445</v>
          </cell>
        </row>
        <row r="447">
          <cell r="B447">
            <v>446</v>
          </cell>
        </row>
        <row r="448">
          <cell r="B448">
            <v>447</v>
          </cell>
        </row>
        <row r="449">
          <cell r="B449">
            <v>448</v>
          </cell>
        </row>
        <row r="450">
          <cell r="B450">
            <v>449</v>
          </cell>
        </row>
        <row r="451">
          <cell r="B451">
            <v>450</v>
          </cell>
        </row>
        <row r="452">
          <cell r="B452">
            <v>451</v>
          </cell>
        </row>
        <row r="453">
          <cell r="B453">
            <v>452</v>
          </cell>
        </row>
        <row r="454">
          <cell r="B454">
            <v>453</v>
          </cell>
        </row>
        <row r="455">
          <cell r="B455">
            <v>454</v>
          </cell>
        </row>
        <row r="456">
          <cell r="B456">
            <v>455</v>
          </cell>
        </row>
        <row r="457">
          <cell r="B457">
            <v>456</v>
          </cell>
        </row>
        <row r="458">
          <cell r="B458">
            <v>457</v>
          </cell>
        </row>
        <row r="459">
          <cell r="B459">
            <v>458</v>
          </cell>
        </row>
        <row r="460">
          <cell r="B460">
            <v>459</v>
          </cell>
        </row>
        <row r="461">
          <cell r="B461">
            <v>460</v>
          </cell>
        </row>
        <row r="462">
          <cell r="B462">
            <v>461</v>
          </cell>
        </row>
        <row r="463">
          <cell r="B463">
            <v>462</v>
          </cell>
        </row>
        <row r="464">
          <cell r="B464">
            <v>463</v>
          </cell>
        </row>
        <row r="465">
          <cell r="B465">
            <v>464</v>
          </cell>
        </row>
        <row r="466">
          <cell r="B466">
            <v>465</v>
          </cell>
        </row>
        <row r="467">
          <cell r="B467">
            <v>466</v>
          </cell>
        </row>
        <row r="468">
          <cell r="B468">
            <v>467</v>
          </cell>
        </row>
        <row r="469">
          <cell r="B469">
            <v>468</v>
          </cell>
        </row>
        <row r="470">
          <cell r="B470">
            <v>469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B474">
            <v>473</v>
          </cell>
        </row>
        <row r="475">
          <cell r="B475">
            <v>474</v>
          </cell>
        </row>
        <row r="476">
          <cell r="B476">
            <v>475</v>
          </cell>
        </row>
        <row r="477">
          <cell r="B477">
            <v>476</v>
          </cell>
        </row>
        <row r="478">
          <cell r="B478">
            <v>477</v>
          </cell>
        </row>
        <row r="479">
          <cell r="B479">
            <v>478</v>
          </cell>
        </row>
        <row r="480">
          <cell r="B480">
            <v>479</v>
          </cell>
        </row>
        <row r="481">
          <cell r="B481">
            <v>480</v>
          </cell>
        </row>
        <row r="482">
          <cell r="B482">
            <v>481</v>
          </cell>
        </row>
        <row r="483">
          <cell r="B483">
            <v>482</v>
          </cell>
        </row>
        <row r="484">
          <cell r="B484">
            <v>483</v>
          </cell>
        </row>
        <row r="485">
          <cell r="B485">
            <v>484</v>
          </cell>
        </row>
        <row r="486">
          <cell r="B486">
            <v>485</v>
          </cell>
        </row>
        <row r="487">
          <cell r="B487">
            <v>486</v>
          </cell>
        </row>
        <row r="488">
          <cell r="B488">
            <v>487</v>
          </cell>
        </row>
        <row r="489">
          <cell r="B489">
            <v>488</v>
          </cell>
        </row>
        <row r="490">
          <cell r="B490">
            <v>489</v>
          </cell>
        </row>
        <row r="491">
          <cell r="B491">
            <v>490</v>
          </cell>
        </row>
        <row r="492">
          <cell r="B492">
            <v>491</v>
          </cell>
        </row>
        <row r="493">
          <cell r="B493">
            <v>492</v>
          </cell>
        </row>
        <row r="494">
          <cell r="B494">
            <v>493</v>
          </cell>
        </row>
        <row r="495">
          <cell r="B495">
            <v>494</v>
          </cell>
        </row>
        <row r="496">
          <cell r="B496">
            <v>495</v>
          </cell>
        </row>
        <row r="497">
          <cell r="B497">
            <v>496</v>
          </cell>
        </row>
        <row r="498">
          <cell r="B498">
            <v>497</v>
          </cell>
        </row>
        <row r="499">
          <cell r="B499">
            <v>498</v>
          </cell>
        </row>
        <row r="500">
          <cell r="B500">
            <v>499</v>
          </cell>
        </row>
        <row r="501">
          <cell r="B501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CCE">
  <a:themeElements>
    <a:clrScheme name="Personalizado 6">
      <a:dk1>
        <a:srgbClr val="4E4D4D"/>
      </a:dk1>
      <a:lt1>
        <a:srgbClr val="FFFFFF"/>
      </a:lt1>
      <a:dk2>
        <a:srgbClr val="4E4D4D"/>
      </a:dk2>
      <a:lt2>
        <a:srgbClr val="4E4D4D"/>
      </a:lt2>
      <a:accent1>
        <a:srgbClr val="4E4D4D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lombiacompraeficiente2014@gmail.com" TargetMode="External"/><Relationship Id="rId13" Type="http://schemas.openxmlformats.org/officeDocument/2006/relationships/hyperlink" Target="mailto:licitaciones@povedasalgado.com" TargetMode="External"/><Relationship Id="rId18" Type="http://schemas.openxmlformats.org/officeDocument/2006/relationships/hyperlink" Target="mailto:msalazar@patprimo.com.co" TargetMode="External"/><Relationship Id="rId3" Type="http://schemas.openxmlformats.org/officeDocument/2006/relationships/hyperlink" Target="mailto:controlinterno@jaentex.com" TargetMode="External"/><Relationship Id="rId7" Type="http://schemas.openxmlformats.org/officeDocument/2006/relationships/hyperlink" Target="mailto:gerencia@dotacionintegral.com" TargetMode="External"/><Relationship Id="rId12" Type="http://schemas.openxmlformats.org/officeDocument/2006/relationships/hyperlink" Target="mailto:licitacionpermoda@une.net.co" TargetMode="External"/><Relationship Id="rId17" Type="http://schemas.openxmlformats.org/officeDocument/2006/relationships/hyperlink" Target="mailto:tguerrero@intradeco.com.co" TargetMode="External"/><Relationship Id="rId2" Type="http://schemas.openxmlformats.org/officeDocument/2006/relationships/hyperlink" Target="mailto:dramirez@arturocalle.com" TargetMode="External"/><Relationship Id="rId16" Type="http://schemas.openxmlformats.org/officeDocument/2006/relationships/hyperlink" Target="mailto:dotacionesutcc2014@crisalltex.com.co" TargetMode="External"/><Relationship Id="rId20" Type="http://schemas.openxmlformats.org/officeDocument/2006/relationships/hyperlink" Target="mailto:dramirez@uniroca.com" TargetMode="External"/><Relationship Id="rId1" Type="http://schemas.openxmlformats.org/officeDocument/2006/relationships/hyperlink" Target="mailto:gerencia@roottco.com" TargetMode="External"/><Relationship Id="rId6" Type="http://schemas.openxmlformats.org/officeDocument/2006/relationships/hyperlink" Target="mailto:mochoa@cuerosvelez.com" TargetMode="External"/><Relationship Id="rId11" Type="http://schemas.openxmlformats.org/officeDocument/2006/relationships/hyperlink" Target="mailto:omarvanegasvallejo@gmail.com" TargetMode="External"/><Relationship Id="rId5" Type="http://schemas.openxmlformats.org/officeDocument/2006/relationships/hyperlink" Target="mailto:svillada@crystal.com.co" TargetMode="External"/><Relationship Id="rId15" Type="http://schemas.openxmlformats.org/officeDocument/2006/relationships/hyperlink" Target="mailto:jimmy@twity.com" TargetMode="External"/><Relationship Id="rId10" Type="http://schemas.openxmlformats.org/officeDocument/2006/relationships/hyperlink" Target="mailto:mortegapineros@gmail.com" TargetMode="External"/><Relationship Id="rId19" Type="http://schemas.openxmlformats.org/officeDocument/2006/relationships/hyperlink" Target="mailto:alejandraduquem@gmail.com" TargetMode="External"/><Relationship Id="rId4" Type="http://schemas.openxmlformats.org/officeDocument/2006/relationships/hyperlink" Target="mailto:diegocortes@cisas.com.co" TargetMode="External"/><Relationship Id="rId9" Type="http://schemas.openxmlformats.org/officeDocument/2006/relationships/hyperlink" Target="mailto:ventasinstitucionales1@losvestidos.com" TargetMode="External"/><Relationship Id="rId14" Type="http://schemas.openxmlformats.org/officeDocument/2006/relationships/hyperlink" Target="mailto:VANESSA.GOMEZ@QUEST.COM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showGridLines="0" workbookViewId="0">
      <selection activeCell="B1" sqref="B1:C2"/>
    </sheetView>
  </sheetViews>
  <sheetFormatPr defaultColWidth="0" defaultRowHeight="14.25" x14ac:dyDescent="0.2"/>
  <cols>
    <col min="1" max="2" width="11" customWidth="1"/>
    <col min="3" max="3" width="42.875" bestFit="1" customWidth="1"/>
    <col min="4" max="4" width="16.875" customWidth="1"/>
    <col min="5" max="16384" width="11" hidden="1"/>
  </cols>
  <sheetData>
    <row r="1" spans="2:4" ht="14.25" customHeight="1" x14ac:dyDescent="0.2">
      <c r="B1" s="63" t="s">
        <v>54</v>
      </c>
      <c r="C1" s="63"/>
      <c r="D1" s="63" t="s">
        <v>55</v>
      </c>
    </row>
    <row r="2" spans="2:4" ht="14.25" customHeight="1" x14ac:dyDescent="0.2">
      <c r="B2" s="64"/>
      <c r="C2" s="64"/>
      <c r="D2" s="64"/>
    </row>
    <row r="3" spans="2:4" ht="15" x14ac:dyDescent="0.2">
      <c r="B3" s="65" t="s">
        <v>56</v>
      </c>
      <c r="C3" s="65"/>
      <c r="D3" s="30" t="s">
        <v>57</v>
      </c>
    </row>
    <row r="4" spans="2:4" ht="15" x14ac:dyDescent="0.25">
      <c r="B4" s="62" t="s">
        <v>437</v>
      </c>
      <c r="C4" s="62"/>
      <c r="D4" s="62"/>
    </row>
    <row r="5" spans="2:4" x14ac:dyDescent="0.2">
      <c r="B5" s="31" t="s">
        <v>438</v>
      </c>
      <c r="C5" s="31" t="s">
        <v>140</v>
      </c>
      <c r="D5" s="32"/>
    </row>
    <row r="6" spans="2:4" x14ac:dyDescent="0.2">
      <c r="B6" s="31" t="s">
        <v>439</v>
      </c>
      <c r="C6" s="31" t="s">
        <v>440</v>
      </c>
      <c r="D6" s="32"/>
    </row>
    <row r="7" spans="2:4" x14ac:dyDescent="0.2">
      <c r="B7" s="31" t="s">
        <v>441</v>
      </c>
      <c r="C7" s="33" t="s">
        <v>442</v>
      </c>
      <c r="D7" s="32"/>
    </row>
    <row r="8" spans="2:4" x14ac:dyDescent="0.2">
      <c r="B8" s="31" t="s">
        <v>43</v>
      </c>
      <c r="C8" s="31" t="s">
        <v>549</v>
      </c>
      <c r="D8" s="32"/>
    </row>
    <row r="9" spans="2:4" x14ac:dyDescent="0.2">
      <c r="B9" s="31" t="s">
        <v>443</v>
      </c>
      <c r="C9" s="31" t="s">
        <v>444</v>
      </c>
      <c r="D9" s="32"/>
    </row>
    <row r="10" spans="2:4" x14ac:dyDescent="0.2">
      <c r="B10" s="31" t="s">
        <v>445</v>
      </c>
      <c r="C10" s="31">
        <v>3138854138</v>
      </c>
      <c r="D10" s="32"/>
    </row>
    <row r="11" spans="2:4" ht="15" x14ac:dyDescent="0.2">
      <c r="B11" s="65" t="s">
        <v>58</v>
      </c>
      <c r="C11" s="65"/>
      <c r="D11" s="34" t="s">
        <v>59</v>
      </c>
    </row>
    <row r="12" spans="2:4" ht="15" x14ac:dyDescent="0.25">
      <c r="B12" s="62" t="s">
        <v>437</v>
      </c>
      <c r="C12" s="62"/>
      <c r="D12" s="62"/>
    </row>
    <row r="13" spans="2:4" x14ac:dyDescent="0.2">
      <c r="B13" s="31" t="s">
        <v>438</v>
      </c>
      <c r="C13" s="35" t="s">
        <v>446</v>
      </c>
      <c r="D13" s="32"/>
    </row>
    <row r="14" spans="2:4" x14ac:dyDescent="0.2">
      <c r="B14" s="31" t="s">
        <v>439</v>
      </c>
      <c r="C14" s="35" t="s">
        <v>447</v>
      </c>
      <c r="D14" s="32"/>
    </row>
    <row r="15" spans="2:4" x14ac:dyDescent="0.2">
      <c r="B15" s="31" t="s">
        <v>441</v>
      </c>
      <c r="C15" s="36" t="s">
        <v>448</v>
      </c>
      <c r="D15" s="32"/>
    </row>
    <row r="16" spans="2:4" x14ac:dyDescent="0.2">
      <c r="B16" s="31" t="s">
        <v>43</v>
      </c>
      <c r="C16" s="32" t="s">
        <v>449</v>
      </c>
      <c r="D16" s="32"/>
    </row>
    <row r="17" spans="2:4" x14ac:dyDescent="0.2">
      <c r="B17" s="31" t="s">
        <v>443</v>
      </c>
      <c r="C17" s="32" t="s">
        <v>450</v>
      </c>
      <c r="D17" s="32"/>
    </row>
    <row r="18" spans="2:4" x14ac:dyDescent="0.2">
      <c r="B18" s="31" t="s">
        <v>445</v>
      </c>
      <c r="C18" s="37">
        <v>3174387231</v>
      </c>
      <c r="D18" s="32"/>
    </row>
    <row r="19" spans="2:4" ht="15" x14ac:dyDescent="0.2">
      <c r="B19" s="65" t="s">
        <v>60</v>
      </c>
      <c r="C19" s="65"/>
      <c r="D19" s="30" t="s">
        <v>61</v>
      </c>
    </row>
    <row r="20" spans="2:4" ht="15" x14ac:dyDescent="0.25">
      <c r="B20" s="62" t="s">
        <v>437</v>
      </c>
      <c r="C20" s="62"/>
      <c r="D20" s="62"/>
    </row>
    <row r="21" spans="2:4" x14ac:dyDescent="0.2">
      <c r="B21" s="31" t="s">
        <v>438</v>
      </c>
      <c r="C21" s="38" t="s">
        <v>451</v>
      </c>
      <c r="D21" s="32"/>
    </row>
    <row r="22" spans="2:4" x14ac:dyDescent="0.2">
      <c r="B22" s="31" t="s">
        <v>439</v>
      </c>
      <c r="C22" s="32" t="s">
        <v>452</v>
      </c>
      <c r="D22" s="32"/>
    </row>
    <row r="23" spans="2:4" x14ac:dyDescent="0.2">
      <c r="B23" s="31" t="s">
        <v>441</v>
      </c>
      <c r="C23" s="36" t="s">
        <v>453</v>
      </c>
      <c r="D23" s="32"/>
    </row>
    <row r="24" spans="2:4" x14ac:dyDescent="0.2">
      <c r="B24" s="31" t="s">
        <v>43</v>
      </c>
      <c r="C24" s="38" t="s">
        <v>454</v>
      </c>
      <c r="D24" s="32"/>
    </row>
    <row r="25" spans="2:4" x14ac:dyDescent="0.2">
      <c r="B25" s="31" t="s">
        <v>443</v>
      </c>
      <c r="C25" s="32" t="s">
        <v>455</v>
      </c>
      <c r="D25" s="32"/>
    </row>
    <row r="26" spans="2:4" x14ac:dyDescent="0.2">
      <c r="B26" s="31" t="s">
        <v>445</v>
      </c>
      <c r="C26" s="37">
        <v>3176439182</v>
      </c>
      <c r="D26" s="32"/>
    </row>
    <row r="27" spans="2:4" ht="15" x14ac:dyDescent="0.2">
      <c r="B27" s="65" t="s">
        <v>62</v>
      </c>
      <c r="C27" s="65"/>
      <c r="D27" s="30" t="s">
        <v>63</v>
      </c>
    </row>
    <row r="28" spans="2:4" ht="15" x14ac:dyDescent="0.25">
      <c r="B28" s="62" t="s">
        <v>437</v>
      </c>
      <c r="C28" s="62"/>
      <c r="D28" s="62"/>
    </row>
    <row r="29" spans="2:4" x14ac:dyDescent="0.2">
      <c r="B29" s="31" t="s">
        <v>438</v>
      </c>
      <c r="C29" s="32" t="s">
        <v>456</v>
      </c>
      <c r="D29" s="32"/>
    </row>
    <row r="30" spans="2:4" x14ac:dyDescent="0.2">
      <c r="B30" s="31" t="s">
        <v>439</v>
      </c>
      <c r="C30" s="32" t="s">
        <v>457</v>
      </c>
      <c r="D30" s="32"/>
    </row>
    <row r="31" spans="2:4" x14ac:dyDescent="0.2">
      <c r="B31" s="31" t="s">
        <v>441</v>
      </c>
      <c r="C31" s="36" t="s">
        <v>458</v>
      </c>
      <c r="D31" s="32"/>
    </row>
    <row r="32" spans="2:4" x14ac:dyDescent="0.2">
      <c r="B32" s="31" t="s">
        <v>43</v>
      </c>
      <c r="C32" s="32" t="s">
        <v>459</v>
      </c>
      <c r="D32" s="32"/>
    </row>
    <row r="33" spans="2:4" x14ac:dyDescent="0.2">
      <c r="B33" s="31" t="s">
        <v>443</v>
      </c>
      <c r="C33" s="32" t="s">
        <v>460</v>
      </c>
      <c r="D33" s="32"/>
    </row>
    <row r="34" spans="2:4" x14ac:dyDescent="0.2">
      <c r="B34" s="31" t="s">
        <v>445</v>
      </c>
      <c r="C34" s="32" t="s">
        <v>461</v>
      </c>
      <c r="D34" s="32"/>
    </row>
    <row r="35" spans="2:4" ht="15" x14ac:dyDescent="0.2">
      <c r="B35" s="65" t="s">
        <v>64</v>
      </c>
      <c r="C35" s="65"/>
      <c r="D35" s="30" t="s">
        <v>65</v>
      </c>
    </row>
    <row r="36" spans="2:4" ht="15" x14ac:dyDescent="0.25">
      <c r="B36" s="62" t="s">
        <v>437</v>
      </c>
      <c r="C36" s="62"/>
      <c r="D36" s="62"/>
    </row>
    <row r="37" spans="2:4" x14ac:dyDescent="0.2">
      <c r="B37" s="31" t="s">
        <v>438</v>
      </c>
      <c r="C37" s="32" t="s">
        <v>462</v>
      </c>
      <c r="D37" s="32"/>
    </row>
    <row r="38" spans="2:4" x14ac:dyDescent="0.2">
      <c r="B38" s="31" t="s">
        <v>439</v>
      </c>
      <c r="C38" s="32" t="s">
        <v>463</v>
      </c>
      <c r="D38" s="32"/>
    </row>
    <row r="39" spans="2:4" x14ac:dyDescent="0.2">
      <c r="B39" s="31" t="s">
        <v>441</v>
      </c>
      <c r="C39" s="36" t="s">
        <v>464</v>
      </c>
      <c r="D39" s="32"/>
    </row>
    <row r="40" spans="2:4" x14ac:dyDescent="0.2">
      <c r="B40" s="31" t="s">
        <v>43</v>
      </c>
      <c r="C40" s="32" t="s">
        <v>465</v>
      </c>
      <c r="D40" s="32"/>
    </row>
    <row r="41" spans="2:4" x14ac:dyDescent="0.2">
      <c r="B41" s="31" t="s">
        <v>443</v>
      </c>
      <c r="C41" s="32" t="s">
        <v>466</v>
      </c>
      <c r="D41" s="32"/>
    </row>
    <row r="42" spans="2:4" x14ac:dyDescent="0.2">
      <c r="B42" s="31" t="s">
        <v>445</v>
      </c>
      <c r="C42" s="37">
        <v>3216483185</v>
      </c>
      <c r="D42" s="32"/>
    </row>
    <row r="43" spans="2:4" ht="15" x14ac:dyDescent="0.2">
      <c r="B43" s="65" t="s">
        <v>66</v>
      </c>
      <c r="C43" s="65"/>
      <c r="D43" s="30" t="s">
        <v>67</v>
      </c>
    </row>
    <row r="44" spans="2:4" ht="15" x14ac:dyDescent="0.25">
      <c r="B44" s="62" t="s">
        <v>437</v>
      </c>
      <c r="C44" s="62"/>
      <c r="D44" s="62"/>
    </row>
    <row r="45" spans="2:4" x14ac:dyDescent="0.2">
      <c r="B45" s="31" t="s">
        <v>438</v>
      </c>
      <c r="C45" s="35" t="s">
        <v>467</v>
      </c>
      <c r="D45" s="32"/>
    </row>
    <row r="46" spans="2:4" x14ac:dyDescent="0.2">
      <c r="B46" s="31" t="s">
        <v>439</v>
      </c>
      <c r="C46" s="35" t="s">
        <v>468</v>
      </c>
      <c r="D46" s="32"/>
    </row>
    <row r="47" spans="2:4" x14ac:dyDescent="0.2">
      <c r="B47" s="31" t="s">
        <v>441</v>
      </c>
      <c r="C47" s="39" t="s">
        <v>469</v>
      </c>
      <c r="D47" s="32"/>
    </row>
    <row r="48" spans="2:4" x14ac:dyDescent="0.2">
      <c r="B48" s="31" t="s">
        <v>43</v>
      </c>
      <c r="C48" s="32" t="s">
        <v>470</v>
      </c>
      <c r="D48" s="32"/>
    </row>
    <row r="49" spans="2:4" x14ac:dyDescent="0.2">
      <c r="B49" s="31" t="s">
        <v>443</v>
      </c>
      <c r="C49" s="32" t="s">
        <v>471</v>
      </c>
      <c r="D49" s="32"/>
    </row>
    <row r="50" spans="2:4" x14ac:dyDescent="0.2">
      <c r="B50" s="31" t="s">
        <v>445</v>
      </c>
      <c r="C50" s="32" t="s">
        <v>472</v>
      </c>
      <c r="D50" s="32"/>
    </row>
    <row r="51" spans="2:4" ht="15" x14ac:dyDescent="0.2">
      <c r="B51" s="65" t="s">
        <v>68</v>
      </c>
      <c r="C51" s="65"/>
      <c r="D51" s="30" t="s">
        <v>69</v>
      </c>
    </row>
    <row r="52" spans="2:4" ht="15" x14ac:dyDescent="0.25">
      <c r="B52" s="62" t="s">
        <v>437</v>
      </c>
      <c r="C52" s="62"/>
      <c r="D52" s="62"/>
    </row>
    <row r="53" spans="2:4" x14ac:dyDescent="0.2">
      <c r="B53" s="31" t="s">
        <v>438</v>
      </c>
      <c r="C53" s="32" t="s">
        <v>473</v>
      </c>
      <c r="D53" s="32"/>
    </row>
    <row r="54" spans="2:4" x14ac:dyDescent="0.2">
      <c r="B54" s="31" t="s">
        <v>439</v>
      </c>
      <c r="C54" s="32" t="s">
        <v>474</v>
      </c>
      <c r="D54" s="32"/>
    </row>
    <row r="55" spans="2:4" x14ac:dyDescent="0.2">
      <c r="B55" s="31" t="s">
        <v>441</v>
      </c>
      <c r="C55" s="36" t="s">
        <v>475</v>
      </c>
      <c r="D55" s="32"/>
    </row>
    <row r="56" spans="2:4" x14ac:dyDescent="0.2">
      <c r="B56" s="31" t="s">
        <v>43</v>
      </c>
      <c r="C56" s="32" t="s">
        <v>476</v>
      </c>
      <c r="D56" s="32" t="s">
        <v>477</v>
      </c>
    </row>
    <row r="57" spans="2:4" x14ac:dyDescent="0.2">
      <c r="B57" s="31" t="s">
        <v>443</v>
      </c>
      <c r="C57" s="37">
        <v>3343232</v>
      </c>
      <c r="D57" s="32" t="s">
        <v>477</v>
      </c>
    </row>
    <row r="58" spans="2:4" x14ac:dyDescent="0.2">
      <c r="B58" s="31" t="s">
        <v>445</v>
      </c>
      <c r="C58" s="37">
        <v>3116353782</v>
      </c>
      <c r="D58" s="32"/>
    </row>
    <row r="59" spans="2:4" ht="15" x14ac:dyDescent="0.2">
      <c r="B59" s="65" t="s">
        <v>70</v>
      </c>
      <c r="C59" s="65"/>
      <c r="D59" s="30" t="s">
        <v>71</v>
      </c>
    </row>
    <row r="60" spans="2:4" ht="15" x14ac:dyDescent="0.25">
      <c r="B60" s="62" t="s">
        <v>437</v>
      </c>
      <c r="C60" s="62"/>
      <c r="D60" s="62"/>
    </row>
    <row r="61" spans="2:4" x14ac:dyDescent="0.2">
      <c r="B61" s="31" t="s">
        <v>438</v>
      </c>
      <c r="C61" s="32" t="s">
        <v>478</v>
      </c>
      <c r="D61" s="32"/>
    </row>
    <row r="62" spans="2:4" x14ac:dyDescent="0.2">
      <c r="B62" s="31" t="s">
        <v>439</v>
      </c>
      <c r="C62" s="32" t="s">
        <v>479</v>
      </c>
      <c r="D62" s="32"/>
    </row>
    <row r="63" spans="2:4" x14ac:dyDescent="0.2">
      <c r="B63" s="31" t="s">
        <v>441</v>
      </c>
      <c r="C63" s="36" t="s">
        <v>480</v>
      </c>
      <c r="D63" s="32"/>
    </row>
    <row r="64" spans="2:4" x14ac:dyDescent="0.2">
      <c r="B64" s="31" t="s">
        <v>43</v>
      </c>
      <c r="C64" s="32" t="s">
        <v>481</v>
      </c>
      <c r="D64" s="32"/>
    </row>
    <row r="65" spans="2:4" x14ac:dyDescent="0.2">
      <c r="B65" s="31" t="s">
        <v>443</v>
      </c>
      <c r="C65" s="32" t="s">
        <v>482</v>
      </c>
      <c r="D65" s="32"/>
    </row>
    <row r="66" spans="2:4" x14ac:dyDescent="0.2">
      <c r="B66" s="31" t="s">
        <v>445</v>
      </c>
      <c r="C66" s="32" t="s">
        <v>483</v>
      </c>
      <c r="D66" s="32"/>
    </row>
    <row r="67" spans="2:4" ht="15" x14ac:dyDescent="0.2">
      <c r="B67" s="65" t="s">
        <v>72</v>
      </c>
      <c r="C67" s="65"/>
      <c r="D67" s="30" t="s">
        <v>73</v>
      </c>
    </row>
    <row r="68" spans="2:4" ht="15" x14ac:dyDescent="0.25">
      <c r="B68" s="62" t="s">
        <v>437</v>
      </c>
      <c r="C68" s="62"/>
      <c r="D68" s="62"/>
    </row>
    <row r="69" spans="2:4" x14ac:dyDescent="0.2">
      <c r="B69" s="31" t="s">
        <v>438</v>
      </c>
      <c r="C69" s="32" t="s">
        <v>484</v>
      </c>
      <c r="D69" s="32"/>
    </row>
    <row r="70" spans="2:4" x14ac:dyDescent="0.2">
      <c r="B70" s="31" t="s">
        <v>439</v>
      </c>
      <c r="C70" s="32" t="s">
        <v>485</v>
      </c>
      <c r="D70" s="32"/>
    </row>
    <row r="71" spans="2:4" x14ac:dyDescent="0.2">
      <c r="B71" s="31" t="s">
        <v>441</v>
      </c>
      <c r="C71" s="36" t="s">
        <v>486</v>
      </c>
      <c r="D71" s="32"/>
    </row>
    <row r="72" spans="2:4" x14ac:dyDescent="0.2">
      <c r="B72" s="31" t="s">
        <v>43</v>
      </c>
      <c r="C72" s="32" t="s">
        <v>487</v>
      </c>
      <c r="D72" s="32"/>
    </row>
    <row r="73" spans="2:4" x14ac:dyDescent="0.2">
      <c r="B73" s="31" t="s">
        <v>443</v>
      </c>
      <c r="C73" s="32" t="s">
        <v>488</v>
      </c>
      <c r="D73" s="32"/>
    </row>
    <row r="74" spans="2:4" x14ac:dyDescent="0.2">
      <c r="B74" s="31" t="s">
        <v>445</v>
      </c>
      <c r="C74" s="37">
        <v>3134886149</v>
      </c>
      <c r="D74" s="32"/>
    </row>
    <row r="75" spans="2:4" ht="15" x14ac:dyDescent="0.2">
      <c r="B75" s="65" t="s">
        <v>74</v>
      </c>
      <c r="C75" s="65"/>
      <c r="D75" s="30" t="s">
        <v>75</v>
      </c>
    </row>
    <row r="76" spans="2:4" ht="15" x14ac:dyDescent="0.25">
      <c r="B76" s="62" t="s">
        <v>437</v>
      </c>
      <c r="C76" s="62"/>
      <c r="D76" s="62"/>
    </row>
    <row r="77" spans="2:4" x14ac:dyDescent="0.2">
      <c r="B77" s="31" t="s">
        <v>438</v>
      </c>
      <c r="C77" s="32" t="s">
        <v>489</v>
      </c>
      <c r="D77" s="32"/>
    </row>
    <row r="78" spans="2:4" x14ac:dyDescent="0.2">
      <c r="B78" s="31" t="s">
        <v>439</v>
      </c>
      <c r="C78" s="32" t="s">
        <v>490</v>
      </c>
      <c r="D78" s="32"/>
    </row>
    <row r="79" spans="2:4" x14ac:dyDescent="0.2">
      <c r="B79" s="31" t="s">
        <v>441</v>
      </c>
      <c r="C79" s="36" t="s">
        <v>491</v>
      </c>
      <c r="D79" s="32"/>
    </row>
    <row r="80" spans="2:4" x14ac:dyDescent="0.2">
      <c r="B80" s="31" t="s">
        <v>43</v>
      </c>
      <c r="C80" s="32" t="s">
        <v>492</v>
      </c>
      <c r="D80" s="32"/>
    </row>
    <row r="81" spans="2:4" x14ac:dyDescent="0.2">
      <c r="B81" s="31" t="s">
        <v>443</v>
      </c>
      <c r="C81" s="37">
        <v>6919801</v>
      </c>
      <c r="D81" s="32"/>
    </row>
    <row r="82" spans="2:4" x14ac:dyDescent="0.2">
      <c r="B82" s="31" t="s">
        <v>445</v>
      </c>
      <c r="C82" s="37">
        <v>3214361962</v>
      </c>
      <c r="D82" s="32"/>
    </row>
    <row r="83" spans="2:4" ht="15" x14ac:dyDescent="0.2">
      <c r="B83" s="65" t="s">
        <v>76</v>
      </c>
      <c r="C83" s="65"/>
      <c r="D83" s="30" t="s">
        <v>77</v>
      </c>
    </row>
    <row r="84" spans="2:4" ht="15" x14ac:dyDescent="0.25">
      <c r="B84" s="62" t="s">
        <v>437</v>
      </c>
      <c r="C84" s="62"/>
      <c r="D84" s="62"/>
    </row>
    <row r="85" spans="2:4" x14ac:dyDescent="0.2">
      <c r="B85" s="31" t="s">
        <v>438</v>
      </c>
      <c r="C85" s="32" t="s">
        <v>493</v>
      </c>
      <c r="D85" s="32"/>
    </row>
    <row r="86" spans="2:4" x14ac:dyDescent="0.2">
      <c r="B86" s="31" t="s">
        <v>439</v>
      </c>
      <c r="C86" s="32" t="s">
        <v>494</v>
      </c>
      <c r="D86" s="32"/>
    </row>
    <row r="87" spans="2:4" x14ac:dyDescent="0.2">
      <c r="B87" s="31" t="s">
        <v>441</v>
      </c>
      <c r="C87" s="36" t="s">
        <v>495</v>
      </c>
      <c r="D87" s="32"/>
    </row>
    <row r="88" spans="2:4" x14ac:dyDescent="0.2">
      <c r="B88" s="31" t="s">
        <v>43</v>
      </c>
      <c r="C88" s="38" t="s">
        <v>496</v>
      </c>
      <c r="D88" s="32"/>
    </row>
    <row r="89" spans="2:4" x14ac:dyDescent="0.2">
      <c r="B89" s="31" t="s">
        <v>443</v>
      </c>
      <c r="C89" s="40">
        <v>2319530</v>
      </c>
      <c r="D89" s="32"/>
    </row>
    <row r="90" spans="2:4" x14ac:dyDescent="0.2">
      <c r="B90" s="31" t="s">
        <v>445</v>
      </c>
      <c r="C90" s="37">
        <v>3107797395</v>
      </c>
      <c r="D90" s="32"/>
    </row>
    <row r="91" spans="2:4" ht="15" x14ac:dyDescent="0.2">
      <c r="B91" s="65" t="s">
        <v>78</v>
      </c>
      <c r="C91" s="65"/>
      <c r="D91" s="30" t="s">
        <v>79</v>
      </c>
    </row>
    <row r="92" spans="2:4" ht="15" x14ac:dyDescent="0.25">
      <c r="B92" s="62" t="s">
        <v>437</v>
      </c>
      <c r="C92" s="62"/>
      <c r="D92" s="62"/>
    </row>
    <row r="93" spans="2:4" x14ac:dyDescent="0.2">
      <c r="B93" s="31" t="s">
        <v>438</v>
      </c>
      <c r="C93" s="32" t="s">
        <v>497</v>
      </c>
      <c r="D93" s="32"/>
    </row>
    <row r="94" spans="2:4" x14ac:dyDescent="0.2">
      <c r="B94" s="31" t="s">
        <v>439</v>
      </c>
      <c r="C94" s="32" t="s">
        <v>498</v>
      </c>
      <c r="D94" s="32"/>
    </row>
    <row r="95" spans="2:4" x14ac:dyDescent="0.2">
      <c r="B95" s="31" t="s">
        <v>441</v>
      </c>
      <c r="C95" s="36" t="s">
        <v>499</v>
      </c>
      <c r="D95" s="32"/>
    </row>
    <row r="96" spans="2:4" x14ac:dyDescent="0.2">
      <c r="B96" s="31" t="s">
        <v>43</v>
      </c>
      <c r="C96" s="32" t="s">
        <v>500</v>
      </c>
      <c r="D96" s="32"/>
    </row>
    <row r="97" spans="2:4" x14ac:dyDescent="0.2">
      <c r="B97" s="31" t="s">
        <v>443</v>
      </c>
      <c r="C97" s="32" t="s">
        <v>501</v>
      </c>
      <c r="D97" s="32"/>
    </row>
    <row r="98" spans="2:4" x14ac:dyDescent="0.2">
      <c r="B98" s="31" t="s">
        <v>445</v>
      </c>
      <c r="C98" s="37">
        <v>3002033718</v>
      </c>
      <c r="D98" s="32"/>
    </row>
    <row r="99" spans="2:4" ht="15" x14ac:dyDescent="0.2">
      <c r="B99" s="65" t="s">
        <v>80</v>
      </c>
      <c r="C99" s="65"/>
      <c r="D99" s="30" t="s">
        <v>81</v>
      </c>
    </row>
    <row r="100" spans="2:4" ht="15" x14ac:dyDescent="0.25">
      <c r="B100" s="62" t="s">
        <v>437</v>
      </c>
      <c r="C100" s="62"/>
      <c r="D100" s="62"/>
    </row>
    <row r="101" spans="2:4" x14ac:dyDescent="0.2">
      <c r="B101" s="31" t="s">
        <v>438</v>
      </c>
      <c r="C101" s="32" t="s">
        <v>502</v>
      </c>
      <c r="D101" s="32"/>
    </row>
    <row r="102" spans="2:4" x14ac:dyDescent="0.2">
      <c r="B102" s="31" t="s">
        <v>439</v>
      </c>
      <c r="C102" s="32" t="s">
        <v>503</v>
      </c>
      <c r="D102" s="32"/>
    </row>
    <row r="103" spans="2:4" x14ac:dyDescent="0.2">
      <c r="B103" s="31" t="s">
        <v>441</v>
      </c>
      <c r="C103" s="36" t="s">
        <v>504</v>
      </c>
      <c r="D103" s="32"/>
    </row>
    <row r="104" spans="2:4" x14ac:dyDescent="0.2">
      <c r="B104" s="31" t="s">
        <v>43</v>
      </c>
      <c r="C104" s="32" t="s">
        <v>505</v>
      </c>
      <c r="D104" s="32"/>
    </row>
    <row r="105" spans="2:4" x14ac:dyDescent="0.2">
      <c r="B105" s="31" t="s">
        <v>443</v>
      </c>
      <c r="C105" s="41">
        <v>2612395</v>
      </c>
      <c r="D105" s="32"/>
    </row>
    <row r="106" spans="2:4" x14ac:dyDescent="0.2">
      <c r="B106" s="31" t="s">
        <v>445</v>
      </c>
      <c r="C106" s="41">
        <v>3212709816</v>
      </c>
      <c r="D106" s="32"/>
    </row>
    <row r="107" spans="2:4" ht="15" x14ac:dyDescent="0.2">
      <c r="B107" s="65" t="s">
        <v>82</v>
      </c>
      <c r="C107" s="65"/>
      <c r="D107" s="30" t="s">
        <v>83</v>
      </c>
    </row>
    <row r="108" spans="2:4" ht="15" x14ac:dyDescent="0.25">
      <c r="B108" s="62" t="s">
        <v>437</v>
      </c>
      <c r="C108" s="62"/>
      <c r="D108" s="62"/>
    </row>
    <row r="109" spans="2:4" x14ac:dyDescent="0.2">
      <c r="B109" s="31" t="s">
        <v>438</v>
      </c>
      <c r="C109" s="35" t="s">
        <v>506</v>
      </c>
      <c r="D109" s="32"/>
    </row>
    <row r="110" spans="2:4" x14ac:dyDescent="0.2">
      <c r="B110" s="31" t="s">
        <v>439</v>
      </c>
      <c r="C110" s="35" t="s">
        <v>507</v>
      </c>
      <c r="D110" s="32"/>
    </row>
    <row r="111" spans="2:4" x14ac:dyDescent="0.2">
      <c r="B111" s="31" t="s">
        <v>441</v>
      </c>
      <c r="C111" s="39" t="s">
        <v>508</v>
      </c>
      <c r="D111" s="32"/>
    </row>
    <row r="112" spans="2:4" x14ac:dyDescent="0.2">
      <c r="B112" s="31" t="s">
        <v>43</v>
      </c>
      <c r="C112" s="32" t="s">
        <v>509</v>
      </c>
      <c r="D112" s="32"/>
    </row>
    <row r="113" spans="2:4" x14ac:dyDescent="0.2">
      <c r="B113" s="31" t="s">
        <v>443</v>
      </c>
      <c r="C113" s="32" t="s">
        <v>510</v>
      </c>
      <c r="D113" s="32"/>
    </row>
    <row r="114" spans="2:4" x14ac:dyDescent="0.2">
      <c r="B114" s="31" t="s">
        <v>445</v>
      </c>
      <c r="C114" s="32" t="s">
        <v>511</v>
      </c>
      <c r="D114" s="32"/>
    </row>
    <row r="115" spans="2:4" ht="15" x14ac:dyDescent="0.2">
      <c r="B115" s="65" t="s">
        <v>84</v>
      </c>
      <c r="C115" s="65"/>
      <c r="D115" s="30" t="s">
        <v>85</v>
      </c>
    </row>
    <row r="116" spans="2:4" ht="15" x14ac:dyDescent="0.25">
      <c r="B116" s="62" t="s">
        <v>437</v>
      </c>
      <c r="C116" s="62"/>
      <c r="D116" s="62"/>
    </row>
    <row r="117" spans="2:4" x14ac:dyDescent="0.2">
      <c r="B117" s="31" t="s">
        <v>438</v>
      </c>
      <c r="C117" s="32" t="s">
        <v>512</v>
      </c>
      <c r="D117" s="32"/>
    </row>
    <row r="118" spans="2:4" x14ac:dyDescent="0.2">
      <c r="B118" s="31" t="s">
        <v>439</v>
      </c>
      <c r="C118" s="32" t="s">
        <v>440</v>
      </c>
      <c r="D118" s="32"/>
    </row>
    <row r="119" spans="2:4" x14ac:dyDescent="0.2">
      <c r="B119" s="31" t="s">
        <v>441</v>
      </c>
      <c r="C119" s="32" t="s">
        <v>513</v>
      </c>
      <c r="D119" s="32"/>
    </row>
    <row r="120" spans="2:4" x14ac:dyDescent="0.2">
      <c r="B120" s="31" t="s">
        <v>43</v>
      </c>
      <c r="C120" s="32" t="s">
        <v>514</v>
      </c>
      <c r="D120" s="32"/>
    </row>
    <row r="121" spans="2:4" x14ac:dyDescent="0.2">
      <c r="B121" s="31" t="s">
        <v>443</v>
      </c>
      <c r="C121" s="37">
        <v>3104960953</v>
      </c>
      <c r="D121" s="32"/>
    </row>
    <row r="122" spans="2:4" x14ac:dyDescent="0.2">
      <c r="B122" s="31" t="s">
        <v>445</v>
      </c>
      <c r="C122" s="37">
        <v>3104960953</v>
      </c>
      <c r="D122" s="32"/>
    </row>
    <row r="123" spans="2:4" ht="15" x14ac:dyDescent="0.2">
      <c r="B123" s="65" t="s">
        <v>86</v>
      </c>
      <c r="C123" s="65"/>
      <c r="D123" s="30" t="s">
        <v>87</v>
      </c>
    </row>
    <row r="124" spans="2:4" ht="15" x14ac:dyDescent="0.25">
      <c r="B124" s="62" t="s">
        <v>437</v>
      </c>
      <c r="C124" s="62"/>
      <c r="D124" s="62"/>
    </row>
    <row r="125" spans="2:4" x14ac:dyDescent="0.2">
      <c r="B125" s="31" t="s">
        <v>438</v>
      </c>
      <c r="C125" s="32" t="s">
        <v>515</v>
      </c>
      <c r="D125" s="32"/>
    </row>
    <row r="126" spans="2:4" x14ac:dyDescent="0.2">
      <c r="B126" s="31" t="s">
        <v>439</v>
      </c>
      <c r="C126" s="32" t="s">
        <v>516</v>
      </c>
      <c r="D126" s="32"/>
    </row>
    <row r="127" spans="2:4" x14ac:dyDescent="0.2">
      <c r="B127" s="31" t="s">
        <v>441</v>
      </c>
      <c r="C127" s="36" t="s">
        <v>517</v>
      </c>
      <c r="D127" s="32"/>
    </row>
    <row r="128" spans="2:4" x14ac:dyDescent="0.2">
      <c r="B128" s="31" t="s">
        <v>43</v>
      </c>
      <c r="C128" s="32" t="s">
        <v>518</v>
      </c>
      <c r="D128" s="32"/>
    </row>
    <row r="129" spans="2:4" x14ac:dyDescent="0.2">
      <c r="B129" s="31" t="s">
        <v>443</v>
      </c>
      <c r="C129" s="32" t="s">
        <v>519</v>
      </c>
      <c r="D129" s="32"/>
    </row>
    <row r="130" spans="2:4" x14ac:dyDescent="0.2">
      <c r="B130" s="31" t="s">
        <v>445</v>
      </c>
      <c r="C130" s="37">
        <v>3134249052</v>
      </c>
      <c r="D130" s="32"/>
    </row>
    <row r="131" spans="2:4" ht="15" x14ac:dyDescent="0.2">
      <c r="B131" s="65" t="s">
        <v>88</v>
      </c>
      <c r="C131" s="65"/>
      <c r="D131" s="30" t="s">
        <v>520</v>
      </c>
    </row>
    <row r="132" spans="2:4" ht="15" x14ac:dyDescent="0.25">
      <c r="B132" s="62" t="s">
        <v>437</v>
      </c>
      <c r="C132" s="62"/>
      <c r="D132" s="62"/>
    </row>
    <row r="133" spans="2:4" x14ac:dyDescent="0.2">
      <c r="B133" s="31" t="s">
        <v>438</v>
      </c>
      <c r="C133" s="32" t="s">
        <v>521</v>
      </c>
      <c r="D133" s="32"/>
    </row>
    <row r="134" spans="2:4" x14ac:dyDescent="0.2">
      <c r="B134" s="31" t="s">
        <v>439</v>
      </c>
      <c r="C134" s="32" t="s">
        <v>522</v>
      </c>
      <c r="D134" s="32"/>
    </row>
    <row r="135" spans="2:4" x14ac:dyDescent="0.2">
      <c r="B135" s="31" t="s">
        <v>441</v>
      </c>
      <c r="C135" s="36" t="s">
        <v>523</v>
      </c>
      <c r="D135" s="32"/>
    </row>
    <row r="136" spans="2:4" x14ac:dyDescent="0.2">
      <c r="B136" s="31" t="s">
        <v>43</v>
      </c>
      <c r="C136" s="32" t="s">
        <v>524</v>
      </c>
      <c r="D136" s="32"/>
    </row>
    <row r="137" spans="2:4" x14ac:dyDescent="0.2">
      <c r="B137" s="31" t="s">
        <v>443</v>
      </c>
      <c r="C137" s="32" t="s">
        <v>525</v>
      </c>
      <c r="D137" s="32"/>
    </row>
    <row r="138" spans="2:4" x14ac:dyDescent="0.2">
      <c r="B138" s="31" t="s">
        <v>445</v>
      </c>
      <c r="C138" s="37">
        <v>3206881671</v>
      </c>
      <c r="D138" s="32"/>
    </row>
    <row r="139" spans="2:4" ht="15" x14ac:dyDescent="0.2">
      <c r="B139" s="65" t="s">
        <v>89</v>
      </c>
      <c r="C139" s="65"/>
      <c r="D139" s="30" t="s">
        <v>526</v>
      </c>
    </row>
    <row r="140" spans="2:4" ht="15" x14ac:dyDescent="0.25">
      <c r="B140" s="62" t="s">
        <v>437</v>
      </c>
      <c r="C140" s="62"/>
      <c r="D140" s="62"/>
    </row>
    <row r="141" spans="2:4" x14ac:dyDescent="0.2">
      <c r="B141" s="31" t="s">
        <v>438</v>
      </c>
      <c r="C141" s="32" t="s">
        <v>527</v>
      </c>
      <c r="D141" s="32"/>
    </row>
    <row r="142" spans="2:4" x14ac:dyDescent="0.2">
      <c r="B142" s="31" t="s">
        <v>439</v>
      </c>
      <c r="C142" s="32" t="s">
        <v>528</v>
      </c>
      <c r="D142" s="32"/>
    </row>
    <row r="143" spans="2:4" x14ac:dyDescent="0.2">
      <c r="B143" s="31" t="s">
        <v>441</v>
      </c>
      <c r="C143" s="36" t="s">
        <v>529</v>
      </c>
      <c r="D143" s="32"/>
    </row>
    <row r="144" spans="2:4" x14ac:dyDescent="0.2">
      <c r="B144" s="31" t="s">
        <v>43</v>
      </c>
      <c r="C144" s="32" t="s">
        <v>530</v>
      </c>
      <c r="D144" s="32"/>
    </row>
    <row r="145" spans="2:4" x14ac:dyDescent="0.2">
      <c r="B145" s="31" t="s">
        <v>443</v>
      </c>
      <c r="C145" s="37">
        <v>6954506</v>
      </c>
      <c r="D145" s="32"/>
    </row>
    <row r="146" spans="2:4" x14ac:dyDescent="0.2">
      <c r="B146" s="31" t="s">
        <v>445</v>
      </c>
      <c r="C146" s="37">
        <v>3006081057</v>
      </c>
      <c r="D146" s="32"/>
    </row>
    <row r="147" spans="2:4" ht="15" x14ac:dyDescent="0.2">
      <c r="B147" s="65" t="s">
        <v>90</v>
      </c>
      <c r="C147" s="65"/>
      <c r="D147" s="30" t="s">
        <v>531</v>
      </c>
    </row>
    <row r="148" spans="2:4" ht="15" x14ac:dyDescent="0.25">
      <c r="B148" s="62" t="s">
        <v>437</v>
      </c>
      <c r="C148" s="62"/>
      <c r="D148" s="62"/>
    </row>
    <row r="149" spans="2:4" x14ac:dyDescent="0.2">
      <c r="B149" s="31" t="s">
        <v>438</v>
      </c>
      <c r="C149" s="32" t="s">
        <v>532</v>
      </c>
      <c r="D149" s="32"/>
    </row>
    <row r="150" spans="2:4" x14ac:dyDescent="0.2">
      <c r="B150" s="31" t="s">
        <v>439</v>
      </c>
      <c r="C150" s="32" t="s">
        <v>533</v>
      </c>
      <c r="D150" s="32"/>
    </row>
    <row r="151" spans="2:4" x14ac:dyDescent="0.2">
      <c r="B151" s="31" t="s">
        <v>441</v>
      </c>
      <c r="C151" s="36" t="s">
        <v>534</v>
      </c>
      <c r="D151" s="32"/>
    </row>
    <row r="152" spans="2:4" x14ac:dyDescent="0.2">
      <c r="B152" s="31" t="s">
        <v>43</v>
      </c>
      <c r="C152" s="32" t="s">
        <v>535</v>
      </c>
      <c r="D152" s="32"/>
    </row>
    <row r="153" spans="2:4" x14ac:dyDescent="0.2">
      <c r="B153" s="31" t="s">
        <v>443</v>
      </c>
      <c r="C153" s="32" t="s">
        <v>536</v>
      </c>
      <c r="D153" s="32"/>
    </row>
    <row r="154" spans="2:4" x14ac:dyDescent="0.2">
      <c r="B154" s="31" t="s">
        <v>445</v>
      </c>
      <c r="C154" s="37">
        <v>3108506827</v>
      </c>
      <c r="D154" s="32"/>
    </row>
    <row r="155" spans="2:4" ht="15" x14ac:dyDescent="0.2">
      <c r="B155" s="65" t="s">
        <v>91</v>
      </c>
      <c r="C155" s="65"/>
      <c r="D155" s="30" t="s">
        <v>537</v>
      </c>
    </row>
    <row r="156" spans="2:4" ht="15" x14ac:dyDescent="0.25">
      <c r="B156" s="62" t="s">
        <v>437</v>
      </c>
      <c r="C156" s="62"/>
      <c r="D156" s="62"/>
    </row>
    <row r="157" spans="2:4" x14ac:dyDescent="0.2">
      <c r="B157" s="31" t="s">
        <v>438</v>
      </c>
      <c r="C157" s="32" t="s">
        <v>538</v>
      </c>
      <c r="D157" s="32"/>
    </row>
    <row r="158" spans="2:4" x14ac:dyDescent="0.2">
      <c r="B158" s="31" t="s">
        <v>439</v>
      </c>
      <c r="C158" s="32" t="s">
        <v>539</v>
      </c>
      <c r="D158" s="32"/>
    </row>
    <row r="159" spans="2:4" x14ac:dyDescent="0.2">
      <c r="B159" s="31" t="s">
        <v>441</v>
      </c>
      <c r="C159" s="36" t="s">
        <v>540</v>
      </c>
      <c r="D159" s="32"/>
    </row>
    <row r="160" spans="2:4" x14ac:dyDescent="0.2">
      <c r="B160" s="31" t="s">
        <v>43</v>
      </c>
      <c r="C160" s="32" t="s">
        <v>541</v>
      </c>
      <c r="D160" s="32"/>
    </row>
    <row r="161" spans="2:4" x14ac:dyDescent="0.2">
      <c r="B161" s="31" t="s">
        <v>443</v>
      </c>
      <c r="C161" s="32" t="s">
        <v>542</v>
      </c>
      <c r="D161" s="32"/>
    </row>
    <row r="162" spans="2:4" x14ac:dyDescent="0.2">
      <c r="B162" s="31" t="s">
        <v>445</v>
      </c>
      <c r="C162" s="37">
        <v>3167309206</v>
      </c>
      <c r="D162" s="32"/>
    </row>
    <row r="163" spans="2:4" ht="15" x14ac:dyDescent="0.2">
      <c r="B163" s="65" t="s">
        <v>92</v>
      </c>
      <c r="C163" s="65"/>
      <c r="D163" s="30" t="s">
        <v>93</v>
      </c>
    </row>
    <row r="164" spans="2:4" ht="15" x14ac:dyDescent="0.25">
      <c r="B164" s="62" t="s">
        <v>437</v>
      </c>
      <c r="C164" s="62"/>
      <c r="D164" s="62"/>
    </row>
    <row r="165" spans="2:4" x14ac:dyDescent="0.2">
      <c r="B165" s="31" t="s">
        <v>438</v>
      </c>
      <c r="C165" s="32" t="s">
        <v>543</v>
      </c>
      <c r="D165" s="32"/>
    </row>
    <row r="166" spans="2:4" x14ac:dyDescent="0.2">
      <c r="B166" s="31" t="s">
        <v>439</v>
      </c>
      <c r="C166" s="32" t="s">
        <v>544</v>
      </c>
      <c r="D166" s="32"/>
    </row>
    <row r="167" spans="2:4" x14ac:dyDescent="0.2">
      <c r="B167" s="31" t="s">
        <v>441</v>
      </c>
      <c r="C167" s="36" t="s">
        <v>545</v>
      </c>
      <c r="D167" s="32"/>
    </row>
    <row r="168" spans="2:4" x14ac:dyDescent="0.2">
      <c r="B168" s="31" t="s">
        <v>43</v>
      </c>
      <c r="C168" s="32" t="s">
        <v>546</v>
      </c>
      <c r="D168" s="32"/>
    </row>
    <row r="169" spans="2:4" x14ac:dyDescent="0.2">
      <c r="B169" s="31" t="s">
        <v>443</v>
      </c>
      <c r="C169" s="32" t="s">
        <v>547</v>
      </c>
      <c r="D169" s="32"/>
    </row>
    <row r="170" spans="2:4" x14ac:dyDescent="0.2">
      <c r="B170" s="31" t="s">
        <v>445</v>
      </c>
      <c r="C170" s="37">
        <v>3147922571</v>
      </c>
      <c r="D170" s="32"/>
    </row>
  </sheetData>
  <autoFilter ref="B2:D2">
    <filterColumn colId="0" showButton="0"/>
  </autoFilter>
  <mergeCells count="44">
    <mergeCell ref="B43:C43"/>
    <mergeCell ref="B3:C3"/>
    <mergeCell ref="B4:D4"/>
    <mergeCell ref="B11:C11"/>
    <mergeCell ref="B12:D12"/>
    <mergeCell ref="B19:C19"/>
    <mergeCell ref="B20:D20"/>
    <mergeCell ref="B27:C27"/>
    <mergeCell ref="B28:D28"/>
    <mergeCell ref="B35:C35"/>
    <mergeCell ref="B36:D36"/>
    <mergeCell ref="B91:C91"/>
    <mergeCell ref="B44:D44"/>
    <mergeCell ref="B51:C51"/>
    <mergeCell ref="B52:D52"/>
    <mergeCell ref="B59:C59"/>
    <mergeCell ref="B60:D60"/>
    <mergeCell ref="B67:C67"/>
    <mergeCell ref="B68:D68"/>
    <mergeCell ref="B75:C75"/>
    <mergeCell ref="B76:D76"/>
    <mergeCell ref="B83:C83"/>
    <mergeCell ref="B84:D84"/>
    <mergeCell ref="B99:C99"/>
    <mergeCell ref="B100:D100"/>
    <mergeCell ref="B107:C107"/>
    <mergeCell ref="B108:D108"/>
    <mergeCell ref="B115:C115"/>
    <mergeCell ref="B164:D164"/>
    <mergeCell ref="B1:C2"/>
    <mergeCell ref="D1:D2"/>
    <mergeCell ref="B140:D140"/>
    <mergeCell ref="B147:C147"/>
    <mergeCell ref="B148:D148"/>
    <mergeCell ref="B155:C155"/>
    <mergeCell ref="B156:D156"/>
    <mergeCell ref="B163:C163"/>
    <mergeCell ref="B116:D116"/>
    <mergeCell ref="B123:C123"/>
    <mergeCell ref="B124:D124"/>
    <mergeCell ref="B131:C131"/>
    <mergeCell ref="B132:D132"/>
    <mergeCell ref="B139:C139"/>
    <mergeCell ref="B92:D92"/>
  </mergeCells>
  <hyperlinks>
    <hyperlink ref="C7" r:id="rId1"/>
    <hyperlink ref="C15" r:id="rId2" display="mailto:dramirez@arturocalle.com"/>
    <hyperlink ref="C23" r:id="rId3"/>
    <hyperlink ref="C31" r:id="rId4"/>
    <hyperlink ref="C39" r:id="rId5"/>
    <hyperlink ref="C47" r:id="rId6"/>
    <hyperlink ref="C55" r:id="rId7"/>
    <hyperlink ref="C63" r:id="rId8"/>
    <hyperlink ref="C71" r:id="rId9"/>
    <hyperlink ref="C79" r:id="rId10"/>
    <hyperlink ref="C87" r:id="rId11"/>
    <hyperlink ref="C95" r:id="rId12"/>
    <hyperlink ref="C103" r:id="rId13"/>
    <hyperlink ref="C111" r:id="rId14"/>
    <hyperlink ref="C127" r:id="rId15"/>
    <hyperlink ref="C135" r:id="rId16"/>
    <hyperlink ref="C143" r:id="rId17"/>
    <hyperlink ref="C151" r:id="rId18"/>
    <hyperlink ref="C159" r:id="rId19"/>
    <hyperlink ref="C16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pane ySplit="2" topLeftCell="A3" activePane="bottomLeft" state="frozen"/>
      <selection pane="bottomLeft" activeCell="E15" sqref="E15"/>
    </sheetView>
  </sheetViews>
  <sheetFormatPr defaultColWidth="0" defaultRowHeight="12.75" zeroHeight="1" x14ac:dyDescent="0.2"/>
  <cols>
    <col min="1" max="1" width="1.625" style="43" customWidth="1"/>
    <col min="2" max="2" width="12" style="49" customWidth="1"/>
    <col min="3" max="3" width="8.875" style="43" customWidth="1"/>
    <col min="4" max="4" width="45.5" style="43" bestFit="1" customWidth="1"/>
    <col min="5" max="5" width="49.5" style="43" bestFit="1" customWidth="1"/>
    <col min="6" max="6" width="2.125" style="43" customWidth="1"/>
    <col min="7" max="10" width="11" style="43" customWidth="1"/>
    <col min="11" max="11" width="0" style="43" hidden="1" customWidth="1"/>
    <col min="12" max="16384" width="11" style="43" hidden="1"/>
  </cols>
  <sheetData>
    <row r="1" spans="2:11" x14ac:dyDescent="0.2">
      <c r="B1" s="87" t="s">
        <v>550</v>
      </c>
      <c r="C1" s="87"/>
      <c r="D1" s="87"/>
      <c r="E1" s="87"/>
      <c r="G1" s="87" t="s">
        <v>551</v>
      </c>
      <c r="H1" s="87"/>
      <c r="I1" s="87"/>
      <c r="J1" s="87"/>
    </row>
    <row r="2" spans="2:11" x14ac:dyDescent="0.2">
      <c r="B2" s="51" t="s">
        <v>42</v>
      </c>
      <c r="C2" s="44" t="s">
        <v>46</v>
      </c>
      <c r="D2" s="44" t="s">
        <v>47</v>
      </c>
      <c r="E2" s="44" t="s">
        <v>48</v>
      </c>
      <c r="G2" s="81" t="s">
        <v>558</v>
      </c>
      <c r="H2" s="82"/>
      <c r="I2" s="82"/>
      <c r="J2" s="83"/>
    </row>
    <row r="3" spans="2:11" ht="12.75" customHeight="1" x14ac:dyDescent="0.2">
      <c r="B3" s="88" t="s">
        <v>49</v>
      </c>
      <c r="C3" s="89" t="s">
        <v>11</v>
      </c>
      <c r="D3" s="45" t="s">
        <v>14</v>
      </c>
      <c r="E3" s="45" t="s">
        <v>34</v>
      </c>
      <c r="G3" s="75" t="s">
        <v>555</v>
      </c>
      <c r="H3" s="76"/>
      <c r="I3" s="76"/>
      <c r="J3" s="77"/>
    </row>
    <row r="4" spans="2:11" ht="12.75" customHeight="1" x14ac:dyDescent="0.2">
      <c r="B4" s="88"/>
      <c r="C4" s="89"/>
      <c r="D4" s="45" t="s">
        <v>15</v>
      </c>
      <c r="E4" s="46" t="s">
        <v>35</v>
      </c>
      <c r="G4" s="78" t="s">
        <v>560</v>
      </c>
      <c r="H4" s="79"/>
      <c r="I4" s="79"/>
      <c r="J4" s="80"/>
    </row>
    <row r="5" spans="2:11" x14ac:dyDescent="0.2">
      <c r="B5" s="88"/>
      <c r="C5" s="89" t="s">
        <v>12</v>
      </c>
      <c r="D5" s="45" t="s">
        <v>16</v>
      </c>
      <c r="E5" s="42"/>
      <c r="G5" s="78"/>
      <c r="H5" s="79"/>
      <c r="I5" s="79"/>
      <c r="J5" s="80"/>
    </row>
    <row r="6" spans="2:11" x14ac:dyDescent="0.2">
      <c r="B6" s="88"/>
      <c r="C6" s="89"/>
      <c r="D6" s="45" t="s">
        <v>17</v>
      </c>
      <c r="E6" s="45" t="s">
        <v>36</v>
      </c>
      <c r="G6" s="78"/>
      <c r="H6" s="79"/>
      <c r="I6" s="79"/>
      <c r="J6" s="80"/>
    </row>
    <row r="7" spans="2:11" ht="12.75" customHeight="1" x14ac:dyDescent="0.2">
      <c r="B7" s="88"/>
      <c r="C7" s="89"/>
      <c r="D7" s="45" t="s">
        <v>18</v>
      </c>
      <c r="E7" s="46" t="s">
        <v>18</v>
      </c>
      <c r="G7" s="78"/>
      <c r="H7" s="79"/>
      <c r="I7" s="79"/>
      <c r="J7" s="80"/>
    </row>
    <row r="8" spans="2:11" x14ac:dyDescent="0.2">
      <c r="B8" s="88"/>
      <c r="C8" s="89" t="s">
        <v>13</v>
      </c>
      <c r="D8" s="45" t="s">
        <v>16</v>
      </c>
      <c r="E8" s="47"/>
      <c r="G8" s="75" t="s">
        <v>556</v>
      </c>
      <c r="H8" s="76"/>
      <c r="I8" s="76"/>
      <c r="J8" s="77"/>
    </row>
    <row r="9" spans="2:11" ht="12.75" customHeight="1" x14ac:dyDescent="0.2">
      <c r="B9" s="88"/>
      <c r="C9" s="89"/>
      <c r="D9" s="45" t="s">
        <v>19</v>
      </c>
      <c r="E9" s="45" t="s">
        <v>37</v>
      </c>
      <c r="G9" s="78" t="s">
        <v>557</v>
      </c>
      <c r="H9" s="79"/>
      <c r="I9" s="79"/>
      <c r="J9" s="80"/>
    </row>
    <row r="10" spans="2:11" x14ac:dyDescent="0.2">
      <c r="B10" s="88"/>
      <c r="C10" s="89"/>
      <c r="D10" s="45" t="s">
        <v>20</v>
      </c>
      <c r="E10" s="45" t="s">
        <v>20</v>
      </c>
      <c r="G10" s="78"/>
      <c r="H10" s="79"/>
      <c r="I10" s="79"/>
      <c r="J10" s="80"/>
    </row>
    <row r="11" spans="2:11" ht="12.75" customHeight="1" x14ac:dyDescent="0.2">
      <c r="B11" s="88"/>
      <c r="C11" s="48" t="s">
        <v>44</v>
      </c>
      <c r="D11" s="45" t="s">
        <v>21</v>
      </c>
      <c r="E11" s="45" t="s">
        <v>21</v>
      </c>
      <c r="G11" s="78"/>
      <c r="H11" s="79"/>
      <c r="I11" s="79"/>
      <c r="J11" s="80"/>
    </row>
    <row r="12" spans="2:11" x14ac:dyDescent="0.2">
      <c r="B12" s="88" t="s">
        <v>50</v>
      </c>
      <c r="C12" s="89" t="s">
        <v>11</v>
      </c>
      <c r="D12" s="45" t="s">
        <v>22</v>
      </c>
      <c r="E12" s="45" t="s">
        <v>38</v>
      </c>
      <c r="G12" s="75" t="s">
        <v>554</v>
      </c>
      <c r="H12" s="76"/>
      <c r="I12" s="76"/>
      <c r="J12" s="77"/>
    </row>
    <row r="13" spans="2:11" ht="12.75" customHeight="1" x14ac:dyDescent="0.2">
      <c r="B13" s="88"/>
      <c r="C13" s="89"/>
      <c r="D13" s="45" t="s">
        <v>23</v>
      </c>
      <c r="E13" s="46" t="s">
        <v>39</v>
      </c>
      <c r="G13" s="78" t="s">
        <v>562</v>
      </c>
      <c r="H13" s="79"/>
      <c r="I13" s="79"/>
      <c r="J13" s="80"/>
    </row>
    <row r="14" spans="2:11" ht="12.75" customHeight="1" x14ac:dyDescent="0.2">
      <c r="B14" s="88"/>
      <c r="C14" s="89"/>
      <c r="D14" s="45" t="s">
        <v>24</v>
      </c>
      <c r="E14" s="42"/>
      <c r="G14" s="78"/>
      <c r="H14" s="79"/>
      <c r="I14" s="79"/>
      <c r="J14" s="80"/>
    </row>
    <row r="15" spans="2:11" ht="12.75" customHeight="1" x14ac:dyDescent="0.2">
      <c r="B15" s="88"/>
      <c r="C15" s="89" t="s">
        <v>12</v>
      </c>
      <c r="D15" s="45" t="s">
        <v>25</v>
      </c>
      <c r="E15" s="45" t="s">
        <v>40</v>
      </c>
      <c r="G15" s="78"/>
      <c r="H15" s="79"/>
      <c r="I15" s="79"/>
      <c r="J15" s="80"/>
    </row>
    <row r="16" spans="2:11" ht="14.25" customHeight="1" x14ac:dyDescent="0.2">
      <c r="B16" s="88"/>
      <c r="C16" s="89"/>
      <c r="D16" s="45" t="s">
        <v>26</v>
      </c>
      <c r="E16" s="46" t="s">
        <v>27</v>
      </c>
      <c r="G16" s="81" t="s">
        <v>559</v>
      </c>
      <c r="H16" s="82"/>
      <c r="I16" s="82"/>
      <c r="J16" s="83"/>
      <c r="K16" s="50"/>
    </row>
    <row r="17" spans="2:11" x14ac:dyDescent="0.2">
      <c r="B17" s="88"/>
      <c r="C17" s="89"/>
      <c r="D17" s="45" t="s">
        <v>27</v>
      </c>
      <c r="E17" s="47"/>
      <c r="G17" s="66" t="s">
        <v>561</v>
      </c>
      <c r="H17" s="67"/>
      <c r="I17" s="67"/>
      <c r="J17" s="68"/>
      <c r="K17" s="50"/>
    </row>
    <row r="18" spans="2:11" x14ac:dyDescent="0.2">
      <c r="B18" s="88"/>
      <c r="C18" s="89" t="s">
        <v>13</v>
      </c>
      <c r="D18" s="45" t="s">
        <v>25</v>
      </c>
      <c r="E18" s="45" t="s">
        <v>41</v>
      </c>
      <c r="G18" s="69"/>
      <c r="H18" s="70"/>
      <c r="I18" s="70"/>
      <c r="J18" s="71"/>
      <c r="K18" s="50"/>
    </row>
    <row r="19" spans="2:11" ht="12.75" customHeight="1" x14ac:dyDescent="0.2">
      <c r="B19" s="88"/>
      <c r="C19" s="89"/>
      <c r="D19" s="45" t="s">
        <v>28</v>
      </c>
      <c r="E19" s="45" t="s">
        <v>20</v>
      </c>
      <c r="G19" s="72"/>
      <c r="H19" s="73"/>
      <c r="I19" s="73"/>
      <c r="J19" s="74"/>
      <c r="K19" s="50"/>
    </row>
    <row r="20" spans="2:11" x14ac:dyDescent="0.2">
      <c r="B20" s="88"/>
      <c r="C20" s="89"/>
      <c r="D20" s="45" t="s">
        <v>20</v>
      </c>
      <c r="E20" s="45" t="s">
        <v>20</v>
      </c>
      <c r="G20" s="84" t="s">
        <v>563</v>
      </c>
      <c r="H20" s="85"/>
      <c r="I20" s="85"/>
      <c r="J20" s="86"/>
    </row>
    <row r="21" spans="2:11" x14ac:dyDescent="0.2">
      <c r="B21" s="88"/>
      <c r="C21" s="89" t="s">
        <v>44</v>
      </c>
      <c r="D21" s="45" t="s">
        <v>21</v>
      </c>
      <c r="E21" s="45" t="s">
        <v>21</v>
      </c>
      <c r="G21" s="84"/>
      <c r="H21" s="85"/>
      <c r="I21" s="85"/>
      <c r="J21" s="86"/>
    </row>
    <row r="22" spans="2:11" x14ac:dyDescent="0.2">
      <c r="B22" s="88"/>
      <c r="C22" s="89"/>
      <c r="D22" s="45" t="s">
        <v>552</v>
      </c>
      <c r="E22" s="45" t="s">
        <v>552</v>
      </c>
    </row>
    <row r="23" spans="2:11" x14ac:dyDescent="0.2">
      <c r="B23" s="88"/>
      <c r="C23" s="89"/>
      <c r="D23" s="45" t="s">
        <v>553</v>
      </c>
      <c r="E23" s="45" t="s">
        <v>553</v>
      </c>
    </row>
    <row r="24" spans="2:11" x14ac:dyDescent="0.2">
      <c r="B24" s="88"/>
      <c r="C24" s="89"/>
      <c r="D24" s="45" t="s">
        <v>29</v>
      </c>
      <c r="E24" s="45" t="s">
        <v>29</v>
      </c>
    </row>
    <row r="25" spans="2:11" x14ac:dyDescent="0.2">
      <c r="B25" s="88"/>
      <c r="C25" s="89"/>
      <c r="D25" s="45" t="s">
        <v>30</v>
      </c>
      <c r="E25" s="45" t="s">
        <v>30</v>
      </c>
      <c r="I25" s="43">
        <v>6.75</v>
      </c>
    </row>
    <row r="26" spans="2:11" x14ac:dyDescent="0.2">
      <c r="B26" s="88"/>
      <c r="C26" s="89"/>
      <c r="D26" s="45" t="s">
        <v>31</v>
      </c>
      <c r="E26" s="45" t="s">
        <v>31</v>
      </c>
      <c r="I26" s="43">
        <v>5.32</v>
      </c>
    </row>
    <row r="27" spans="2:11" x14ac:dyDescent="0.2">
      <c r="B27" s="88" t="s">
        <v>51</v>
      </c>
      <c r="C27" s="48" t="s">
        <v>11</v>
      </c>
      <c r="D27" s="90" t="s">
        <v>32</v>
      </c>
      <c r="E27" s="90"/>
      <c r="I27" s="43">
        <f>SUM(I25:I26)</f>
        <v>12.07</v>
      </c>
    </row>
    <row r="28" spans="2:11" x14ac:dyDescent="0.2">
      <c r="B28" s="88"/>
      <c r="C28" s="48" t="s">
        <v>52</v>
      </c>
      <c r="D28" s="90" t="s">
        <v>32</v>
      </c>
      <c r="E28" s="90"/>
    </row>
    <row r="29" spans="2:11" x14ac:dyDescent="0.2">
      <c r="B29" s="88" t="s">
        <v>53</v>
      </c>
      <c r="C29" s="48" t="s">
        <v>11</v>
      </c>
      <c r="D29" s="90" t="s">
        <v>32</v>
      </c>
      <c r="E29" s="90"/>
    </row>
    <row r="30" spans="2:11" x14ac:dyDescent="0.2">
      <c r="B30" s="88"/>
      <c r="C30" s="48" t="s">
        <v>52</v>
      </c>
      <c r="D30" s="90" t="s">
        <v>32</v>
      </c>
      <c r="E30" s="90"/>
    </row>
    <row r="31" spans="2:11" x14ac:dyDescent="0.2">
      <c r="B31" s="88"/>
      <c r="C31" s="48" t="s">
        <v>44</v>
      </c>
      <c r="D31" s="90" t="s">
        <v>33</v>
      </c>
      <c r="E31" s="90"/>
    </row>
    <row r="32" spans="2:11" x14ac:dyDescent="0.2"/>
  </sheetData>
  <mergeCells count="28">
    <mergeCell ref="B27:B28"/>
    <mergeCell ref="D27:E27"/>
    <mergeCell ref="D28:E28"/>
    <mergeCell ref="B29:B31"/>
    <mergeCell ref="D29:E29"/>
    <mergeCell ref="D30:E30"/>
    <mergeCell ref="D31:E31"/>
    <mergeCell ref="G3:J3"/>
    <mergeCell ref="G4:J7"/>
    <mergeCell ref="G9:J11"/>
    <mergeCell ref="G12:J12"/>
    <mergeCell ref="B1:E1"/>
    <mergeCell ref="G1:J1"/>
    <mergeCell ref="G2:J2"/>
    <mergeCell ref="B3:B11"/>
    <mergeCell ref="C3:C4"/>
    <mergeCell ref="C5:C7"/>
    <mergeCell ref="C8:C10"/>
    <mergeCell ref="B12:B26"/>
    <mergeCell ref="C12:C14"/>
    <mergeCell ref="C15:C17"/>
    <mergeCell ref="C18:C20"/>
    <mergeCell ref="C21:C26"/>
    <mergeCell ref="G17:J19"/>
    <mergeCell ref="G8:J8"/>
    <mergeCell ref="G13:J15"/>
    <mergeCell ref="G16:J16"/>
    <mergeCell ref="G20:J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P37"/>
  <sheetViews>
    <sheetView showGridLines="0" topLeftCell="A3" zoomScale="85" zoomScaleNormal="85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defaultColWidth="0" defaultRowHeight="12.75" zeroHeight="1" x14ac:dyDescent="0.2"/>
  <cols>
    <col min="1" max="1" width="51.25" style="2" bestFit="1" customWidth="1"/>
    <col min="2" max="2" width="22.25" style="3" bestFit="1" customWidth="1"/>
    <col min="3" max="3" width="16.625" style="18" bestFit="1" customWidth="1"/>
    <col min="4" max="98" width="14.625" style="18"/>
    <col min="99" max="165" width="14.625" style="19"/>
    <col min="166" max="169" width="0" style="5" hidden="1" customWidth="1"/>
    <col min="170" max="202" width="14.625" style="5" customWidth="1"/>
    <col min="203" max="203" width="0" style="5" hidden="1" customWidth="1"/>
    <col min="204" max="16384" width="0" style="5" hidden="1"/>
  </cols>
  <sheetData>
    <row r="1" spans="1:172" hidden="1" x14ac:dyDescent="0.2">
      <c r="A1" s="2">
        <f>MIN(PRICE)</f>
        <v>1437759</v>
      </c>
    </row>
    <row r="2" spans="1:172" hidden="1" x14ac:dyDescent="0.2">
      <c r="A2" s="2" t="s">
        <v>141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>
        <v>6</v>
      </c>
      <c r="AF2" s="20">
        <v>6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>
        <v>1</v>
      </c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>
        <v>1</v>
      </c>
      <c r="CU2" s="20"/>
      <c r="CV2" s="20"/>
      <c r="CW2" s="20">
        <v>1</v>
      </c>
      <c r="CX2" s="20"/>
      <c r="CY2" s="20"/>
      <c r="CZ2" s="20">
        <v>1</v>
      </c>
      <c r="DA2" s="20"/>
      <c r="DB2" s="20"/>
      <c r="DC2" s="20">
        <v>1</v>
      </c>
      <c r="DD2" s="20"/>
      <c r="DE2" s="20">
        <v>1</v>
      </c>
      <c r="DF2" s="20"/>
      <c r="DG2" s="20"/>
      <c r="DH2" s="20"/>
      <c r="DI2" s="20">
        <v>1</v>
      </c>
      <c r="DJ2" s="20"/>
      <c r="DK2" s="20"/>
      <c r="DL2" s="20">
        <v>1</v>
      </c>
      <c r="DM2" s="20"/>
      <c r="DN2" s="20"/>
      <c r="DO2" s="20">
        <v>1</v>
      </c>
      <c r="DP2" s="20"/>
      <c r="DQ2" s="20"/>
      <c r="DR2" s="20">
        <v>1</v>
      </c>
      <c r="DS2" s="20"/>
      <c r="DT2" s="20"/>
      <c r="DU2" s="20"/>
      <c r="DV2" s="20"/>
      <c r="DW2" s="20"/>
      <c r="DX2" s="20">
        <v>1</v>
      </c>
      <c r="DY2" s="20"/>
      <c r="DZ2" s="20"/>
      <c r="EA2" s="20"/>
      <c r="EB2" s="20"/>
      <c r="EC2" s="20"/>
      <c r="ED2" s="20">
        <v>1</v>
      </c>
      <c r="EE2" s="20"/>
      <c r="EF2" s="20"/>
      <c r="EG2" s="20"/>
      <c r="EH2" s="20"/>
      <c r="EI2" s="20"/>
      <c r="EJ2" s="20"/>
      <c r="EK2" s="20"/>
      <c r="EL2" s="20">
        <v>1</v>
      </c>
      <c r="EM2" s="20"/>
      <c r="EN2" s="20"/>
      <c r="EO2" s="20"/>
      <c r="EP2" s="20"/>
      <c r="EQ2" s="20"/>
      <c r="ER2" s="20"/>
      <c r="ES2" s="20">
        <v>1</v>
      </c>
      <c r="ET2" s="20"/>
      <c r="EU2" s="20"/>
      <c r="EV2" s="20"/>
      <c r="EW2" s="20"/>
      <c r="EX2" s="20"/>
      <c r="EY2" s="20">
        <v>1</v>
      </c>
      <c r="EZ2" s="20"/>
      <c r="FA2" s="20"/>
      <c r="FB2" s="20"/>
      <c r="FC2" s="20"/>
      <c r="FD2" s="20"/>
      <c r="FE2" s="20"/>
      <c r="FF2" s="20"/>
      <c r="FG2" s="20">
        <v>1</v>
      </c>
      <c r="FH2" s="20"/>
      <c r="FI2" s="20"/>
    </row>
    <row r="3" spans="1:172" s="55" customFormat="1" ht="43.5" customHeight="1" x14ac:dyDescent="0.2">
      <c r="A3" s="91" t="s">
        <v>568</v>
      </c>
      <c r="B3" s="92"/>
      <c r="C3" s="93" t="s">
        <v>564</v>
      </c>
      <c r="D3" s="94"/>
      <c r="E3" s="95" t="s">
        <v>565</v>
      </c>
      <c r="F3" s="96"/>
      <c r="G3" s="97" t="s">
        <v>566</v>
      </c>
      <c r="H3" s="98"/>
      <c r="I3" s="99" t="s">
        <v>567</v>
      </c>
      <c r="J3" s="10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72" s="8" customFormat="1" ht="76.5" x14ac:dyDescent="0.2">
      <c r="A4" s="25" t="s">
        <v>548</v>
      </c>
      <c r="B4" s="25" t="s">
        <v>94</v>
      </c>
      <c r="C4" s="25" t="s">
        <v>95</v>
      </c>
      <c r="D4" s="25" t="s">
        <v>96</v>
      </c>
      <c r="E4" s="25" t="s">
        <v>97</v>
      </c>
      <c r="F4" s="25" t="s">
        <v>98</v>
      </c>
      <c r="G4" s="25" t="s">
        <v>99</v>
      </c>
      <c r="H4" s="25" t="s">
        <v>100</v>
      </c>
      <c r="I4" s="25" t="s">
        <v>101</v>
      </c>
      <c r="J4" s="25" t="s">
        <v>102</v>
      </c>
      <c r="K4" s="25" t="s">
        <v>154</v>
      </c>
      <c r="L4" s="25" t="s">
        <v>103</v>
      </c>
      <c r="M4" s="25" t="s">
        <v>104</v>
      </c>
      <c r="N4" s="25" t="s">
        <v>105</v>
      </c>
      <c r="O4" s="25" t="s">
        <v>106</v>
      </c>
      <c r="P4" s="25" t="s">
        <v>107</v>
      </c>
      <c r="Q4" s="25" t="s">
        <v>108</v>
      </c>
      <c r="R4" s="25" t="s">
        <v>109</v>
      </c>
      <c r="S4" s="25" t="s">
        <v>110</v>
      </c>
      <c r="T4" s="25" t="s">
        <v>155</v>
      </c>
      <c r="U4" s="25" t="s">
        <v>111</v>
      </c>
      <c r="V4" s="25" t="s">
        <v>112</v>
      </c>
      <c r="W4" s="25" t="s">
        <v>113</v>
      </c>
      <c r="X4" s="25" t="s">
        <v>114</v>
      </c>
      <c r="Y4" s="25" t="s">
        <v>115</v>
      </c>
      <c r="Z4" s="25" t="s">
        <v>116</v>
      </c>
      <c r="AA4" s="25" t="s">
        <v>117</v>
      </c>
      <c r="AB4" s="25" t="s">
        <v>118</v>
      </c>
      <c r="AC4" s="25" t="s">
        <v>156</v>
      </c>
      <c r="AD4" s="25" t="s">
        <v>119</v>
      </c>
      <c r="AE4" s="25" t="s">
        <v>45</v>
      </c>
      <c r="AF4" s="25" t="s">
        <v>165</v>
      </c>
      <c r="AG4" s="7" t="s">
        <v>227</v>
      </c>
      <c r="AH4" s="7" t="s">
        <v>228</v>
      </c>
      <c r="AI4" s="7" t="s">
        <v>229</v>
      </c>
      <c r="AJ4" s="7" t="s">
        <v>230</v>
      </c>
      <c r="AK4" s="7" t="s">
        <v>231</v>
      </c>
      <c r="AL4" s="7" t="s">
        <v>232</v>
      </c>
      <c r="AM4" s="7" t="s">
        <v>233</v>
      </c>
      <c r="AN4" s="7" t="s">
        <v>234</v>
      </c>
      <c r="AO4" s="7" t="s">
        <v>235</v>
      </c>
      <c r="AP4" s="7" t="s">
        <v>236</v>
      </c>
      <c r="AQ4" s="7" t="s">
        <v>237</v>
      </c>
      <c r="AR4" s="7" t="s">
        <v>238</v>
      </c>
      <c r="AS4" s="7" t="s">
        <v>239</v>
      </c>
      <c r="AT4" s="7" t="s">
        <v>240</v>
      </c>
      <c r="AU4" s="7" t="s">
        <v>241</v>
      </c>
      <c r="AV4" s="7" t="s">
        <v>242</v>
      </c>
      <c r="AW4" s="7" t="s">
        <v>243</v>
      </c>
      <c r="AX4" s="7" t="s">
        <v>244</v>
      </c>
      <c r="AY4" s="7" t="s">
        <v>245</v>
      </c>
      <c r="AZ4" s="7" t="s">
        <v>246</v>
      </c>
      <c r="BA4" s="7" t="s">
        <v>247</v>
      </c>
      <c r="BB4" s="7" t="s">
        <v>248</v>
      </c>
      <c r="BC4" s="7" t="s">
        <v>249</v>
      </c>
      <c r="BD4" s="7" t="s">
        <v>250</v>
      </c>
      <c r="BE4" s="7" t="s">
        <v>251</v>
      </c>
      <c r="BF4" s="7" t="s">
        <v>252</v>
      </c>
      <c r="BG4" s="7" t="s">
        <v>253</v>
      </c>
      <c r="BH4" s="7" t="s">
        <v>254</v>
      </c>
      <c r="BI4" s="7" t="s">
        <v>255</v>
      </c>
      <c r="BJ4" s="7" t="s">
        <v>256</v>
      </c>
      <c r="BK4" s="7" t="s">
        <v>257</v>
      </c>
      <c r="BL4" s="7" t="s">
        <v>258</v>
      </c>
      <c r="BM4" s="7" t="s">
        <v>259</v>
      </c>
      <c r="BN4" s="7" t="s">
        <v>260</v>
      </c>
      <c r="BO4" s="7" t="s">
        <v>261</v>
      </c>
      <c r="BP4" s="7" t="s">
        <v>262</v>
      </c>
      <c r="BQ4" s="7" t="s">
        <v>263</v>
      </c>
      <c r="BR4" s="7" t="s">
        <v>264</v>
      </c>
      <c r="BS4" s="7" t="s">
        <v>265</v>
      </c>
      <c r="BT4" s="7" t="s">
        <v>266</v>
      </c>
      <c r="BU4" s="7" t="s">
        <v>267</v>
      </c>
      <c r="BV4" s="7" t="s">
        <v>268</v>
      </c>
      <c r="BW4" s="7" t="s">
        <v>269</v>
      </c>
      <c r="BX4" s="7" t="s">
        <v>270</v>
      </c>
      <c r="BY4" s="7" t="s">
        <v>271</v>
      </c>
      <c r="BZ4" s="7" t="s">
        <v>272</v>
      </c>
      <c r="CA4" s="7" t="s">
        <v>273</v>
      </c>
      <c r="CB4" s="7" t="s">
        <v>274</v>
      </c>
      <c r="CC4" s="7" t="s">
        <v>275</v>
      </c>
      <c r="CD4" s="7" t="s">
        <v>276</v>
      </c>
      <c r="CE4" s="7" t="s">
        <v>277</v>
      </c>
      <c r="CF4" s="7" t="s">
        <v>278</v>
      </c>
      <c r="CG4" s="7" t="s">
        <v>279</v>
      </c>
      <c r="CH4" s="7" t="s">
        <v>280</v>
      </c>
      <c r="CI4" s="7" t="s">
        <v>281</v>
      </c>
      <c r="CJ4" s="7" t="s">
        <v>282</v>
      </c>
      <c r="CK4" s="7" t="s">
        <v>283</v>
      </c>
      <c r="CL4" s="7" t="s">
        <v>284</v>
      </c>
      <c r="CM4" s="7" t="s">
        <v>285</v>
      </c>
      <c r="CN4" s="7" t="s">
        <v>286</v>
      </c>
      <c r="CO4" s="7" t="s">
        <v>287</v>
      </c>
      <c r="CP4" s="7" t="s">
        <v>288</v>
      </c>
      <c r="CQ4" s="7" t="s">
        <v>289</v>
      </c>
      <c r="CR4" s="26" t="s">
        <v>158</v>
      </c>
      <c r="CS4" s="52" t="s">
        <v>162</v>
      </c>
      <c r="CT4" s="52" t="s">
        <v>163</v>
      </c>
      <c r="CU4" s="52" t="s">
        <v>142</v>
      </c>
      <c r="CV4" s="52" t="s">
        <v>143</v>
      </c>
      <c r="CW4" s="52" t="s">
        <v>144</v>
      </c>
      <c r="CX4" s="52" t="s">
        <v>120</v>
      </c>
      <c r="CY4" s="52" t="s">
        <v>121</v>
      </c>
      <c r="CZ4" s="52" t="s">
        <v>122</v>
      </c>
      <c r="DA4" s="52" t="s">
        <v>123</v>
      </c>
      <c r="DB4" s="52" t="s">
        <v>124</v>
      </c>
      <c r="DC4" s="52" t="s">
        <v>125</v>
      </c>
      <c r="DD4" s="52" t="s">
        <v>159</v>
      </c>
      <c r="DE4" s="52" t="s">
        <v>160</v>
      </c>
      <c r="DF4" s="52" t="s">
        <v>161</v>
      </c>
      <c r="DG4" s="52" t="s">
        <v>145</v>
      </c>
      <c r="DH4" s="52" t="s">
        <v>146</v>
      </c>
      <c r="DI4" s="52" t="s">
        <v>147</v>
      </c>
      <c r="DJ4" s="52" t="s">
        <v>148</v>
      </c>
      <c r="DK4" s="52" t="s">
        <v>149</v>
      </c>
      <c r="DL4" s="52" t="s">
        <v>150</v>
      </c>
      <c r="DM4" s="52" t="s">
        <v>151</v>
      </c>
      <c r="DN4" s="52" t="s">
        <v>152</v>
      </c>
      <c r="DO4" s="52" t="s">
        <v>153</v>
      </c>
      <c r="DP4" s="52" t="s">
        <v>154</v>
      </c>
      <c r="DQ4" s="52" t="s">
        <v>155</v>
      </c>
      <c r="DR4" s="52" t="s">
        <v>156</v>
      </c>
      <c r="DS4" s="52" t="s">
        <v>119</v>
      </c>
      <c r="DT4" s="53" t="s">
        <v>290</v>
      </c>
      <c r="DU4" s="53" t="s">
        <v>291</v>
      </c>
      <c r="DV4" s="53" t="s">
        <v>292</v>
      </c>
      <c r="DW4" s="53" t="s">
        <v>293</v>
      </c>
      <c r="DX4" s="53" t="s">
        <v>294</v>
      </c>
      <c r="DY4" s="53" t="s">
        <v>295</v>
      </c>
      <c r="DZ4" s="53" t="s">
        <v>296</v>
      </c>
      <c r="EA4" s="53" t="s">
        <v>297</v>
      </c>
      <c r="EB4" s="53" t="s">
        <v>298</v>
      </c>
      <c r="EC4" s="53" t="s">
        <v>299</v>
      </c>
      <c r="ED4" s="53" t="s">
        <v>300</v>
      </c>
      <c r="EE4" s="53" t="s">
        <v>301</v>
      </c>
      <c r="EF4" s="53" t="s">
        <v>302</v>
      </c>
      <c r="EG4" s="53" t="s">
        <v>303</v>
      </c>
      <c r="EH4" s="53" t="s">
        <v>304</v>
      </c>
      <c r="EI4" s="53" t="s">
        <v>305</v>
      </c>
      <c r="EJ4" s="53" t="s">
        <v>306</v>
      </c>
      <c r="EK4" s="53" t="s">
        <v>307</v>
      </c>
      <c r="EL4" s="53" t="s">
        <v>308</v>
      </c>
      <c r="EM4" s="53" t="s">
        <v>309</v>
      </c>
      <c r="EN4" s="53" t="s">
        <v>310</v>
      </c>
      <c r="EO4" s="53" t="s">
        <v>311</v>
      </c>
      <c r="EP4" s="53" t="s">
        <v>312</v>
      </c>
      <c r="EQ4" s="53" t="s">
        <v>313</v>
      </c>
      <c r="ER4" s="53" t="s">
        <v>314</v>
      </c>
      <c r="ES4" s="53" t="s">
        <v>315</v>
      </c>
      <c r="ET4" s="53" t="s">
        <v>316</v>
      </c>
      <c r="EU4" s="53" t="s">
        <v>317</v>
      </c>
      <c r="EV4" s="53" t="s">
        <v>318</v>
      </c>
      <c r="EW4" s="53" t="s">
        <v>319</v>
      </c>
      <c r="EX4" s="53" t="s">
        <v>320</v>
      </c>
      <c r="EY4" s="53" t="s">
        <v>321</v>
      </c>
      <c r="EZ4" s="53" t="s">
        <v>322</v>
      </c>
      <c r="FA4" s="53" t="s">
        <v>323</v>
      </c>
      <c r="FB4" s="53" t="s">
        <v>324</v>
      </c>
      <c r="FC4" s="53" t="s">
        <v>325</v>
      </c>
      <c r="FD4" s="53" t="s">
        <v>326</v>
      </c>
      <c r="FE4" s="53" t="s">
        <v>327</v>
      </c>
      <c r="FF4" s="53" t="s">
        <v>328</v>
      </c>
      <c r="FG4" s="53" t="s">
        <v>329</v>
      </c>
      <c r="FH4" s="53" t="s">
        <v>330</v>
      </c>
      <c r="FI4" s="53" t="s">
        <v>331</v>
      </c>
    </row>
    <row r="5" spans="1:172" x14ac:dyDescent="0.2">
      <c r="A5" s="2" t="s">
        <v>129</v>
      </c>
      <c r="B5" s="1" t="s">
        <v>0</v>
      </c>
      <c r="C5" s="21">
        <v>70000</v>
      </c>
      <c r="D5" s="21">
        <v>45000</v>
      </c>
      <c r="E5" s="21">
        <v>40000</v>
      </c>
      <c r="F5" s="21">
        <v>45000</v>
      </c>
      <c r="G5" s="21">
        <v>80000</v>
      </c>
      <c r="H5" s="21">
        <v>50000</v>
      </c>
      <c r="I5" s="21">
        <v>60000</v>
      </c>
      <c r="J5" s="21">
        <v>60000</v>
      </c>
      <c r="K5" s="21">
        <v>25000</v>
      </c>
      <c r="L5" s="21">
        <v>65000</v>
      </c>
      <c r="M5" s="21">
        <v>35000</v>
      </c>
      <c r="N5" s="21">
        <v>30000</v>
      </c>
      <c r="O5" s="21">
        <v>35000</v>
      </c>
      <c r="P5" s="21">
        <v>70000</v>
      </c>
      <c r="Q5" s="18">
        <v>45000</v>
      </c>
      <c r="R5" s="18">
        <v>55000</v>
      </c>
      <c r="S5" s="18">
        <v>55000</v>
      </c>
      <c r="T5" s="18">
        <v>20000</v>
      </c>
      <c r="U5" s="18">
        <v>60000</v>
      </c>
      <c r="V5" s="18">
        <v>25000</v>
      </c>
      <c r="W5" s="18">
        <v>20000</v>
      </c>
      <c r="X5" s="18">
        <v>25000</v>
      </c>
      <c r="Y5" s="18">
        <v>60000</v>
      </c>
      <c r="Z5" s="18">
        <v>40000</v>
      </c>
      <c r="AA5" s="18">
        <v>50000</v>
      </c>
      <c r="AB5" s="18">
        <v>50000</v>
      </c>
      <c r="AC5" s="18">
        <v>15000</v>
      </c>
      <c r="AD5" s="18">
        <v>461500</v>
      </c>
      <c r="AE5" s="18">
        <v>735250</v>
      </c>
      <c r="AF5" s="18">
        <v>735250</v>
      </c>
      <c r="AG5" s="18">
        <v>3000000</v>
      </c>
      <c r="AH5" s="18">
        <v>3000000</v>
      </c>
      <c r="AI5" s="18">
        <v>3000000</v>
      </c>
      <c r="AJ5" s="18">
        <v>3000000</v>
      </c>
      <c r="AK5" s="18">
        <v>3000000</v>
      </c>
      <c r="AL5" s="18">
        <v>3000000</v>
      </c>
      <c r="AM5" s="18">
        <v>3000000</v>
      </c>
      <c r="AN5" s="18">
        <v>3000000</v>
      </c>
      <c r="AO5" s="18">
        <v>3000000</v>
      </c>
      <c r="AP5" s="18">
        <v>4000000</v>
      </c>
      <c r="AQ5" s="18">
        <v>4000000</v>
      </c>
      <c r="AR5" s="18">
        <v>4000000</v>
      </c>
      <c r="AS5" s="18">
        <v>4000000</v>
      </c>
      <c r="AT5" s="18">
        <v>4000000</v>
      </c>
      <c r="AU5" s="18">
        <v>4000000</v>
      </c>
      <c r="AV5" s="18">
        <v>4000000</v>
      </c>
      <c r="AW5" s="18">
        <v>4000000</v>
      </c>
      <c r="AX5" s="18">
        <v>4000000</v>
      </c>
      <c r="AY5" s="18">
        <v>4500000</v>
      </c>
      <c r="AZ5" s="18">
        <v>4500000</v>
      </c>
      <c r="BA5" s="18">
        <v>4500000</v>
      </c>
      <c r="BB5" s="18">
        <v>4500000</v>
      </c>
      <c r="BC5" s="18">
        <v>4500000</v>
      </c>
      <c r="BD5" s="18">
        <v>4500000</v>
      </c>
      <c r="BE5" s="18">
        <v>4500000</v>
      </c>
      <c r="BF5" s="18">
        <v>4500000</v>
      </c>
      <c r="BG5" s="18">
        <v>4500000</v>
      </c>
      <c r="BH5" s="18">
        <v>6000000</v>
      </c>
      <c r="BI5" s="18">
        <v>6000000</v>
      </c>
      <c r="BJ5" s="18">
        <v>6000000</v>
      </c>
      <c r="BK5" s="18">
        <v>6000000</v>
      </c>
      <c r="BL5" s="18">
        <v>6000000</v>
      </c>
      <c r="BM5" s="18">
        <v>6000000</v>
      </c>
      <c r="BN5" s="18">
        <v>6000000</v>
      </c>
      <c r="BO5" s="18">
        <v>6000000</v>
      </c>
      <c r="BP5" s="18">
        <v>6000000</v>
      </c>
      <c r="BQ5" s="18">
        <v>12000000</v>
      </c>
      <c r="BR5" s="18">
        <v>12000000</v>
      </c>
      <c r="BS5" s="18">
        <v>12000000</v>
      </c>
      <c r="BT5" s="18">
        <v>12000000</v>
      </c>
      <c r="BU5" s="18">
        <v>12000000</v>
      </c>
      <c r="BV5" s="18">
        <v>12000000</v>
      </c>
      <c r="BW5" s="18">
        <v>12000000</v>
      </c>
      <c r="BX5" s="18">
        <v>12000000</v>
      </c>
      <c r="BY5" s="18">
        <v>12000000</v>
      </c>
      <c r="BZ5" s="18">
        <v>20000000</v>
      </c>
      <c r="CA5" s="18">
        <v>20000000</v>
      </c>
      <c r="CB5" s="18">
        <v>20000000</v>
      </c>
      <c r="CC5" s="18">
        <v>20000000</v>
      </c>
      <c r="CD5" s="18">
        <v>20000000</v>
      </c>
      <c r="CE5" s="18">
        <v>20000000</v>
      </c>
      <c r="CF5" s="18">
        <v>20000000</v>
      </c>
      <c r="CG5" s="18">
        <v>20000000</v>
      </c>
      <c r="CH5" s="18">
        <v>20000000</v>
      </c>
      <c r="CI5" s="18">
        <v>25000000</v>
      </c>
      <c r="CJ5" s="18">
        <v>25000000</v>
      </c>
      <c r="CK5" s="18">
        <v>25000000</v>
      </c>
      <c r="CL5" s="18">
        <v>25000000</v>
      </c>
      <c r="CM5" s="18">
        <v>25000000</v>
      </c>
      <c r="CN5" s="18">
        <v>25000000</v>
      </c>
      <c r="CO5" s="18">
        <v>25000000</v>
      </c>
      <c r="CP5" s="18">
        <v>25000000</v>
      </c>
      <c r="CQ5" s="18">
        <v>25000000</v>
      </c>
      <c r="CR5" s="22">
        <f t="shared" ref="CR5:CR29" si="0">C5+D5</f>
        <v>115000</v>
      </c>
      <c r="CS5" s="22">
        <f t="shared" ref="CS5:CS29" si="1">L5+M5</f>
        <v>100000</v>
      </c>
      <c r="CT5" s="22">
        <f t="shared" ref="CT5:CT29" si="2">U5+V5</f>
        <v>85000</v>
      </c>
      <c r="CU5" s="22">
        <f t="shared" ref="CU5:CU29" si="3">C5+D5</f>
        <v>115000</v>
      </c>
      <c r="CV5" s="22">
        <f t="shared" ref="CV5:CV29" si="4">L5+M5</f>
        <v>100000</v>
      </c>
      <c r="CW5" s="22">
        <f t="shared" ref="CW5:CW29" si="5">U5+V5</f>
        <v>85000</v>
      </c>
      <c r="CX5" s="22">
        <f t="shared" ref="CX5:CX29" si="6">G5+MAX(D5,F5)+H5</f>
        <v>175000</v>
      </c>
      <c r="CY5" s="22">
        <f t="shared" ref="CY5:CY29" si="7">P5+MAX(M5,O5)+Q5</f>
        <v>150000</v>
      </c>
      <c r="CZ5" s="22">
        <f t="shared" ref="CZ5:CZ29" si="8">Y5+MAX(V5,X5)+Z5</f>
        <v>125000</v>
      </c>
      <c r="DA5" s="22">
        <f t="shared" ref="DA5:DA29" si="9">G5+MAX(D5,F5)+MAX(I5,J5)</f>
        <v>185000</v>
      </c>
      <c r="DB5" s="22">
        <f t="shared" ref="DB5:DB29" si="10">P5+MAX(M5,O5)+MAX(R5,S5)</f>
        <v>160000</v>
      </c>
      <c r="DC5" s="22">
        <f t="shared" ref="DC5:DC29" si="11">Y5+MAX(V5,X5)+MAX(AA5,AB5)</f>
        <v>135000</v>
      </c>
      <c r="DD5" s="22">
        <f t="shared" ref="DD5:DD29" si="12">H5+MAX(D5:E5)</f>
        <v>95000</v>
      </c>
      <c r="DE5" s="22">
        <f t="shared" ref="DE5:DE29" si="13">Q5+MAX(M5:N5)</f>
        <v>80000</v>
      </c>
      <c r="DF5" s="22">
        <f t="shared" ref="DF5:DF29" si="14">Z5+MAX(W5:X5)</f>
        <v>65000</v>
      </c>
      <c r="DG5" s="22">
        <f t="shared" ref="DG5:DG29" si="15">H5+MAX(D5:E5)</f>
        <v>95000</v>
      </c>
      <c r="DH5" s="22">
        <f t="shared" ref="DH5:DH29" si="16">Q5+MAX(M5:N5)</f>
        <v>80000</v>
      </c>
      <c r="DI5" s="22">
        <f t="shared" ref="DI5:DI29" si="17">Z5+MAX(W5:X5)</f>
        <v>65000</v>
      </c>
      <c r="DJ5" s="22">
        <f t="shared" ref="DJ5:DJ29" si="18">MAX(D5:F5)+H5</f>
        <v>95000</v>
      </c>
      <c r="DK5" s="22">
        <f t="shared" ref="DK5:DK29" si="19">MAX(M5:O5)+Q5</f>
        <v>80000</v>
      </c>
      <c r="DL5" s="22">
        <f t="shared" ref="DL5:DL29" si="20">MAX(V5:X5)+Z5</f>
        <v>65000</v>
      </c>
      <c r="DM5" s="22">
        <f t="shared" ref="DM5:DM29" si="21">MAX(F5,E5)+MAX(I5:J5)</f>
        <v>105000</v>
      </c>
      <c r="DN5" s="22">
        <f t="shared" ref="DN5:DN29" si="22">MAX(N5:O5)+MAX(R5:S5)</f>
        <v>90000</v>
      </c>
      <c r="DO5" s="22">
        <f t="shared" ref="DO5:DO29" si="23">MAX(W5:X5)+MAX(AA5:AB5)</f>
        <v>75000</v>
      </c>
      <c r="DP5" s="22">
        <f t="shared" ref="DP5:DP29" si="24">K5</f>
        <v>25000</v>
      </c>
      <c r="DQ5" s="22">
        <f t="shared" ref="DQ5:DQ29" si="25">T5</f>
        <v>20000</v>
      </c>
      <c r="DR5" s="22">
        <f t="shared" ref="DR5:DR29" si="26">AC5</f>
        <v>15000</v>
      </c>
      <c r="DS5" s="22">
        <v>20000</v>
      </c>
      <c r="DT5" s="23">
        <f t="shared" ref="DT5:DT29" si="27">AG5+AH5</f>
        <v>6000000</v>
      </c>
      <c r="DU5" s="23">
        <f t="shared" ref="DU5:DU29" si="28">AP5+AQ5</f>
        <v>8000000</v>
      </c>
      <c r="DV5" s="22">
        <f t="shared" ref="DV5:DV29" si="29">AY5+AZ5</f>
        <v>9000000</v>
      </c>
      <c r="DW5" s="22">
        <f t="shared" ref="DW5:DW29" si="30">BH5+BI5</f>
        <v>12000000</v>
      </c>
      <c r="DX5" s="22">
        <f t="shared" ref="DX5:DX29" si="31">BQ5+BR5</f>
        <v>24000000</v>
      </c>
      <c r="DY5" s="22">
        <f t="shared" ref="DY5:DY29" si="32">BZ5+CA5</f>
        <v>40000000</v>
      </c>
      <c r="DZ5" s="22">
        <f t="shared" ref="DZ5:DZ29" si="33">CI5+CJ5</f>
        <v>50000000</v>
      </c>
      <c r="EA5" s="22">
        <f t="shared" ref="EA5:EA29" si="34">AK5+MAX(AH5,AJ5)+AL5</f>
        <v>9000000</v>
      </c>
      <c r="EB5" s="22">
        <f t="shared" ref="EB5:EB29" si="35">AT5+MAX(AQ5,AS5)+AU5</f>
        <v>12000000</v>
      </c>
      <c r="EC5" s="22">
        <f t="shared" ref="EC5:EC29" si="36">BC5+MAX(AZ5,BB5)+BD5</f>
        <v>13500000</v>
      </c>
      <c r="ED5" s="22">
        <f t="shared" ref="ED5:ED29" si="37">BU5+MAX(BI5,BK5)+BM5</f>
        <v>24000000</v>
      </c>
      <c r="EE5" s="22">
        <f t="shared" ref="EE5:EE29" si="38">BU5+MAX(BR5,BT5)+BV5</f>
        <v>36000000</v>
      </c>
      <c r="EF5" s="22">
        <f t="shared" ref="EF5:EF29" si="39">CD5+MAX(CA5,CC5)+CE5</f>
        <v>60000000</v>
      </c>
      <c r="EG5" s="22">
        <f t="shared" ref="EG5:EG29" si="40">CM5+MAX(CJ5,CL5)+CN5</f>
        <v>75000000</v>
      </c>
      <c r="EH5" s="22">
        <f t="shared" ref="EH5:EH29" si="41">AK5+MAX(AH5,AJ5)+MAX(AM5:AN5)</f>
        <v>9000000</v>
      </c>
      <c r="EI5" s="22">
        <f t="shared" ref="EI5:EI29" si="42">AT5+MAX(AQ5,AS5)+MAX(AV5:AW5)</f>
        <v>12000000</v>
      </c>
      <c r="EJ5" s="22">
        <f t="shared" ref="EJ5:EJ29" si="43">BC5+MAX(AZ5,BB5)+MAX(BE5:BF5)</f>
        <v>13500000</v>
      </c>
      <c r="EK5" s="22">
        <f t="shared" ref="EK5:EK29" si="44">BU5+MAX(BI5,BK5)+MAX(BN5:BO5)</f>
        <v>24000000</v>
      </c>
      <c r="EL5" s="22">
        <f t="shared" ref="EL5:EL29" si="45">BU5+MAX(BR5,BT5)+MAX(BW5:BX5)</f>
        <v>36000000</v>
      </c>
      <c r="EM5" s="22">
        <f t="shared" ref="EM5:EM29" si="46">CD5+MAX(CA5,CC5)+MAX(CF5:CG5)</f>
        <v>60000000</v>
      </c>
      <c r="EN5" s="22">
        <f t="shared" ref="EN5:EN29" si="47">CM5+MAX(CJ5,CL5)+MAX(CO5:CP5)</f>
        <v>75000000</v>
      </c>
      <c r="EO5" s="22">
        <f t="shared" ref="EO5:EO29" si="48">AL5+MAX(AH5:AI5)</f>
        <v>6000000</v>
      </c>
      <c r="EP5" s="22">
        <f t="shared" ref="EP5:EP29" si="49">AU5+MAX(AQ5:AR5)</f>
        <v>8000000</v>
      </c>
      <c r="EQ5" s="22">
        <f t="shared" ref="EQ5:EQ29" si="50">BD5+MAX(AZ5:BA5)</f>
        <v>9000000</v>
      </c>
      <c r="ER5" s="22">
        <f t="shared" ref="ER5:ER29" si="51">BM5+MAX(BI5:BJ5)</f>
        <v>12000000</v>
      </c>
      <c r="ES5" s="22">
        <f t="shared" ref="ES5:ES29" si="52">BV5+MAX(BR5:BS5)</f>
        <v>24000000</v>
      </c>
      <c r="ET5" s="22">
        <f t="shared" ref="ET5:ET29" si="53">CE5+MAX(CA5:CB5)</f>
        <v>40000000</v>
      </c>
      <c r="EU5" s="22">
        <f t="shared" ref="EU5:EU29" si="54">CN5+MAX(CJ5:CK5)</f>
        <v>50000000</v>
      </c>
      <c r="EV5" s="22">
        <f t="shared" ref="EV5:EV29" si="55">MAX(AQ5:AS5)+AU5</f>
        <v>8000000</v>
      </c>
      <c r="EW5" s="22">
        <f t="shared" ref="EW5:EW29" si="56">MAX(AZ5:BB5)+BD5</f>
        <v>9000000</v>
      </c>
      <c r="EX5" s="22">
        <f t="shared" ref="EX5:EX29" si="57">MAX(BI5:BK5)+BM5</f>
        <v>12000000</v>
      </c>
      <c r="EY5" s="22">
        <f t="shared" ref="EY5:EY29" si="58">MAX(BR5:BT5)+BV5</f>
        <v>24000000</v>
      </c>
      <c r="EZ5" s="22">
        <f t="shared" ref="EZ5:EZ29" si="59">MAX(BR5:BT5)+BV5</f>
        <v>24000000</v>
      </c>
      <c r="FA5" s="22">
        <f t="shared" ref="FA5:FA29" si="60">MAX(CA5:CC5)+CE5</f>
        <v>40000000</v>
      </c>
      <c r="FB5" s="22">
        <f t="shared" ref="FB5:FB29" si="61">MAX(CJ5:CL5)+CN5</f>
        <v>50000000</v>
      </c>
      <c r="FC5" s="22">
        <f t="shared" ref="FC5:FC29" si="62">MAX(AI5:AJ5)+MAX(AM5:AN5)</f>
        <v>6000000</v>
      </c>
      <c r="FD5" s="22">
        <f t="shared" ref="FD5:FD29" si="63">MAX(AR5:AS5)+MAX(AV5:AW5)</f>
        <v>8000000</v>
      </c>
      <c r="FE5" s="22">
        <f t="shared" ref="FE5:FE29" si="64">MAX(BA5:BB5)+MAX(BE5:BF5)</f>
        <v>9000000</v>
      </c>
      <c r="FF5" s="22">
        <f t="shared" ref="FF5:FF29" si="65">MAX(BJ5:BK5)+MAX(BN5:BO5)</f>
        <v>12000000</v>
      </c>
      <c r="FG5" s="22">
        <f t="shared" ref="FG5:FG29" si="66">MAX(BS5:BT5)+MAX(BW5:BX5)</f>
        <v>24000000</v>
      </c>
      <c r="FH5" s="22">
        <f t="shared" ref="FH5:FH29" si="67">MAX(CB5:CC5)+MAX(CF5:CG5)</f>
        <v>40000000</v>
      </c>
      <c r="FI5" s="22">
        <f t="shared" ref="FI5:FI29" si="68">MAX(CK5:CL5)+MAX(CO5:CP5)</f>
        <v>50000000</v>
      </c>
      <c r="FJ5" s="10">
        <f t="array" ref="FJ5">SUM(IF($C$2:$FI$2&gt;=1,C5:FI5,0))</f>
        <v>164200500</v>
      </c>
      <c r="FK5" s="10" t="s">
        <v>164</v>
      </c>
      <c r="FL5" s="10"/>
      <c r="FM5" s="10"/>
      <c r="FN5" s="10"/>
      <c r="FO5" s="10"/>
      <c r="FP5" s="10"/>
    </row>
    <row r="6" spans="1:172" x14ac:dyDescent="0.2">
      <c r="A6" s="2" t="s">
        <v>131</v>
      </c>
      <c r="B6" s="1" t="s">
        <v>1</v>
      </c>
      <c r="C6" s="21">
        <v>194900</v>
      </c>
      <c r="D6" s="21">
        <v>70725</v>
      </c>
      <c r="E6" s="21">
        <v>70725</v>
      </c>
      <c r="F6" s="21">
        <v>68000</v>
      </c>
      <c r="G6" s="21">
        <v>111900</v>
      </c>
      <c r="H6" s="21">
        <v>97400</v>
      </c>
      <c r="I6" s="21">
        <v>70000</v>
      </c>
      <c r="J6" s="21">
        <v>89000</v>
      </c>
      <c r="K6" s="21">
        <v>38000</v>
      </c>
      <c r="L6" s="21">
        <v>194000</v>
      </c>
      <c r="M6" s="21">
        <v>69825</v>
      </c>
      <c r="N6" s="21">
        <v>69825</v>
      </c>
      <c r="O6" s="21">
        <v>67100</v>
      </c>
      <c r="P6" s="21">
        <v>111000</v>
      </c>
      <c r="Q6" s="18">
        <v>96500</v>
      </c>
      <c r="R6" s="18">
        <v>69100</v>
      </c>
      <c r="S6" s="18">
        <v>88100</v>
      </c>
      <c r="T6" s="18">
        <v>37100</v>
      </c>
      <c r="U6" s="18">
        <v>193200</v>
      </c>
      <c r="V6" s="18">
        <v>69025</v>
      </c>
      <c r="W6" s="18">
        <v>69025</v>
      </c>
      <c r="X6" s="18">
        <v>66300</v>
      </c>
      <c r="Y6" s="18">
        <v>110200</v>
      </c>
      <c r="Z6" s="18">
        <v>95700</v>
      </c>
      <c r="AA6" s="18">
        <v>68300</v>
      </c>
      <c r="AB6" s="18">
        <v>87300</v>
      </c>
      <c r="AC6" s="18">
        <v>36300</v>
      </c>
      <c r="AD6" s="18">
        <v>20000</v>
      </c>
      <c r="AE6" s="18">
        <v>400000</v>
      </c>
      <c r="AF6" s="18">
        <v>550000</v>
      </c>
      <c r="AG6" s="18">
        <v>2000000</v>
      </c>
      <c r="AH6" s="18">
        <v>2000000</v>
      </c>
      <c r="AI6" s="18">
        <v>2000000</v>
      </c>
      <c r="AJ6" s="18">
        <v>2000000</v>
      </c>
      <c r="AK6" s="18">
        <v>2000000</v>
      </c>
      <c r="AL6" s="18">
        <v>2000000</v>
      </c>
      <c r="AM6" s="18">
        <v>2000000</v>
      </c>
      <c r="AN6" s="18">
        <v>2000000</v>
      </c>
      <c r="AO6" s="18">
        <v>2000000</v>
      </c>
      <c r="AP6" s="18">
        <v>1990000</v>
      </c>
      <c r="AQ6" s="18">
        <v>1990000</v>
      </c>
      <c r="AR6" s="18">
        <v>1990000</v>
      </c>
      <c r="AS6" s="18">
        <v>1990000</v>
      </c>
      <c r="AT6" s="18">
        <v>1990000</v>
      </c>
      <c r="AU6" s="18">
        <v>1990000</v>
      </c>
      <c r="AV6" s="18">
        <v>1990000</v>
      </c>
      <c r="AW6" s="18">
        <v>1990000</v>
      </c>
      <c r="AX6" s="18">
        <v>1990000</v>
      </c>
      <c r="AY6" s="18">
        <v>1985000</v>
      </c>
      <c r="AZ6" s="18">
        <v>1985000</v>
      </c>
      <c r="BA6" s="18">
        <v>1985000</v>
      </c>
      <c r="BB6" s="18">
        <v>1985000</v>
      </c>
      <c r="BC6" s="18">
        <v>1985000</v>
      </c>
      <c r="BD6" s="18">
        <v>1985000</v>
      </c>
      <c r="BE6" s="18">
        <v>1985000</v>
      </c>
      <c r="BF6" s="18">
        <v>1985000</v>
      </c>
      <c r="BG6" s="18">
        <v>1985000</v>
      </c>
      <c r="BH6" s="18">
        <v>1980000</v>
      </c>
      <c r="BI6" s="18">
        <v>1980000</v>
      </c>
      <c r="BJ6" s="18">
        <v>1980000</v>
      </c>
      <c r="BK6" s="18">
        <v>1980000</v>
      </c>
      <c r="BL6" s="18">
        <v>1980000</v>
      </c>
      <c r="BM6" s="18">
        <v>1980000</v>
      </c>
      <c r="BN6" s="18">
        <v>1980000</v>
      </c>
      <c r="BO6" s="18">
        <v>1980000</v>
      </c>
      <c r="BP6" s="18">
        <v>1980000</v>
      </c>
      <c r="BQ6" s="18">
        <v>1975000</v>
      </c>
      <c r="BR6" s="18">
        <v>1975000</v>
      </c>
      <c r="BS6" s="18">
        <v>1975000</v>
      </c>
      <c r="BT6" s="18">
        <v>1975000</v>
      </c>
      <c r="BU6" s="18">
        <v>1975000</v>
      </c>
      <c r="BV6" s="18">
        <v>1975000</v>
      </c>
      <c r="BW6" s="18">
        <v>1975000</v>
      </c>
      <c r="BX6" s="18">
        <v>1975000</v>
      </c>
      <c r="BY6" s="18">
        <v>1975000</v>
      </c>
      <c r="BZ6" s="18">
        <v>1970000</v>
      </c>
      <c r="CA6" s="18">
        <v>1970000</v>
      </c>
      <c r="CB6" s="18">
        <v>1970000</v>
      </c>
      <c r="CC6" s="18">
        <v>1970000</v>
      </c>
      <c r="CD6" s="18">
        <v>1970000</v>
      </c>
      <c r="CE6" s="18">
        <v>1970000</v>
      </c>
      <c r="CF6" s="18">
        <v>1970000</v>
      </c>
      <c r="CG6" s="18">
        <v>1970000</v>
      </c>
      <c r="CH6" s="18">
        <v>1970000</v>
      </c>
      <c r="CI6" s="18">
        <v>1965000</v>
      </c>
      <c r="CJ6" s="18">
        <v>1965000</v>
      </c>
      <c r="CK6" s="18">
        <v>1965000</v>
      </c>
      <c r="CL6" s="18">
        <v>1965000</v>
      </c>
      <c r="CM6" s="18">
        <v>1965000</v>
      </c>
      <c r="CN6" s="18">
        <v>1965000</v>
      </c>
      <c r="CO6" s="18">
        <v>1965000</v>
      </c>
      <c r="CP6" s="18">
        <v>1965000</v>
      </c>
      <c r="CQ6" s="18">
        <v>1965000</v>
      </c>
      <c r="CR6" s="22">
        <f t="shared" si="0"/>
        <v>265625</v>
      </c>
      <c r="CS6" s="22">
        <f t="shared" si="1"/>
        <v>263825</v>
      </c>
      <c r="CT6" s="22">
        <f t="shared" si="2"/>
        <v>262225</v>
      </c>
      <c r="CU6" s="22">
        <f t="shared" si="3"/>
        <v>265625</v>
      </c>
      <c r="CV6" s="22">
        <f t="shared" si="4"/>
        <v>263825</v>
      </c>
      <c r="CW6" s="22">
        <f t="shared" si="5"/>
        <v>262225</v>
      </c>
      <c r="CX6" s="22">
        <f t="shared" si="6"/>
        <v>280025</v>
      </c>
      <c r="CY6" s="22">
        <f t="shared" si="7"/>
        <v>277325</v>
      </c>
      <c r="CZ6" s="22">
        <f t="shared" si="8"/>
        <v>274925</v>
      </c>
      <c r="DA6" s="22">
        <f t="shared" si="9"/>
        <v>271625</v>
      </c>
      <c r="DB6" s="22">
        <f t="shared" si="10"/>
        <v>268925</v>
      </c>
      <c r="DC6" s="22">
        <f t="shared" si="11"/>
        <v>266525</v>
      </c>
      <c r="DD6" s="22">
        <f t="shared" si="12"/>
        <v>168125</v>
      </c>
      <c r="DE6" s="22">
        <f t="shared" si="13"/>
        <v>166325</v>
      </c>
      <c r="DF6" s="22">
        <f t="shared" si="14"/>
        <v>164725</v>
      </c>
      <c r="DG6" s="22">
        <f t="shared" si="15"/>
        <v>168125</v>
      </c>
      <c r="DH6" s="22">
        <f t="shared" si="16"/>
        <v>166325</v>
      </c>
      <c r="DI6" s="22">
        <f t="shared" si="17"/>
        <v>164725</v>
      </c>
      <c r="DJ6" s="22">
        <f t="shared" si="18"/>
        <v>168125</v>
      </c>
      <c r="DK6" s="22">
        <f t="shared" si="19"/>
        <v>166325</v>
      </c>
      <c r="DL6" s="22">
        <f t="shared" si="20"/>
        <v>164725</v>
      </c>
      <c r="DM6" s="22">
        <f t="shared" si="21"/>
        <v>159725</v>
      </c>
      <c r="DN6" s="22">
        <f t="shared" si="22"/>
        <v>157925</v>
      </c>
      <c r="DO6" s="22">
        <f t="shared" si="23"/>
        <v>156325</v>
      </c>
      <c r="DP6" s="22">
        <f t="shared" si="24"/>
        <v>38000</v>
      </c>
      <c r="DQ6" s="22">
        <f t="shared" si="25"/>
        <v>37100</v>
      </c>
      <c r="DR6" s="22">
        <f t="shared" si="26"/>
        <v>36300</v>
      </c>
      <c r="DS6" s="22">
        <v>1400</v>
      </c>
      <c r="DT6" s="23">
        <f t="shared" si="27"/>
        <v>4000000</v>
      </c>
      <c r="DU6" s="23">
        <f t="shared" si="28"/>
        <v>3980000</v>
      </c>
      <c r="DV6" s="22">
        <f t="shared" si="29"/>
        <v>3970000</v>
      </c>
      <c r="DW6" s="22">
        <f t="shared" si="30"/>
        <v>3960000</v>
      </c>
      <c r="DX6" s="22">
        <f t="shared" si="31"/>
        <v>3950000</v>
      </c>
      <c r="DY6" s="22">
        <f t="shared" si="32"/>
        <v>3940000</v>
      </c>
      <c r="DZ6" s="22">
        <f t="shared" si="33"/>
        <v>3930000</v>
      </c>
      <c r="EA6" s="22">
        <f t="shared" si="34"/>
        <v>6000000</v>
      </c>
      <c r="EB6" s="22">
        <f t="shared" si="35"/>
        <v>5970000</v>
      </c>
      <c r="EC6" s="22">
        <f t="shared" si="36"/>
        <v>5955000</v>
      </c>
      <c r="ED6" s="22">
        <f t="shared" si="37"/>
        <v>5935000</v>
      </c>
      <c r="EE6" s="22">
        <f t="shared" si="38"/>
        <v>5925000</v>
      </c>
      <c r="EF6" s="22">
        <f t="shared" si="39"/>
        <v>5910000</v>
      </c>
      <c r="EG6" s="22">
        <f t="shared" si="40"/>
        <v>5895000</v>
      </c>
      <c r="EH6" s="22">
        <f t="shared" si="41"/>
        <v>6000000</v>
      </c>
      <c r="EI6" s="22">
        <f t="shared" si="42"/>
        <v>5970000</v>
      </c>
      <c r="EJ6" s="22">
        <f t="shared" si="43"/>
        <v>5955000</v>
      </c>
      <c r="EK6" s="22">
        <f t="shared" si="44"/>
        <v>5935000</v>
      </c>
      <c r="EL6" s="22">
        <f t="shared" si="45"/>
        <v>5925000</v>
      </c>
      <c r="EM6" s="22">
        <f t="shared" si="46"/>
        <v>5910000</v>
      </c>
      <c r="EN6" s="22">
        <f t="shared" si="47"/>
        <v>5895000</v>
      </c>
      <c r="EO6" s="22">
        <f t="shared" si="48"/>
        <v>4000000</v>
      </c>
      <c r="EP6" s="22">
        <f t="shared" si="49"/>
        <v>3980000</v>
      </c>
      <c r="EQ6" s="22">
        <f t="shared" si="50"/>
        <v>3970000</v>
      </c>
      <c r="ER6" s="22">
        <f t="shared" si="51"/>
        <v>3960000</v>
      </c>
      <c r="ES6" s="22">
        <f t="shared" si="52"/>
        <v>3950000</v>
      </c>
      <c r="ET6" s="22">
        <f t="shared" si="53"/>
        <v>3940000</v>
      </c>
      <c r="EU6" s="22">
        <f t="shared" si="54"/>
        <v>3930000</v>
      </c>
      <c r="EV6" s="22">
        <f t="shared" si="55"/>
        <v>3980000</v>
      </c>
      <c r="EW6" s="22">
        <f t="shared" si="56"/>
        <v>3970000</v>
      </c>
      <c r="EX6" s="22">
        <f t="shared" si="57"/>
        <v>3960000</v>
      </c>
      <c r="EY6" s="22">
        <f t="shared" si="58"/>
        <v>3950000</v>
      </c>
      <c r="EZ6" s="22">
        <f t="shared" si="59"/>
        <v>3950000</v>
      </c>
      <c r="FA6" s="22">
        <f t="shared" si="60"/>
        <v>3940000</v>
      </c>
      <c r="FB6" s="22">
        <f t="shared" si="61"/>
        <v>3930000</v>
      </c>
      <c r="FC6" s="22">
        <f t="shared" si="62"/>
        <v>4000000</v>
      </c>
      <c r="FD6" s="22">
        <f t="shared" si="63"/>
        <v>3980000</v>
      </c>
      <c r="FE6" s="22">
        <f t="shared" si="64"/>
        <v>3970000</v>
      </c>
      <c r="FF6" s="22">
        <f t="shared" si="65"/>
        <v>3960000</v>
      </c>
      <c r="FG6" s="22">
        <f t="shared" si="66"/>
        <v>3950000</v>
      </c>
      <c r="FH6" s="22">
        <f t="shared" si="67"/>
        <v>3940000</v>
      </c>
      <c r="FI6" s="22">
        <f t="shared" si="68"/>
        <v>3930000</v>
      </c>
      <c r="FJ6" s="10">
        <f t="array" ref="FJ6">SUM(IF($C$2:$FI$2&gt;=1,C6:FI6,0))</f>
        <v>32344300</v>
      </c>
      <c r="FK6" s="10" t="s">
        <v>164</v>
      </c>
    </row>
    <row r="7" spans="1:172" x14ac:dyDescent="0.2">
      <c r="A7" s="2" t="s">
        <v>126</v>
      </c>
      <c r="B7" s="1" t="s">
        <v>1</v>
      </c>
      <c r="C7" s="21">
        <v>192951</v>
      </c>
      <c r="D7" s="21">
        <v>70017.75</v>
      </c>
      <c r="E7" s="21">
        <v>70017.75</v>
      </c>
      <c r="F7" s="21">
        <v>67320</v>
      </c>
      <c r="G7" s="21">
        <v>110781</v>
      </c>
      <c r="H7" s="21">
        <v>96426</v>
      </c>
      <c r="I7" s="21">
        <v>69300</v>
      </c>
      <c r="J7" s="21">
        <v>88110</v>
      </c>
      <c r="K7" s="21">
        <v>37620</v>
      </c>
      <c r="L7" s="21">
        <v>185155</v>
      </c>
      <c r="M7" s="21">
        <v>67188.75</v>
      </c>
      <c r="N7" s="21">
        <v>67188.75</v>
      </c>
      <c r="O7" s="21">
        <v>64600</v>
      </c>
      <c r="P7" s="21">
        <v>106305</v>
      </c>
      <c r="Q7" s="18">
        <v>92530</v>
      </c>
      <c r="R7" s="18">
        <v>66500</v>
      </c>
      <c r="S7" s="18">
        <v>84550</v>
      </c>
      <c r="T7" s="18">
        <v>36100</v>
      </c>
      <c r="U7" s="18">
        <v>179308</v>
      </c>
      <c r="V7" s="18">
        <v>65067</v>
      </c>
      <c r="W7" s="18">
        <v>65067</v>
      </c>
      <c r="X7" s="18">
        <v>62560</v>
      </c>
      <c r="Y7" s="18">
        <v>102948</v>
      </c>
      <c r="Z7" s="18">
        <v>89608</v>
      </c>
      <c r="AA7" s="18">
        <v>64400</v>
      </c>
      <c r="AB7" s="18">
        <v>81880</v>
      </c>
      <c r="AC7" s="18">
        <v>34960</v>
      </c>
      <c r="AD7" s="18">
        <v>1400</v>
      </c>
      <c r="AE7" s="18">
        <v>900000</v>
      </c>
      <c r="AF7" s="18">
        <v>850000</v>
      </c>
      <c r="AG7" s="18">
        <v>8395000</v>
      </c>
      <c r="AH7" s="18">
        <v>7750000</v>
      </c>
      <c r="AI7" s="18">
        <v>4310000</v>
      </c>
      <c r="AJ7" s="18">
        <v>4310000</v>
      </c>
      <c r="AK7" s="18">
        <v>8215000</v>
      </c>
      <c r="AL7" s="18">
        <v>7570000</v>
      </c>
      <c r="AM7" s="18">
        <v>6935000</v>
      </c>
      <c r="AN7" s="18">
        <v>6685000</v>
      </c>
      <c r="AO7" s="18">
        <v>6460000</v>
      </c>
      <c r="AP7" s="18">
        <v>8785000</v>
      </c>
      <c r="AQ7" s="18">
        <v>7710000</v>
      </c>
      <c r="AR7" s="18">
        <v>5930000</v>
      </c>
      <c r="AS7" s="18">
        <v>5930000</v>
      </c>
      <c r="AT7" s="18">
        <v>8485000</v>
      </c>
      <c r="AU7" s="18">
        <v>7210000</v>
      </c>
      <c r="AV7" s="18">
        <v>6325000</v>
      </c>
      <c r="AW7" s="18">
        <v>5935000</v>
      </c>
      <c r="AX7" s="18">
        <v>3780000</v>
      </c>
      <c r="AY7" s="18">
        <v>9145000</v>
      </c>
      <c r="AZ7" s="18">
        <v>8070000</v>
      </c>
      <c r="BA7" s="18">
        <v>6290000</v>
      </c>
      <c r="BB7" s="18">
        <v>6290000</v>
      </c>
      <c r="BC7" s="18">
        <v>8845000</v>
      </c>
      <c r="BD7" s="18">
        <v>7570000</v>
      </c>
      <c r="BE7" s="18">
        <v>6565000</v>
      </c>
      <c r="BF7" s="18">
        <v>6295000</v>
      </c>
      <c r="BG7" s="18">
        <v>4140000</v>
      </c>
      <c r="BH7" s="18">
        <v>9505000</v>
      </c>
      <c r="BI7" s="18">
        <v>8430000</v>
      </c>
      <c r="BJ7" s="18">
        <v>6650000</v>
      </c>
      <c r="BK7" s="18">
        <v>6650000</v>
      </c>
      <c r="BL7" s="18">
        <v>9205000</v>
      </c>
      <c r="BM7" s="18">
        <v>7930000</v>
      </c>
      <c r="BN7" s="18">
        <v>6805000</v>
      </c>
      <c r="BO7" s="18">
        <v>6655000</v>
      </c>
      <c r="BP7" s="18">
        <v>6280000</v>
      </c>
      <c r="BQ7" s="18">
        <v>13300000</v>
      </c>
      <c r="BR7" s="18">
        <v>11580000</v>
      </c>
      <c r="BS7" s="18">
        <v>9440000</v>
      </c>
      <c r="BT7" s="18">
        <v>9440000</v>
      </c>
      <c r="BU7" s="18">
        <v>12820000</v>
      </c>
      <c r="BV7" s="18">
        <v>8650000</v>
      </c>
      <c r="BW7" s="18">
        <v>7925000</v>
      </c>
      <c r="BX7" s="18">
        <v>8740000</v>
      </c>
      <c r="BY7" s="18">
        <v>8140000</v>
      </c>
      <c r="BZ7" s="18">
        <v>14380000</v>
      </c>
      <c r="CA7" s="18">
        <v>12660000</v>
      </c>
      <c r="CB7" s="18">
        <v>10520000</v>
      </c>
      <c r="CC7" s="18">
        <v>10520000</v>
      </c>
      <c r="CD7" s="18">
        <v>13900000</v>
      </c>
      <c r="CE7" s="18">
        <v>9730000</v>
      </c>
      <c r="CF7" s="18">
        <v>10700000</v>
      </c>
      <c r="CG7" s="18">
        <v>9820000</v>
      </c>
      <c r="CH7" s="18">
        <v>9220000</v>
      </c>
      <c r="CI7" s="18">
        <v>22845000</v>
      </c>
      <c r="CJ7" s="18">
        <v>20050000</v>
      </c>
      <c r="CK7" s="18">
        <v>15770000</v>
      </c>
      <c r="CL7" s="18">
        <v>15770000</v>
      </c>
      <c r="CM7" s="18">
        <v>22065000</v>
      </c>
      <c r="CN7" s="18">
        <v>11530000</v>
      </c>
      <c r="CO7" s="18">
        <v>16865000</v>
      </c>
      <c r="CP7" s="18">
        <v>11155000</v>
      </c>
      <c r="CQ7" s="18">
        <v>14460000</v>
      </c>
      <c r="CR7" s="22">
        <f t="shared" si="0"/>
        <v>262968.75</v>
      </c>
      <c r="CS7" s="22">
        <f t="shared" si="1"/>
        <v>252343.75</v>
      </c>
      <c r="CT7" s="22">
        <f t="shared" si="2"/>
        <v>244375</v>
      </c>
      <c r="CU7" s="22">
        <f t="shared" si="3"/>
        <v>262968.75</v>
      </c>
      <c r="CV7" s="22">
        <f t="shared" si="4"/>
        <v>252343.75</v>
      </c>
      <c r="CW7" s="22">
        <f t="shared" si="5"/>
        <v>244375</v>
      </c>
      <c r="CX7" s="22">
        <f t="shared" si="6"/>
        <v>277224.75</v>
      </c>
      <c r="CY7" s="22">
        <f t="shared" si="7"/>
        <v>266023.75</v>
      </c>
      <c r="CZ7" s="22">
        <f t="shared" si="8"/>
        <v>257623</v>
      </c>
      <c r="DA7" s="22">
        <f t="shared" si="9"/>
        <v>268908.75</v>
      </c>
      <c r="DB7" s="22">
        <f t="shared" si="10"/>
        <v>258043.75</v>
      </c>
      <c r="DC7" s="22">
        <f t="shared" si="11"/>
        <v>249895</v>
      </c>
      <c r="DD7" s="22">
        <f t="shared" si="12"/>
        <v>166443.75</v>
      </c>
      <c r="DE7" s="22">
        <f t="shared" si="13"/>
        <v>159718.75</v>
      </c>
      <c r="DF7" s="22">
        <f t="shared" si="14"/>
        <v>154675</v>
      </c>
      <c r="DG7" s="22">
        <f t="shared" si="15"/>
        <v>166443.75</v>
      </c>
      <c r="DH7" s="22">
        <f t="shared" si="16"/>
        <v>159718.75</v>
      </c>
      <c r="DI7" s="22">
        <f t="shared" si="17"/>
        <v>154675</v>
      </c>
      <c r="DJ7" s="22">
        <f t="shared" si="18"/>
        <v>166443.75</v>
      </c>
      <c r="DK7" s="22">
        <f t="shared" si="19"/>
        <v>159718.75</v>
      </c>
      <c r="DL7" s="22">
        <f t="shared" si="20"/>
        <v>154675</v>
      </c>
      <c r="DM7" s="22">
        <f t="shared" si="21"/>
        <v>158127.75</v>
      </c>
      <c r="DN7" s="22">
        <f t="shared" si="22"/>
        <v>151738.75</v>
      </c>
      <c r="DO7" s="22">
        <f t="shared" si="23"/>
        <v>146947</v>
      </c>
      <c r="DP7" s="22">
        <f t="shared" si="24"/>
        <v>37620</v>
      </c>
      <c r="DQ7" s="22">
        <f t="shared" si="25"/>
        <v>36100</v>
      </c>
      <c r="DR7" s="22">
        <f t="shared" si="26"/>
        <v>34960</v>
      </c>
      <c r="DS7" s="22">
        <v>100</v>
      </c>
      <c r="DT7" s="23">
        <f t="shared" si="27"/>
        <v>16145000</v>
      </c>
      <c r="DU7" s="23">
        <f t="shared" si="28"/>
        <v>16495000</v>
      </c>
      <c r="DV7" s="22">
        <f t="shared" si="29"/>
        <v>17215000</v>
      </c>
      <c r="DW7" s="22">
        <f t="shared" si="30"/>
        <v>17935000</v>
      </c>
      <c r="DX7" s="22">
        <f t="shared" si="31"/>
        <v>24880000</v>
      </c>
      <c r="DY7" s="22">
        <f t="shared" si="32"/>
        <v>27040000</v>
      </c>
      <c r="DZ7" s="22">
        <f t="shared" si="33"/>
        <v>42895000</v>
      </c>
      <c r="EA7" s="22">
        <f t="shared" si="34"/>
        <v>23535000</v>
      </c>
      <c r="EB7" s="22">
        <f t="shared" si="35"/>
        <v>23405000</v>
      </c>
      <c r="EC7" s="22">
        <f t="shared" si="36"/>
        <v>24485000</v>
      </c>
      <c r="ED7" s="22">
        <f t="shared" si="37"/>
        <v>29180000</v>
      </c>
      <c r="EE7" s="22">
        <f t="shared" si="38"/>
        <v>33050000</v>
      </c>
      <c r="EF7" s="22">
        <f t="shared" si="39"/>
        <v>36290000</v>
      </c>
      <c r="EG7" s="22">
        <f t="shared" si="40"/>
        <v>53645000</v>
      </c>
      <c r="EH7" s="22">
        <f t="shared" si="41"/>
        <v>22900000</v>
      </c>
      <c r="EI7" s="22">
        <f t="shared" si="42"/>
        <v>22520000</v>
      </c>
      <c r="EJ7" s="22">
        <f t="shared" si="43"/>
        <v>23480000</v>
      </c>
      <c r="EK7" s="22">
        <f t="shared" si="44"/>
        <v>28055000</v>
      </c>
      <c r="EL7" s="22">
        <f t="shared" si="45"/>
        <v>33140000</v>
      </c>
      <c r="EM7" s="22">
        <f t="shared" si="46"/>
        <v>37260000</v>
      </c>
      <c r="EN7" s="22">
        <f t="shared" si="47"/>
        <v>58980000</v>
      </c>
      <c r="EO7" s="22">
        <f t="shared" si="48"/>
        <v>15320000</v>
      </c>
      <c r="EP7" s="22">
        <f t="shared" si="49"/>
        <v>14920000</v>
      </c>
      <c r="EQ7" s="22">
        <f t="shared" si="50"/>
        <v>15640000</v>
      </c>
      <c r="ER7" s="22">
        <f t="shared" si="51"/>
        <v>16360000</v>
      </c>
      <c r="ES7" s="22">
        <f t="shared" si="52"/>
        <v>20230000</v>
      </c>
      <c r="ET7" s="22">
        <f t="shared" si="53"/>
        <v>22390000</v>
      </c>
      <c r="EU7" s="22">
        <f t="shared" si="54"/>
        <v>31580000</v>
      </c>
      <c r="EV7" s="22">
        <f t="shared" si="55"/>
        <v>14920000</v>
      </c>
      <c r="EW7" s="22">
        <f t="shared" si="56"/>
        <v>15640000</v>
      </c>
      <c r="EX7" s="22">
        <f t="shared" si="57"/>
        <v>16360000</v>
      </c>
      <c r="EY7" s="22">
        <f t="shared" si="58"/>
        <v>20230000</v>
      </c>
      <c r="EZ7" s="22">
        <f t="shared" si="59"/>
        <v>20230000</v>
      </c>
      <c r="FA7" s="22">
        <f t="shared" si="60"/>
        <v>22390000</v>
      </c>
      <c r="FB7" s="22">
        <f t="shared" si="61"/>
        <v>31580000</v>
      </c>
      <c r="FC7" s="22">
        <f t="shared" si="62"/>
        <v>11245000</v>
      </c>
      <c r="FD7" s="22">
        <f t="shared" si="63"/>
        <v>12255000</v>
      </c>
      <c r="FE7" s="22">
        <f t="shared" si="64"/>
        <v>12855000</v>
      </c>
      <c r="FF7" s="22">
        <f t="shared" si="65"/>
        <v>13455000</v>
      </c>
      <c r="FG7" s="22">
        <f t="shared" si="66"/>
        <v>18180000</v>
      </c>
      <c r="FH7" s="22">
        <f t="shared" si="67"/>
        <v>21220000</v>
      </c>
      <c r="FI7" s="22">
        <f t="shared" si="68"/>
        <v>32635000</v>
      </c>
      <c r="FJ7" s="10">
        <f t="array" ref="FJ7">SUM(IF($C$2:$FI$2&gt;=1,C7:FI7,0))</f>
        <v>155517243.75</v>
      </c>
      <c r="FK7" s="10" t="s">
        <v>164</v>
      </c>
    </row>
    <row r="8" spans="1:172" x14ac:dyDescent="0.2">
      <c r="A8" s="2" t="s">
        <v>132</v>
      </c>
      <c r="B8" s="1" t="s">
        <v>2</v>
      </c>
      <c r="C8" s="21">
        <v>149000</v>
      </c>
      <c r="D8" s="21">
        <v>34320</v>
      </c>
      <c r="E8" s="21">
        <v>34320</v>
      </c>
      <c r="F8" s="21">
        <v>34320</v>
      </c>
      <c r="G8" s="21">
        <v>78388</v>
      </c>
      <c r="H8" s="21">
        <v>42181</v>
      </c>
      <c r="I8" s="21">
        <v>42181</v>
      </c>
      <c r="J8" s="21">
        <v>48216</v>
      </c>
      <c r="K8" s="21">
        <v>35000</v>
      </c>
      <c r="L8" s="21">
        <v>149000</v>
      </c>
      <c r="M8" s="21">
        <v>34320</v>
      </c>
      <c r="N8" s="21">
        <v>34320</v>
      </c>
      <c r="O8" s="21">
        <v>34320</v>
      </c>
      <c r="P8" s="21">
        <v>78388</v>
      </c>
      <c r="Q8" s="18">
        <v>42181</v>
      </c>
      <c r="R8" s="18">
        <v>42181</v>
      </c>
      <c r="S8" s="18">
        <v>48216</v>
      </c>
      <c r="T8" s="18">
        <v>35000</v>
      </c>
      <c r="U8" s="18">
        <v>149000</v>
      </c>
      <c r="V8" s="18">
        <v>34320</v>
      </c>
      <c r="W8" s="18">
        <v>34320</v>
      </c>
      <c r="X8" s="18">
        <v>34320</v>
      </c>
      <c r="Y8" s="18">
        <v>78388</v>
      </c>
      <c r="Z8" s="18">
        <v>42181</v>
      </c>
      <c r="AA8" s="18">
        <v>42181</v>
      </c>
      <c r="AB8" s="18">
        <v>48216</v>
      </c>
      <c r="AC8" s="18">
        <v>35000</v>
      </c>
      <c r="AD8" s="18">
        <v>100</v>
      </c>
      <c r="AE8" s="18">
        <v>431034.48</v>
      </c>
      <c r="AF8" s="18">
        <v>431034.48</v>
      </c>
      <c r="AG8" s="18">
        <v>8395000</v>
      </c>
      <c r="AH8" s="18">
        <v>7750000</v>
      </c>
      <c r="AI8" s="18">
        <v>4310000</v>
      </c>
      <c r="AJ8" s="18">
        <v>4310000</v>
      </c>
      <c r="AK8" s="18">
        <v>8215000</v>
      </c>
      <c r="AL8" s="18">
        <v>7570000</v>
      </c>
      <c r="AM8" s="18">
        <v>6935000</v>
      </c>
      <c r="AN8" s="18">
        <v>6685000</v>
      </c>
      <c r="AO8" s="18">
        <v>6460000</v>
      </c>
      <c r="AP8" s="18">
        <v>8785000</v>
      </c>
      <c r="AQ8" s="18">
        <v>7710000</v>
      </c>
      <c r="AR8" s="18">
        <v>5930000</v>
      </c>
      <c r="AS8" s="18">
        <v>5930000</v>
      </c>
      <c r="AT8" s="18">
        <v>8485000</v>
      </c>
      <c r="AU8" s="18">
        <v>7210000</v>
      </c>
      <c r="AV8" s="18">
        <v>6325000</v>
      </c>
      <c r="AW8" s="18">
        <v>5935000</v>
      </c>
      <c r="AX8" s="18">
        <v>3780000</v>
      </c>
      <c r="AY8" s="18">
        <v>9145000</v>
      </c>
      <c r="AZ8" s="18">
        <v>8070000</v>
      </c>
      <c r="BA8" s="18">
        <v>6290000</v>
      </c>
      <c r="BB8" s="18">
        <v>6290000</v>
      </c>
      <c r="BC8" s="18">
        <v>8845000</v>
      </c>
      <c r="BD8" s="18">
        <v>7570000</v>
      </c>
      <c r="BE8" s="18">
        <v>6565000</v>
      </c>
      <c r="BF8" s="18">
        <v>6295000</v>
      </c>
      <c r="BG8" s="18">
        <v>4140000</v>
      </c>
      <c r="BH8" s="18">
        <v>9505000</v>
      </c>
      <c r="BI8" s="18">
        <v>7430000</v>
      </c>
      <c r="BJ8" s="18">
        <v>6650000</v>
      </c>
      <c r="BK8" s="18">
        <v>6650000</v>
      </c>
      <c r="BL8" s="18">
        <v>9205000</v>
      </c>
      <c r="BM8" s="18">
        <v>7930000</v>
      </c>
      <c r="BN8" s="18">
        <v>6805000</v>
      </c>
      <c r="BO8" s="18">
        <v>6655000</v>
      </c>
      <c r="BP8" s="18">
        <v>6280000</v>
      </c>
      <c r="BQ8" s="18">
        <v>13300000</v>
      </c>
      <c r="BR8" s="18">
        <v>11580000</v>
      </c>
      <c r="BS8" s="18">
        <v>9440000</v>
      </c>
      <c r="BT8" s="18">
        <v>9440000</v>
      </c>
      <c r="BU8" s="18">
        <v>12820000</v>
      </c>
      <c r="BV8" s="18">
        <v>8650000</v>
      </c>
      <c r="BW8" s="18">
        <v>7925000</v>
      </c>
      <c r="BX8" s="18">
        <v>8740000</v>
      </c>
      <c r="BY8" s="18">
        <v>8140000</v>
      </c>
      <c r="BZ8" s="18">
        <v>14380000</v>
      </c>
      <c r="CA8" s="18">
        <v>12660000</v>
      </c>
      <c r="CB8" s="18">
        <v>10520000</v>
      </c>
      <c r="CC8" s="18">
        <v>10520000</v>
      </c>
      <c r="CD8" s="18">
        <v>13900000</v>
      </c>
      <c r="CE8" s="18">
        <v>9730000</v>
      </c>
      <c r="CF8" s="18">
        <v>10700000</v>
      </c>
      <c r="CG8" s="18">
        <v>9820000</v>
      </c>
      <c r="CH8" s="18">
        <v>9220000</v>
      </c>
      <c r="CI8" s="18">
        <v>22845000</v>
      </c>
      <c r="CJ8" s="18">
        <v>20050000</v>
      </c>
      <c r="CK8" s="18">
        <v>15770000</v>
      </c>
      <c r="CL8" s="18">
        <v>15770000</v>
      </c>
      <c r="CM8" s="18">
        <v>22065000</v>
      </c>
      <c r="CN8" s="18">
        <v>11530000</v>
      </c>
      <c r="CO8" s="18">
        <v>16865000</v>
      </c>
      <c r="CP8" s="18">
        <v>11155000</v>
      </c>
      <c r="CQ8" s="18">
        <v>14460000</v>
      </c>
      <c r="CR8" s="22">
        <f t="shared" si="0"/>
        <v>183320</v>
      </c>
      <c r="CS8" s="22">
        <f t="shared" si="1"/>
        <v>183320</v>
      </c>
      <c r="CT8" s="22">
        <f t="shared" si="2"/>
        <v>183320</v>
      </c>
      <c r="CU8" s="22">
        <f t="shared" si="3"/>
        <v>183320</v>
      </c>
      <c r="CV8" s="22">
        <f t="shared" si="4"/>
        <v>183320</v>
      </c>
      <c r="CW8" s="22">
        <f t="shared" si="5"/>
        <v>183320</v>
      </c>
      <c r="CX8" s="22">
        <f t="shared" si="6"/>
        <v>154889</v>
      </c>
      <c r="CY8" s="22">
        <f t="shared" si="7"/>
        <v>154889</v>
      </c>
      <c r="CZ8" s="22">
        <f t="shared" si="8"/>
        <v>154889</v>
      </c>
      <c r="DA8" s="22">
        <f t="shared" si="9"/>
        <v>160924</v>
      </c>
      <c r="DB8" s="22">
        <f t="shared" si="10"/>
        <v>160924</v>
      </c>
      <c r="DC8" s="22">
        <f t="shared" si="11"/>
        <v>160924</v>
      </c>
      <c r="DD8" s="22">
        <f t="shared" si="12"/>
        <v>76501</v>
      </c>
      <c r="DE8" s="22">
        <f t="shared" si="13"/>
        <v>76501</v>
      </c>
      <c r="DF8" s="22">
        <f t="shared" si="14"/>
        <v>76501</v>
      </c>
      <c r="DG8" s="22">
        <f t="shared" si="15"/>
        <v>76501</v>
      </c>
      <c r="DH8" s="22">
        <f t="shared" si="16"/>
        <v>76501</v>
      </c>
      <c r="DI8" s="22">
        <f t="shared" si="17"/>
        <v>76501</v>
      </c>
      <c r="DJ8" s="22">
        <f t="shared" si="18"/>
        <v>76501</v>
      </c>
      <c r="DK8" s="22">
        <f t="shared" si="19"/>
        <v>76501</v>
      </c>
      <c r="DL8" s="22">
        <f t="shared" si="20"/>
        <v>76501</v>
      </c>
      <c r="DM8" s="22">
        <f t="shared" si="21"/>
        <v>82536</v>
      </c>
      <c r="DN8" s="22">
        <f t="shared" si="22"/>
        <v>82536</v>
      </c>
      <c r="DO8" s="22">
        <f t="shared" si="23"/>
        <v>82536</v>
      </c>
      <c r="DP8" s="22">
        <f t="shared" si="24"/>
        <v>35000</v>
      </c>
      <c r="DQ8" s="22">
        <f t="shared" si="25"/>
        <v>35000</v>
      </c>
      <c r="DR8" s="22">
        <f t="shared" si="26"/>
        <v>35000</v>
      </c>
      <c r="DS8" s="22">
        <v>10</v>
      </c>
      <c r="DT8" s="23">
        <f t="shared" si="27"/>
        <v>16145000</v>
      </c>
      <c r="DU8" s="23">
        <f t="shared" si="28"/>
        <v>16495000</v>
      </c>
      <c r="DV8" s="22">
        <f t="shared" si="29"/>
        <v>17215000</v>
      </c>
      <c r="DW8" s="22">
        <f t="shared" si="30"/>
        <v>16935000</v>
      </c>
      <c r="DX8" s="22">
        <f t="shared" si="31"/>
        <v>24880000</v>
      </c>
      <c r="DY8" s="22">
        <f t="shared" si="32"/>
        <v>27040000</v>
      </c>
      <c r="DZ8" s="22">
        <f t="shared" si="33"/>
        <v>42895000</v>
      </c>
      <c r="EA8" s="22">
        <f t="shared" si="34"/>
        <v>23535000</v>
      </c>
      <c r="EB8" s="22">
        <f t="shared" si="35"/>
        <v>23405000</v>
      </c>
      <c r="EC8" s="22">
        <f t="shared" si="36"/>
        <v>24485000</v>
      </c>
      <c r="ED8" s="22">
        <f t="shared" si="37"/>
        <v>28180000</v>
      </c>
      <c r="EE8" s="22">
        <f t="shared" si="38"/>
        <v>33050000</v>
      </c>
      <c r="EF8" s="22">
        <f t="shared" si="39"/>
        <v>36290000</v>
      </c>
      <c r="EG8" s="22">
        <f t="shared" si="40"/>
        <v>53645000</v>
      </c>
      <c r="EH8" s="22">
        <f t="shared" si="41"/>
        <v>22900000</v>
      </c>
      <c r="EI8" s="22">
        <f t="shared" si="42"/>
        <v>22520000</v>
      </c>
      <c r="EJ8" s="22">
        <f t="shared" si="43"/>
        <v>23480000</v>
      </c>
      <c r="EK8" s="22">
        <f t="shared" si="44"/>
        <v>27055000</v>
      </c>
      <c r="EL8" s="22">
        <f t="shared" si="45"/>
        <v>33140000</v>
      </c>
      <c r="EM8" s="22">
        <f t="shared" si="46"/>
        <v>37260000</v>
      </c>
      <c r="EN8" s="22">
        <f t="shared" si="47"/>
        <v>58980000</v>
      </c>
      <c r="EO8" s="22">
        <f t="shared" si="48"/>
        <v>15320000</v>
      </c>
      <c r="EP8" s="22">
        <f t="shared" si="49"/>
        <v>14920000</v>
      </c>
      <c r="EQ8" s="22">
        <f t="shared" si="50"/>
        <v>15640000</v>
      </c>
      <c r="ER8" s="22">
        <f t="shared" si="51"/>
        <v>15360000</v>
      </c>
      <c r="ES8" s="22">
        <f t="shared" si="52"/>
        <v>20230000</v>
      </c>
      <c r="ET8" s="22">
        <f t="shared" si="53"/>
        <v>22390000</v>
      </c>
      <c r="EU8" s="22">
        <f t="shared" si="54"/>
        <v>31580000</v>
      </c>
      <c r="EV8" s="22">
        <f t="shared" si="55"/>
        <v>14920000</v>
      </c>
      <c r="EW8" s="22">
        <f t="shared" si="56"/>
        <v>15640000</v>
      </c>
      <c r="EX8" s="22">
        <f t="shared" si="57"/>
        <v>15360000</v>
      </c>
      <c r="EY8" s="22">
        <f t="shared" si="58"/>
        <v>20230000</v>
      </c>
      <c r="EZ8" s="22">
        <f t="shared" si="59"/>
        <v>20230000</v>
      </c>
      <c r="FA8" s="22">
        <f t="shared" si="60"/>
        <v>22390000</v>
      </c>
      <c r="FB8" s="22">
        <f t="shared" si="61"/>
        <v>31580000</v>
      </c>
      <c r="FC8" s="22">
        <f t="shared" si="62"/>
        <v>11245000</v>
      </c>
      <c r="FD8" s="22">
        <f t="shared" si="63"/>
        <v>12255000</v>
      </c>
      <c r="FE8" s="22">
        <f t="shared" si="64"/>
        <v>12855000</v>
      </c>
      <c r="FF8" s="22">
        <f t="shared" si="65"/>
        <v>13455000</v>
      </c>
      <c r="FG8" s="22">
        <f t="shared" si="66"/>
        <v>18180000</v>
      </c>
      <c r="FH8" s="22">
        <f t="shared" si="67"/>
        <v>21220000</v>
      </c>
      <c r="FI8" s="22">
        <f t="shared" si="68"/>
        <v>32635000</v>
      </c>
      <c r="FJ8" s="10">
        <f t="array" ref="FJ8">SUM(IF($C$2:$FI$2&gt;=1,C8:FI8,0))</f>
        <v>153011560.96000001</v>
      </c>
      <c r="FK8" s="10" t="s">
        <v>164</v>
      </c>
    </row>
    <row r="9" spans="1:172" x14ac:dyDescent="0.2">
      <c r="A9" s="2" t="s">
        <v>133</v>
      </c>
      <c r="B9" s="1" t="s">
        <v>2</v>
      </c>
      <c r="C9" s="21">
        <v>132000</v>
      </c>
      <c r="D9" s="21">
        <v>60000</v>
      </c>
      <c r="E9" s="21">
        <v>58000</v>
      </c>
      <c r="F9" s="21">
        <v>56000</v>
      </c>
      <c r="G9" s="21">
        <v>96000</v>
      </c>
      <c r="H9" s="21">
        <v>78000</v>
      </c>
      <c r="I9" s="21">
        <v>58000</v>
      </c>
      <c r="J9" s="21">
        <v>56000</v>
      </c>
      <c r="K9" s="21">
        <v>26000</v>
      </c>
      <c r="L9" s="21">
        <v>126000</v>
      </c>
      <c r="M9" s="21">
        <v>58000</v>
      </c>
      <c r="N9" s="21">
        <v>56000</v>
      </c>
      <c r="O9" s="21">
        <v>54000</v>
      </c>
      <c r="P9" s="21">
        <v>86000</v>
      </c>
      <c r="Q9" s="18">
        <v>72000</v>
      </c>
      <c r="R9" s="18">
        <v>46000</v>
      </c>
      <c r="S9" s="18">
        <v>44000</v>
      </c>
      <c r="T9" s="18">
        <v>22000</v>
      </c>
      <c r="U9" s="18">
        <v>118000</v>
      </c>
      <c r="V9" s="18">
        <v>56000</v>
      </c>
      <c r="W9" s="18">
        <v>54000</v>
      </c>
      <c r="X9" s="18">
        <v>52000</v>
      </c>
      <c r="Y9" s="18">
        <v>78000</v>
      </c>
      <c r="Z9" s="18">
        <v>68000</v>
      </c>
      <c r="AA9" s="18">
        <v>42000</v>
      </c>
      <c r="AB9" s="18">
        <v>40000</v>
      </c>
      <c r="AC9" s="18">
        <v>20000</v>
      </c>
      <c r="AD9" s="18">
        <v>10</v>
      </c>
      <c r="AE9" s="18">
        <v>5000000</v>
      </c>
      <c r="AF9" s="18">
        <v>8000000</v>
      </c>
      <c r="AG9" s="18">
        <v>2500000</v>
      </c>
      <c r="AH9" s="18">
        <v>2500000</v>
      </c>
      <c r="AI9" s="18">
        <v>2500000</v>
      </c>
      <c r="AJ9" s="18">
        <v>2500000</v>
      </c>
      <c r="AK9" s="18">
        <v>2500000</v>
      </c>
      <c r="AL9" s="18">
        <v>2500000</v>
      </c>
      <c r="AM9" s="18">
        <v>2500000</v>
      </c>
      <c r="AN9" s="18">
        <v>2500000</v>
      </c>
      <c r="AO9" s="18">
        <v>2500000</v>
      </c>
      <c r="AP9" s="18">
        <v>2500000</v>
      </c>
      <c r="AQ9" s="18">
        <v>2500000</v>
      </c>
      <c r="AR9" s="18">
        <v>2500000</v>
      </c>
      <c r="AS9" s="18">
        <v>2500000</v>
      </c>
      <c r="AT9" s="18">
        <v>2500000</v>
      </c>
      <c r="AU9" s="18">
        <v>2500000</v>
      </c>
      <c r="AV9" s="18">
        <v>2500000</v>
      </c>
      <c r="AW9" s="18">
        <v>2500000</v>
      </c>
      <c r="AX9" s="18">
        <v>2500000</v>
      </c>
      <c r="AY9" s="18">
        <v>2500000</v>
      </c>
      <c r="AZ9" s="18">
        <v>2500000</v>
      </c>
      <c r="BA9" s="18">
        <v>2500000</v>
      </c>
      <c r="BB9" s="18">
        <v>2500000</v>
      </c>
      <c r="BC9" s="18">
        <v>2500000</v>
      </c>
      <c r="BD9" s="18">
        <v>2500000</v>
      </c>
      <c r="BE9" s="18">
        <v>2500000</v>
      </c>
      <c r="BF9" s="18">
        <v>2500000</v>
      </c>
      <c r="BG9" s="18">
        <v>2500000</v>
      </c>
      <c r="BH9" s="18">
        <v>2500000</v>
      </c>
      <c r="BI9" s="18">
        <v>2500000</v>
      </c>
      <c r="BJ9" s="18">
        <v>2500000</v>
      </c>
      <c r="BK9" s="18">
        <v>2500000</v>
      </c>
      <c r="BL9" s="18">
        <v>2500000</v>
      </c>
      <c r="BM9" s="18">
        <v>2500000</v>
      </c>
      <c r="BN9" s="18">
        <v>2500000</v>
      </c>
      <c r="BO9" s="18">
        <v>2500000</v>
      </c>
      <c r="BP9" s="18">
        <v>2500000</v>
      </c>
      <c r="BQ9" s="18">
        <v>2500000</v>
      </c>
      <c r="BR9" s="18">
        <v>2500000</v>
      </c>
      <c r="BS9" s="18">
        <v>2500000</v>
      </c>
      <c r="BT9" s="18">
        <v>2500000</v>
      </c>
      <c r="BU9" s="18">
        <v>2500000</v>
      </c>
      <c r="BV9" s="18">
        <v>2500000</v>
      </c>
      <c r="BW9" s="18">
        <v>2500000</v>
      </c>
      <c r="BX9" s="18">
        <v>2500000</v>
      </c>
      <c r="BY9" s="18">
        <v>2500000</v>
      </c>
      <c r="BZ9" s="18">
        <v>2500000</v>
      </c>
      <c r="CA9" s="18">
        <v>2500000</v>
      </c>
      <c r="CB9" s="18">
        <v>2500000</v>
      </c>
      <c r="CC9" s="18">
        <v>2500000</v>
      </c>
      <c r="CD9" s="18">
        <v>2500000</v>
      </c>
      <c r="CE9" s="18">
        <v>2500000</v>
      </c>
      <c r="CF9" s="18">
        <v>2500000</v>
      </c>
      <c r="CG9" s="18">
        <v>2500000</v>
      </c>
      <c r="CH9" s="18">
        <v>2500000</v>
      </c>
      <c r="CI9" s="18">
        <v>2500000</v>
      </c>
      <c r="CJ9" s="18">
        <v>2500000</v>
      </c>
      <c r="CK9" s="18">
        <v>2500000</v>
      </c>
      <c r="CL9" s="18">
        <v>2500000</v>
      </c>
      <c r="CM9" s="18">
        <v>2500000</v>
      </c>
      <c r="CN9" s="18">
        <v>2500000</v>
      </c>
      <c r="CO9" s="18">
        <v>2500000</v>
      </c>
      <c r="CP9" s="18">
        <v>2500000</v>
      </c>
      <c r="CQ9" s="18">
        <v>2500000</v>
      </c>
      <c r="CR9" s="22">
        <f t="shared" si="0"/>
        <v>192000</v>
      </c>
      <c r="CS9" s="22">
        <f t="shared" si="1"/>
        <v>184000</v>
      </c>
      <c r="CT9" s="22">
        <f t="shared" si="2"/>
        <v>174000</v>
      </c>
      <c r="CU9" s="22">
        <f t="shared" si="3"/>
        <v>192000</v>
      </c>
      <c r="CV9" s="22">
        <f t="shared" si="4"/>
        <v>184000</v>
      </c>
      <c r="CW9" s="22">
        <f t="shared" si="5"/>
        <v>174000</v>
      </c>
      <c r="CX9" s="22">
        <f t="shared" si="6"/>
        <v>234000</v>
      </c>
      <c r="CY9" s="22">
        <f t="shared" si="7"/>
        <v>216000</v>
      </c>
      <c r="CZ9" s="22">
        <f t="shared" si="8"/>
        <v>202000</v>
      </c>
      <c r="DA9" s="22">
        <f t="shared" si="9"/>
        <v>214000</v>
      </c>
      <c r="DB9" s="22">
        <f t="shared" si="10"/>
        <v>190000</v>
      </c>
      <c r="DC9" s="22">
        <f t="shared" si="11"/>
        <v>176000</v>
      </c>
      <c r="DD9" s="22">
        <f t="shared" si="12"/>
        <v>138000</v>
      </c>
      <c r="DE9" s="22">
        <f t="shared" si="13"/>
        <v>130000</v>
      </c>
      <c r="DF9" s="22">
        <f t="shared" si="14"/>
        <v>122000</v>
      </c>
      <c r="DG9" s="22">
        <f t="shared" si="15"/>
        <v>138000</v>
      </c>
      <c r="DH9" s="22">
        <f t="shared" si="16"/>
        <v>130000</v>
      </c>
      <c r="DI9" s="22">
        <f t="shared" si="17"/>
        <v>122000</v>
      </c>
      <c r="DJ9" s="22">
        <f t="shared" si="18"/>
        <v>138000</v>
      </c>
      <c r="DK9" s="22">
        <f t="shared" si="19"/>
        <v>130000</v>
      </c>
      <c r="DL9" s="22">
        <f t="shared" si="20"/>
        <v>124000</v>
      </c>
      <c r="DM9" s="22">
        <f t="shared" si="21"/>
        <v>116000</v>
      </c>
      <c r="DN9" s="22">
        <f t="shared" si="22"/>
        <v>102000</v>
      </c>
      <c r="DO9" s="22">
        <f t="shared" si="23"/>
        <v>96000</v>
      </c>
      <c r="DP9" s="22">
        <f t="shared" si="24"/>
        <v>26000</v>
      </c>
      <c r="DQ9" s="22">
        <f t="shared" si="25"/>
        <v>22000</v>
      </c>
      <c r="DR9" s="22">
        <f t="shared" si="26"/>
        <v>20000</v>
      </c>
      <c r="DS9" s="22">
        <v>461500</v>
      </c>
      <c r="DT9" s="23">
        <f t="shared" si="27"/>
        <v>5000000</v>
      </c>
      <c r="DU9" s="23">
        <f t="shared" si="28"/>
        <v>5000000</v>
      </c>
      <c r="DV9" s="22">
        <f t="shared" si="29"/>
        <v>5000000</v>
      </c>
      <c r="DW9" s="22">
        <f t="shared" si="30"/>
        <v>5000000</v>
      </c>
      <c r="DX9" s="22">
        <f t="shared" si="31"/>
        <v>5000000</v>
      </c>
      <c r="DY9" s="22">
        <f t="shared" si="32"/>
        <v>5000000</v>
      </c>
      <c r="DZ9" s="22">
        <f t="shared" si="33"/>
        <v>5000000</v>
      </c>
      <c r="EA9" s="22">
        <f t="shared" si="34"/>
        <v>7500000</v>
      </c>
      <c r="EB9" s="22">
        <f t="shared" si="35"/>
        <v>7500000</v>
      </c>
      <c r="EC9" s="22">
        <f t="shared" si="36"/>
        <v>7500000</v>
      </c>
      <c r="ED9" s="22">
        <f t="shared" si="37"/>
        <v>7500000</v>
      </c>
      <c r="EE9" s="22">
        <f t="shared" si="38"/>
        <v>7500000</v>
      </c>
      <c r="EF9" s="22">
        <f t="shared" si="39"/>
        <v>7500000</v>
      </c>
      <c r="EG9" s="22">
        <f t="shared" si="40"/>
        <v>7500000</v>
      </c>
      <c r="EH9" s="22">
        <f t="shared" si="41"/>
        <v>7500000</v>
      </c>
      <c r="EI9" s="22">
        <f t="shared" si="42"/>
        <v>7500000</v>
      </c>
      <c r="EJ9" s="22">
        <f t="shared" si="43"/>
        <v>7500000</v>
      </c>
      <c r="EK9" s="22">
        <f t="shared" si="44"/>
        <v>7500000</v>
      </c>
      <c r="EL9" s="22">
        <f t="shared" si="45"/>
        <v>7500000</v>
      </c>
      <c r="EM9" s="22">
        <f t="shared" si="46"/>
        <v>7500000</v>
      </c>
      <c r="EN9" s="22">
        <f t="shared" si="47"/>
        <v>7500000</v>
      </c>
      <c r="EO9" s="22">
        <f t="shared" si="48"/>
        <v>5000000</v>
      </c>
      <c r="EP9" s="22">
        <f t="shared" si="49"/>
        <v>5000000</v>
      </c>
      <c r="EQ9" s="22">
        <f t="shared" si="50"/>
        <v>5000000</v>
      </c>
      <c r="ER9" s="22">
        <f t="shared" si="51"/>
        <v>5000000</v>
      </c>
      <c r="ES9" s="22">
        <f t="shared" si="52"/>
        <v>5000000</v>
      </c>
      <c r="ET9" s="22">
        <f t="shared" si="53"/>
        <v>5000000</v>
      </c>
      <c r="EU9" s="22">
        <f t="shared" si="54"/>
        <v>5000000</v>
      </c>
      <c r="EV9" s="22">
        <f t="shared" si="55"/>
        <v>5000000</v>
      </c>
      <c r="EW9" s="22">
        <f t="shared" si="56"/>
        <v>5000000</v>
      </c>
      <c r="EX9" s="22">
        <f t="shared" si="57"/>
        <v>5000000</v>
      </c>
      <c r="EY9" s="22">
        <f t="shared" si="58"/>
        <v>5000000</v>
      </c>
      <c r="EZ9" s="22">
        <f t="shared" si="59"/>
        <v>5000000</v>
      </c>
      <c r="FA9" s="22">
        <f t="shared" si="60"/>
        <v>5000000</v>
      </c>
      <c r="FB9" s="22">
        <f t="shared" si="61"/>
        <v>5000000</v>
      </c>
      <c r="FC9" s="22">
        <f t="shared" si="62"/>
        <v>5000000</v>
      </c>
      <c r="FD9" s="22">
        <f t="shared" si="63"/>
        <v>5000000</v>
      </c>
      <c r="FE9" s="22">
        <f t="shared" si="64"/>
        <v>5000000</v>
      </c>
      <c r="FF9" s="22">
        <f t="shared" si="65"/>
        <v>5000000</v>
      </c>
      <c r="FG9" s="22">
        <f t="shared" si="66"/>
        <v>5000000</v>
      </c>
      <c r="FH9" s="22">
        <f t="shared" si="67"/>
        <v>5000000</v>
      </c>
      <c r="FI9" s="22">
        <f t="shared" si="68"/>
        <v>5000000</v>
      </c>
      <c r="FJ9" s="10">
        <f t="array" ref="FJ9">SUM(IF($C$2:$FI$2&gt;=1,C9:FI9,0))</f>
        <v>51718000</v>
      </c>
      <c r="FK9" s="10" t="s">
        <v>164</v>
      </c>
    </row>
    <row r="10" spans="1:172" x14ac:dyDescent="0.2">
      <c r="A10" s="2" t="s">
        <v>129</v>
      </c>
      <c r="B10" s="1" t="s">
        <v>2</v>
      </c>
      <c r="C10" s="21">
        <v>70000</v>
      </c>
      <c r="D10" s="21">
        <v>45000</v>
      </c>
      <c r="E10" s="21">
        <v>40000</v>
      </c>
      <c r="F10" s="21">
        <v>45000</v>
      </c>
      <c r="G10" s="21">
        <v>80000</v>
      </c>
      <c r="H10" s="21">
        <v>50000</v>
      </c>
      <c r="I10" s="21">
        <v>60000</v>
      </c>
      <c r="J10" s="21">
        <v>60000</v>
      </c>
      <c r="K10" s="21">
        <v>25000</v>
      </c>
      <c r="L10" s="21">
        <v>65000</v>
      </c>
      <c r="M10" s="21">
        <v>35000</v>
      </c>
      <c r="N10" s="21">
        <v>30000</v>
      </c>
      <c r="O10" s="21">
        <v>35000</v>
      </c>
      <c r="P10" s="21">
        <v>70000</v>
      </c>
      <c r="Q10" s="18">
        <v>45000</v>
      </c>
      <c r="R10" s="18">
        <v>55000</v>
      </c>
      <c r="S10" s="18">
        <v>55000</v>
      </c>
      <c r="T10" s="18">
        <v>20000</v>
      </c>
      <c r="U10" s="18">
        <v>60000</v>
      </c>
      <c r="V10" s="18">
        <v>25000</v>
      </c>
      <c r="W10" s="18">
        <v>20000</v>
      </c>
      <c r="X10" s="18">
        <v>25000</v>
      </c>
      <c r="Y10" s="18">
        <v>60000</v>
      </c>
      <c r="Z10" s="18">
        <v>40000</v>
      </c>
      <c r="AA10" s="18">
        <v>50000</v>
      </c>
      <c r="AB10" s="18">
        <v>50000</v>
      </c>
      <c r="AC10" s="18">
        <v>15000</v>
      </c>
      <c r="AD10" s="18">
        <v>461500</v>
      </c>
      <c r="AE10" s="18">
        <v>735250</v>
      </c>
      <c r="AF10" s="18">
        <v>735250</v>
      </c>
      <c r="AG10" s="18">
        <v>3000000</v>
      </c>
      <c r="AH10" s="18">
        <v>3000000</v>
      </c>
      <c r="AI10" s="18">
        <v>3000000</v>
      </c>
      <c r="AJ10" s="18">
        <v>3000000</v>
      </c>
      <c r="AK10" s="18">
        <v>3000000</v>
      </c>
      <c r="AL10" s="18">
        <v>3000000</v>
      </c>
      <c r="AM10" s="18">
        <v>3000000</v>
      </c>
      <c r="AN10" s="18">
        <v>3000000</v>
      </c>
      <c r="AO10" s="18">
        <v>3000000</v>
      </c>
      <c r="AP10" s="18">
        <v>4000000</v>
      </c>
      <c r="AQ10" s="18">
        <v>4000000</v>
      </c>
      <c r="AR10" s="18">
        <v>4000000</v>
      </c>
      <c r="AS10" s="18">
        <v>4000000</v>
      </c>
      <c r="AT10" s="18">
        <v>4000000</v>
      </c>
      <c r="AU10" s="18">
        <v>4000000</v>
      </c>
      <c r="AV10" s="18">
        <v>4000000</v>
      </c>
      <c r="AW10" s="18">
        <v>4000000</v>
      </c>
      <c r="AX10" s="18">
        <v>4000000</v>
      </c>
      <c r="AY10" s="18">
        <v>4500000</v>
      </c>
      <c r="AZ10" s="18">
        <v>4500000</v>
      </c>
      <c r="BA10" s="18">
        <v>4500000</v>
      </c>
      <c r="BB10" s="18">
        <v>4500000</v>
      </c>
      <c r="BC10" s="18">
        <v>4500000</v>
      </c>
      <c r="BD10" s="18">
        <v>4500000</v>
      </c>
      <c r="BE10" s="18">
        <v>4500000</v>
      </c>
      <c r="BF10" s="18">
        <v>4500000</v>
      </c>
      <c r="BG10" s="18">
        <v>4500000</v>
      </c>
      <c r="BH10" s="18">
        <v>6000000</v>
      </c>
      <c r="BI10" s="18">
        <v>6000000</v>
      </c>
      <c r="BJ10" s="18">
        <v>6000000</v>
      </c>
      <c r="BK10" s="18">
        <v>6000000</v>
      </c>
      <c r="BL10" s="18">
        <v>6000000</v>
      </c>
      <c r="BM10" s="18">
        <v>6000000</v>
      </c>
      <c r="BN10" s="18">
        <v>6000000</v>
      </c>
      <c r="BO10" s="18">
        <v>6000000</v>
      </c>
      <c r="BP10" s="18">
        <v>6000000</v>
      </c>
      <c r="BQ10" s="18">
        <v>12000000</v>
      </c>
      <c r="BR10" s="18">
        <v>12000000</v>
      </c>
      <c r="BS10" s="18">
        <v>12000000</v>
      </c>
      <c r="BT10" s="18">
        <v>12000000</v>
      </c>
      <c r="BU10" s="18">
        <v>12000000</v>
      </c>
      <c r="BV10" s="18">
        <v>12000000</v>
      </c>
      <c r="BW10" s="18">
        <v>12000000</v>
      </c>
      <c r="BX10" s="18">
        <v>12000000</v>
      </c>
      <c r="BY10" s="18">
        <v>12000000</v>
      </c>
      <c r="BZ10" s="18">
        <v>20000000</v>
      </c>
      <c r="CA10" s="18">
        <v>20000000</v>
      </c>
      <c r="CB10" s="18">
        <v>20000000</v>
      </c>
      <c r="CC10" s="18">
        <v>20000000</v>
      </c>
      <c r="CD10" s="18">
        <v>20000000</v>
      </c>
      <c r="CE10" s="18">
        <v>20000000</v>
      </c>
      <c r="CF10" s="18">
        <v>20000000</v>
      </c>
      <c r="CG10" s="18">
        <v>20000000</v>
      </c>
      <c r="CH10" s="18">
        <v>20000000</v>
      </c>
      <c r="CI10" s="18">
        <v>25000000</v>
      </c>
      <c r="CJ10" s="18">
        <v>25000000</v>
      </c>
      <c r="CK10" s="18">
        <v>25000000</v>
      </c>
      <c r="CL10" s="18">
        <v>25000000</v>
      </c>
      <c r="CM10" s="18">
        <v>25000000</v>
      </c>
      <c r="CN10" s="18">
        <v>25000000</v>
      </c>
      <c r="CO10" s="18">
        <v>25000000</v>
      </c>
      <c r="CP10" s="18">
        <v>25000000</v>
      </c>
      <c r="CQ10" s="18">
        <v>25000000</v>
      </c>
      <c r="CR10" s="22">
        <f t="shared" si="0"/>
        <v>115000</v>
      </c>
      <c r="CS10" s="22">
        <f t="shared" si="1"/>
        <v>100000</v>
      </c>
      <c r="CT10" s="22">
        <f t="shared" si="2"/>
        <v>85000</v>
      </c>
      <c r="CU10" s="22">
        <f t="shared" si="3"/>
        <v>115000</v>
      </c>
      <c r="CV10" s="22">
        <f t="shared" si="4"/>
        <v>100000</v>
      </c>
      <c r="CW10" s="22">
        <f t="shared" si="5"/>
        <v>85000</v>
      </c>
      <c r="CX10" s="22">
        <f t="shared" si="6"/>
        <v>175000</v>
      </c>
      <c r="CY10" s="22">
        <f t="shared" si="7"/>
        <v>150000</v>
      </c>
      <c r="CZ10" s="22">
        <f t="shared" si="8"/>
        <v>125000</v>
      </c>
      <c r="DA10" s="22">
        <f t="shared" si="9"/>
        <v>185000</v>
      </c>
      <c r="DB10" s="22">
        <f t="shared" si="10"/>
        <v>160000</v>
      </c>
      <c r="DC10" s="22">
        <f t="shared" si="11"/>
        <v>135000</v>
      </c>
      <c r="DD10" s="22">
        <f t="shared" si="12"/>
        <v>95000</v>
      </c>
      <c r="DE10" s="22">
        <f t="shared" si="13"/>
        <v>80000</v>
      </c>
      <c r="DF10" s="22">
        <f t="shared" si="14"/>
        <v>65000</v>
      </c>
      <c r="DG10" s="22">
        <f t="shared" si="15"/>
        <v>95000</v>
      </c>
      <c r="DH10" s="22">
        <f t="shared" si="16"/>
        <v>80000</v>
      </c>
      <c r="DI10" s="22">
        <f t="shared" si="17"/>
        <v>65000</v>
      </c>
      <c r="DJ10" s="22">
        <f t="shared" si="18"/>
        <v>95000</v>
      </c>
      <c r="DK10" s="22">
        <f t="shared" si="19"/>
        <v>80000</v>
      </c>
      <c r="DL10" s="22">
        <f t="shared" si="20"/>
        <v>65000</v>
      </c>
      <c r="DM10" s="22">
        <f t="shared" si="21"/>
        <v>105000</v>
      </c>
      <c r="DN10" s="22">
        <f t="shared" si="22"/>
        <v>90000</v>
      </c>
      <c r="DO10" s="22">
        <f t="shared" si="23"/>
        <v>75000</v>
      </c>
      <c r="DP10" s="22">
        <f t="shared" si="24"/>
        <v>25000</v>
      </c>
      <c r="DQ10" s="22">
        <f t="shared" si="25"/>
        <v>20000</v>
      </c>
      <c r="DR10" s="22">
        <f t="shared" si="26"/>
        <v>15000</v>
      </c>
      <c r="DS10" s="22">
        <v>700</v>
      </c>
      <c r="DT10" s="23">
        <f t="shared" si="27"/>
        <v>6000000</v>
      </c>
      <c r="DU10" s="23">
        <f t="shared" si="28"/>
        <v>8000000</v>
      </c>
      <c r="DV10" s="22">
        <f t="shared" si="29"/>
        <v>9000000</v>
      </c>
      <c r="DW10" s="22">
        <f t="shared" si="30"/>
        <v>12000000</v>
      </c>
      <c r="DX10" s="22">
        <f t="shared" si="31"/>
        <v>24000000</v>
      </c>
      <c r="DY10" s="22">
        <f t="shared" si="32"/>
        <v>40000000</v>
      </c>
      <c r="DZ10" s="22">
        <f t="shared" si="33"/>
        <v>50000000</v>
      </c>
      <c r="EA10" s="22">
        <f t="shared" si="34"/>
        <v>9000000</v>
      </c>
      <c r="EB10" s="22">
        <f t="shared" si="35"/>
        <v>12000000</v>
      </c>
      <c r="EC10" s="22">
        <f t="shared" si="36"/>
        <v>13500000</v>
      </c>
      <c r="ED10" s="22">
        <f t="shared" si="37"/>
        <v>24000000</v>
      </c>
      <c r="EE10" s="22">
        <f t="shared" si="38"/>
        <v>36000000</v>
      </c>
      <c r="EF10" s="22">
        <f t="shared" si="39"/>
        <v>60000000</v>
      </c>
      <c r="EG10" s="22">
        <f t="shared" si="40"/>
        <v>75000000</v>
      </c>
      <c r="EH10" s="22">
        <f t="shared" si="41"/>
        <v>9000000</v>
      </c>
      <c r="EI10" s="22">
        <f t="shared" si="42"/>
        <v>12000000</v>
      </c>
      <c r="EJ10" s="22">
        <f t="shared" si="43"/>
        <v>13500000</v>
      </c>
      <c r="EK10" s="22">
        <f t="shared" si="44"/>
        <v>24000000</v>
      </c>
      <c r="EL10" s="22">
        <f t="shared" si="45"/>
        <v>36000000</v>
      </c>
      <c r="EM10" s="22">
        <f t="shared" si="46"/>
        <v>60000000</v>
      </c>
      <c r="EN10" s="22">
        <f t="shared" si="47"/>
        <v>75000000</v>
      </c>
      <c r="EO10" s="22">
        <f t="shared" si="48"/>
        <v>6000000</v>
      </c>
      <c r="EP10" s="22">
        <f t="shared" si="49"/>
        <v>8000000</v>
      </c>
      <c r="EQ10" s="22">
        <f t="shared" si="50"/>
        <v>9000000</v>
      </c>
      <c r="ER10" s="22">
        <f t="shared" si="51"/>
        <v>12000000</v>
      </c>
      <c r="ES10" s="22">
        <f t="shared" si="52"/>
        <v>24000000</v>
      </c>
      <c r="ET10" s="22">
        <f t="shared" si="53"/>
        <v>40000000</v>
      </c>
      <c r="EU10" s="22">
        <f t="shared" si="54"/>
        <v>50000000</v>
      </c>
      <c r="EV10" s="22">
        <f t="shared" si="55"/>
        <v>8000000</v>
      </c>
      <c r="EW10" s="22">
        <f t="shared" si="56"/>
        <v>9000000</v>
      </c>
      <c r="EX10" s="22">
        <f t="shared" si="57"/>
        <v>12000000</v>
      </c>
      <c r="EY10" s="22">
        <f t="shared" si="58"/>
        <v>24000000</v>
      </c>
      <c r="EZ10" s="22">
        <f t="shared" si="59"/>
        <v>24000000</v>
      </c>
      <c r="FA10" s="22">
        <f t="shared" si="60"/>
        <v>40000000</v>
      </c>
      <c r="FB10" s="22">
        <f t="shared" si="61"/>
        <v>50000000</v>
      </c>
      <c r="FC10" s="22">
        <f t="shared" si="62"/>
        <v>6000000</v>
      </c>
      <c r="FD10" s="22">
        <f t="shared" si="63"/>
        <v>8000000</v>
      </c>
      <c r="FE10" s="22">
        <f t="shared" si="64"/>
        <v>9000000</v>
      </c>
      <c r="FF10" s="22">
        <f t="shared" si="65"/>
        <v>12000000</v>
      </c>
      <c r="FG10" s="22">
        <f t="shared" si="66"/>
        <v>24000000</v>
      </c>
      <c r="FH10" s="22">
        <f t="shared" si="67"/>
        <v>40000000</v>
      </c>
      <c r="FI10" s="22">
        <f t="shared" si="68"/>
        <v>50000000</v>
      </c>
      <c r="FJ10" s="10">
        <f t="array" ref="FJ10">SUM(IF($C$2:$FI$2&gt;=1,C10:FI10,0))</f>
        <v>164200500</v>
      </c>
      <c r="FK10" s="10" t="s">
        <v>164</v>
      </c>
    </row>
    <row r="11" spans="1:172" x14ac:dyDescent="0.2">
      <c r="A11" s="2" t="s">
        <v>134</v>
      </c>
      <c r="B11" s="1" t="s">
        <v>2</v>
      </c>
      <c r="C11" s="21">
        <v>169000</v>
      </c>
      <c r="D11" s="21">
        <v>67000</v>
      </c>
      <c r="E11" s="21">
        <v>65000</v>
      </c>
      <c r="F11" s="21">
        <v>63000</v>
      </c>
      <c r="G11" s="21">
        <v>102000</v>
      </c>
      <c r="H11" s="21">
        <v>89000</v>
      </c>
      <c r="I11" s="21">
        <v>68000</v>
      </c>
      <c r="J11" s="21">
        <v>81000</v>
      </c>
      <c r="K11" s="21">
        <v>37000</v>
      </c>
      <c r="L11" s="21">
        <v>167000</v>
      </c>
      <c r="M11" s="21">
        <v>65000</v>
      </c>
      <c r="N11" s="21">
        <v>63000</v>
      </c>
      <c r="O11" s="21">
        <v>61000</v>
      </c>
      <c r="P11" s="21">
        <v>100000</v>
      </c>
      <c r="Q11" s="18">
        <v>87000</v>
      </c>
      <c r="R11" s="18">
        <v>66000</v>
      </c>
      <c r="S11" s="18">
        <v>79000</v>
      </c>
      <c r="T11" s="18">
        <v>37000</v>
      </c>
      <c r="U11" s="18">
        <v>165000</v>
      </c>
      <c r="V11" s="18">
        <v>63000</v>
      </c>
      <c r="W11" s="18">
        <v>61000</v>
      </c>
      <c r="X11" s="18">
        <v>59000</v>
      </c>
      <c r="Y11" s="18">
        <v>98000</v>
      </c>
      <c r="Z11" s="18">
        <v>85000</v>
      </c>
      <c r="AA11" s="18">
        <v>64000</v>
      </c>
      <c r="AB11" s="18">
        <v>77000</v>
      </c>
      <c r="AC11" s="18">
        <v>37000</v>
      </c>
      <c r="AD11" s="18">
        <v>700</v>
      </c>
      <c r="AE11" s="18">
        <v>700000</v>
      </c>
      <c r="AF11" s="18">
        <v>1000000</v>
      </c>
      <c r="AG11" s="18">
        <v>2760000</v>
      </c>
      <c r="AH11" s="18">
        <v>1845000</v>
      </c>
      <c r="AI11" s="18">
        <v>1845000</v>
      </c>
      <c r="AJ11" s="18">
        <v>1845000</v>
      </c>
      <c r="AK11" s="18">
        <v>2070000</v>
      </c>
      <c r="AL11" s="18">
        <v>2400000</v>
      </c>
      <c r="AM11" s="18">
        <v>2400000</v>
      </c>
      <c r="AN11" s="18">
        <v>2400000</v>
      </c>
      <c r="AO11" s="18">
        <v>1410000</v>
      </c>
      <c r="AP11" s="18">
        <v>2760000</v>
      </c>
      <c r="AQ11" s="18">
        <v>1845000</v>
      </c>
      <c r="AR11" s="18">
        <v>1845000</v>
      </c>
      <c r="AS11" s="18">
        <v>1845000</v>
      </c>
      <c r="AT11" s="18">
        <v>2070000</v>
      </c>
      <c r="AU11" s="18">
        <v>2400000</v>
      </c>
      <c r="AV11" s="18">
        <v>2400000</v>
      </c>
      <c r="AW11" s="18">
        <v>2400000</v>
      </c>
      <c r="AX11" s="18">
        <v>1410000</v>
      </c>
      <c r="AY11" s="18">
        <v>2760000</v>
      </c>
      <c r="AZ11" s="18">
        <v>1845000</v>
      </c>
      <c r="BA11" s="18">
        <v>1845000</v>
      </c>
      <c r="BB11" s="18">
        <v>1845000</v>
      </c>
      <c r="BC11" s="18">
        <v>2070000</v>
      </c>
      <c r="BD11" s="18">
        <v>2400000</v>
      </c>
      <c r="BE11" s="18">
        <v>2400000</v>
      </c>
      <c r="BF11" s="18">
        <v>2400000</v>
      </c>
      <c r="BG11" s="18">
        <v>1410000</v>
      </c>
      <c r="BH11" s="18">
        <v>4600000</v>
      </c>
      <c r="BI11" s="18">
        <v>3075000</v>
      </c>
      <c r="BJ11" s="18">
        <v>3075000</v>
      </c>
      <c r="BK11" s="18">
        <v>3075000</v>
      </c>
      <c r="BL11" s="18">
        <v>3450000</v>
      </c>
      <c r="BM11" s="18">
        <v>4000000</v>
      </c>
      <c r="BN11" s="18">
        <v>4000000</v>
      </c>
      <c r="BO11" s="18">
        <v>4000000</v>
      </c>
      <c r="BP11" s="18">
        <v>2350000</v>
      </c>
      <c r="BQ11" s="18">
        <v>7360000</v>
      </c>
      <c r="BR11" s="18">
        <v>4920000</v>
      </c>
      <c r="BS11" s="18">
        <v>4920000</v>
      </c>
      <c r="BT11" s="18">
        <v>4920000</v>
      </c>
      <c r="BU11" s="18">
        <v>5520000</v>
      </c>
      <c r="BV11" s="18">
        <v>6400000</v>
      </c>
      <c r="BW11" s="18">
        <v>6400000</v>
      </c>
      <c r="BX11" s="18">
        <v>6400000</v>
      </c>
      <c r="BY11" s="18">
        <v>3760000</v>
      </c>
      <c r="BZ11" s="18">
        <v>7360000</v>
      </c>
      <c r="CA11" s="18">
        <v>4920000</v>
      </c>
      <c r="CB11" s="18">
        <v>4920000</v>
      </c>
      <c r="CC11" s="18">
        <v>4920000</v>
      </c>
      <c r="CD11" s="18">
        <v>5520000</v>
      </c>
      <c r="CE11" s="18">
        <v>6400000</v>
      </c>
      <c r="CF11" s="18">
        <v>6400000</v>
      </c>
      <c r="CG11" s="18">
        <v>6400000</v>
      </c>
      <c r="CH11" s="18">
        <v>3760000</v>
      </c>
      <c r="CI11" s="18">
        <v>11960000</v>
      </c>
      <c r="CJ11" s="18">
        <v>7995000</v>
      </c>
      <c r="CK11" s="18">
        <v>7995000</v>
      </c>
      <c r="CL11" s="18">
        <v>7995000</v>
      </c>
      <c r="CM11" s="18">
        <v>8970000</v>
      </c>
      <c r="CN11" s="18">
        <v>10400000</v>
      </c>
      <c r="CO11" s="18">
        <v>10400000</v>
      </c>
      <c r="CP11" s="18">
        <v>10400000</v>
      </c>
      <c r="CQ11" s="18">
        <v>6110000</v>
      </c>
      <c r="CR11" s="22">
        <f t="shared" si="0"/>
        <v>236000</v>
      </c>
      <c r="CS11" s="22">
        <f t="shared" si="1"/>
        <v>232000</v>
      </c>
      <c r="CT11" s="22">
        <f t="shared" si="2"/>
        <v>228000</v>
      </c>
      <c r="CU11" s="22">
        <f t="shared" si="3"/>
        <v>236000</v>
      </c>
      <c r="CV11" s="22">
        <f t="shared" si="4"/>
        <v>232000</v>
      </c>
      <c r="CW11" s="22">
        <f t="shared" si="5"/>
        <v>228000</v>
      </c>
      <c r="CX11" s="22">
        <f t="shared" si="6"/>
        <v>258000</v>
      </c>
      <c r="CY11" s="22">
        <f t="shared" si="7"/>
        <v>252000</v>
      </c>
      <c r="CZ11" s="22">
        <f t="shared" si="8"/>
        <v>246000</v>
      </c>
      <c r="DA11" s="22">
        <f t="shared" si="9"/>
        <v>250000</v>
      </c>
      <c r="DB11" s="22">
        <f t="shared" si="10"/>
        <v>244000</v>
      </c>
      <c r="DC11" s="22">
        <f t="shared" si="11"/>
        <v>238000</v>
      </c>
      <c r="DD11" s="22">
        <f t="shared" si="12"/>
        <v>156000</v>
      </c>
      <c r="DE11" s="22">
        <f t="shared" si="13"/>
        <v>152000</v>
      </c>
      <c r="DF11" s="22">
        <f t="shared" si="14"/>
        <v>146000</v>
      </c>
      <c r="DG11" s="22">
        <f t="shared" si="15"/>
        <v>156000</v>
      </c>
      <c r="DH11" s="22">
        <f t="shared" si="16"/>
        <v>152000</v>
      </c>
      <c r="DI11" s="22">
        <f t="shared" si="17"/>
        <v>146000</v>
      </c>
      <c r="DJ11" s="22">
        <f t="shared" si="18"/>
        <v>156000</v>
      </c>
      <c r="DK11" s="22">
        <f t="shared" si="19"/>
        <v>152000</v>
      </c>
      <c r="DL11" s="22">
        <f t="shared" si="20"/>
        <v>148000</v>
      </c>
      <c r="DM11" s="22">
        <f t="shared" si="21"/>
        <v>146000</v>
      </c>
      <c r="DN11" s="22">
        <f t="shared" si="22"/>
        <v>142000</v>
      </c>
      <c r="DO11" s="22">
        <f t="shared" si="23"/>
        <v>138000</v>
      </c>
      <c r="DP11" s="22">
        <f t="shared" si="24"/>
        <v>37000</v>
      </c>
      <c r="DQ11" s="22">
        <f t="shared" si="25"/>
        <v>37000</v>
      </c>
      <c r="DR11" s="22">
        <f t="shared" si="26"/>
        <v>37000</v>
      </c>
      <c r="DS11" s="22">
        <v>330</v>
      </c>
      <c r="DT11" s="23">
        <f t="shared" si="27"/>
        <v>4605000</v>
      </c>
      <c r="DU11" s="23">
        <f t="shared" si="28"/>
        <v>4605000</v>
      </c>
      <c r="DV11" s="22">
        <f t="shared" si="29"/>
        <v>4605000</v>
      </c>
      <c r="DW11" s="22">
        <f t="shared" si="30"/>
        <v>7675000</v>
      </c>
      <c r="DX11" s="22">
        <f t="shared" si="31"/>
        <v>12280000</v>
      </c>
      <c r="DY11" s="22">
        <f t="shared" si="32"/>
        <v>12280000</v>
      </c>
      <c r="DZ11" s="22">
        <f t="shared" si="33"/>
        <v>19955000</v>
      </c>
      <c r="EA11" s="22">
        <f t="shared" si="34"/>
        <v>6315000</v>
      </c>
      <c r="EB11" s="22">
        <f t="shared" si="35"/>
        <v>6315000</v>
      </c>
      <c r="EC11" s="22">
        <f t="shared" si="36"/>
        <v>6315000</v>
      </c>
      <c r="ED11" s="22">
        <f t="shared" si="37"/>
        <v>12595000</v>
      </c>
      <c r="EE11" s="22">
        <f t="shared" si="38"/>
        <v>16840000</v>
      </c>
      <c r="EF11" s="22">
        <f t="shared" si="39"/>
        <v>16840000</v>
      </c>
      <c r="EG11" s="22">
        <f t="shared" si="40"/>
        <v>27365000</v>
      </c>
      <c r="EH11" s="22">
        <f t="shared" si="41"/>
        <v>6315000</v>
      </c>
      <c r="EI11" s="22">
        <f t="shared" si="42"/>
        <v>6315000</v>
      </c>
      <c r="EJ11" s="22">
        <f t="shared" si="43"/>
        <v>6315000</v>
      </c>
      <c r="EK11" s="22">
        <f t="shared" si="44"/>
        <v>12595000</v>
      </c>
      <c r="EL11" s="22">
        <f t="shared" si="45"/>
        <v>16840000</v>
      </c>
      <c r="EM11" s="22">
        <f t="shared" si="46"/>
        <v>16840000</v>
      </c>
      <c r="EN11" s="22">
        <f t="shared" si="47"/>
        <v>27365000</v>
      </c>
      <c r="EO11" s="22">
        <f t="shared" si="48"/>
        <v>4245000</v>
      </c>
      <c r="EP11" s="22">
        <f t="shared" si="49"/>
        <v>4245000</v>
      </c>
      <c r="EQ11" s="22">
        <f t="shared" si="50"/>
        <v>4245000</v>
      </c>
      <c r="ER11" s="22">
        <f t="shared" si="51"/>
        <v>7075000</v>
      </c>
      <c r="ES11" s="22">
        <f t="shared" si="52"/>
        <v>11320000</v>
      </c>
      <c r="ET11" s="22">
        <f t="shared" si="53"/>
        <v>11320000</v>
      </c>
      <c r="EU11" s="22">
        <f t="shared" si="54"/>
        <v>18395000</v>
      </c>
      <c r="EV11" s="22">
        <f t="shared" si="55"/>
        <v>4245000</v>
      </c>
      <c r="EW11" s="22">
        <f t="shared" si="56"/>
        <v>4245000</v>
      </c>
      <c r="EX11" s="22">
        <f t="shared" si="57"/>
        <v>7075000</v>
      </c>
      <c r="EY11" s="22">
        <f t="shared" si="58"/>
        <v>11320000</v>
      </c>
      <c r="EZ11" s="22">
        <f t="shared" si="59"/>
        <v>11320000</v>
      </c>
      <c r="FA11" s="22">
        <f t="shared" si="60"/>
        <v>11320000</v>
      </c>
      <c r="FB11" s="22">
        <f t="shared" si="61"/>
        <v>18395000</v>
      </c>
      <c r="FC11" s="22">
        <f t="shared" si="62"/>
        <v>4245000</v>
      </c>
      <c r="FD11" s="22">
        <f t="shared" si="63"/>
        <v>4245000</v>
      </c>
      <c r="FE11" s="22">
        <f t="shared" si="64"/>
        <v>4245000</v>
      </c>
      <c r="FF11" s="22">
        <f t="shared" si="65"/>
        <v>7075000</v>
      </c>
      <c r="FG11" s="22">
        <f t="shared" si="66"/>
        <v>11320000</v>
      </c>
      <c r="FH11" s="22">
        <f t="shared" si="67"/>
        <v>11320000</v>
      </c>
      <c r="FI11" s="22">
        <f t="shared" si="68"/>
        <v>18395000</v>
      </c>
      <c r="FJ11" s="10">
        <f t="array" ref="FJ11">SUM(IF($C$2:$FI$2&gt;=1,C11:FI11,0))</f>
        <v>81286000</v>
      </c>
      <c r="FK11" s="10" t="s">
        <v>164</v>
      </c>
    </row>
    <row r="12" spans="1:172" x14ac:dyDescent="0.2">
      <c r="A12" s="2" t="s">
        <v>135</v>
      </c>
      <c r="B12" s="1" t="s">
        <v>2</v>
      </c>
      <c r="C12" s="21">
        <v>156000</v>
      </c>
      <c r="D12" s="21">
        <v>62000</v>
      </c>
      <c r="E12" s="21">
        <v>62000</v>
      </c>
      <c r="F12" s="21">
        <v>66800</v>
      </c>
      <c r="G12" s="21">
        <v>107000</v>
      </c>
      <c r="H12" s="21">
        <v>82900</v>
      </c>
      <c r="I12" s="21">
        <v>68000</v>
      </c>
      <c r="J12" s="21">
        <v>79800</v>
      </c>
      <c r="K12" s="21">
        <v>35000</v>
      </c>
      <c r="L12" s="21">
        <v>155000</v>
      </c>
      <c r="M12" s="21">
        <v>61500</v>
      </c>
      <c r="N12" s="21">
        <v>61500</v>
      </c>
      <c r="O12" s="21">
        <v>66500</v>
      </c>
      <c r="P12" s="21">
        <v>106500</v>
      </c>
      <c r="Q12" s="18">
        <v>82500</v>
      </c>
      <c r="R12" s="18">
        <v>67500</v>
      </c>
      <c r="S12" s="18">
        <v>79500</v>
      </c>
      <c r="T12" s="18">
        <v>34500</v>
      </c>
      <c r="U12" s="18">
        <v>150000</v>
      </c>
      <c r="V12" s="18">
        <v>61000</v>
      </c>
      <c r="W12" s="18">
        <v>61000</v>
      </c>
      <c r="X12" s="18">
        <v>65000</v>
      </c>
      <c r="Y12" s="18">
        <v>106000</v>
      </c>
      <c r="Z12" s="18">
        <v>82000</v>
      </c>
      <c r="AA12" s="18">
        <v>67000</v>
      </c>
      <c r="AB12" s="18">
        <v>79200</v>
      </c>
      <c r="AC12" s="18">
        <v>34000</v>
      </c>
      <c r="AD12" s="18">
        <v>330</v>
      </c>
      <c r="AE12" s="18">
        <v>650000</v>
      </c>
      <c r="AF12" s="18">
        <v>850000</v>
      </c>
      <c r="AG12" s="18">
        <v>7800000</v>
      </c>
      <c r="AH12" s="18">
        <v>7800000</v>
      </c>
      <c r="AI12" s="18">
        <v>7800000</v>
      </c>
      <c r="AJ12" s="18">
        <v>7800000</v>
      </c>
      <c r="AK12" s="18">
        <v>7800000</v>
      </c>
      <c r="AL12" s="18">
        <v>7800000</v>
      </c>
      <c r="AM12" s="18">
        <v>7800000</v>
      </c>
      <c r="AN12" s="18">
        <v>7800000</v>
      </c>
      <c r="AO12" s="18">
        <v>7800000</v>
      </c>
      <c r="AP12" s="18">
        <v>7800000</v>
      </c>
      <c r="AQ12" s="18">
        <v>7800000</v>
      </c>
      <c r="AR12" s="18">
        <v>7800000</v>
      </c>
      <c r="AS12" s="18">
        <v>7800000</v>
      </c>
      <c r="AT12" s="18">
        <v>7800000</v>
      </c>
      <c r="AU12" s="18">
        <v>7800000</v>
      </c>
      <c r="AV12" s="18">
        <v>7800000</v>
      </c>
      <c r="AW12" s="18">
        <v>7800000</v>
      </c>
      <c r="AX12" s="18">
        <v>7800000</v>
      </c>
      <c r="AY12" s="18">
        <v>7800000</v>
      </c>
      <c r="AZ12" s="18">
        <v>7800000</v>
      </c>
      <c r="BA12" s="18">
        <v>7800000</v>
      </c>
      <c r="BB12" s="18">
        <v>7800000</v>
      </c>
      <c r="BC12" s="18">
        <v>7800000</v>
      </c>
      <c r="BD12" s="18">
        <v>7800000</v>
      </c>
      <c r="BE12" s="18">
        <v>7800000</v>
      </c>
      <c r="BF12" s="18">
        <v>7800000</v>
      </c>
      <c r="BG12" s="18">
        <v>7800000</v>
      </c>
      <c r="BH12" s="18">
        <v>13800000</v>
      </c>
      <c r="BI12" s="18">
        <v>13800000</v>
      </c>
      <c r="BJ12" s="18">
        <v>13800000</v>
      </c>
      <c r="BK12" s="18">
        <v>13800000</v>
      </c>
      <c r="BL12" s="18">
        <v>13800000</v>
      </c>
      <c r="BM12" s="18">
        <v>13800000</v>
      </c>
      <c r="BN12" s="18">
        <v>13800000</v>
      </c>
      <c r="BO12" s="18">
        <v>13800000</v>
      </c>
      <c r="BP12" s="18">
        <v>13800000</v>
      </c>
      <c r="BQ12" s="18">
        <v>19000000</v>
      </c>
      <c r="BR12" s="18">
        <v>19000000</v>
      </c>
      <c r="BS12" s="18">
        <v>19000000</v>
      </c>
      <c r="BT12" s="18">
        <v>19000000</v>
      </c>
      <c r="BU12" s="18">
        <v>19000000</v>
      </c>
      <c r="BV12" s="18">
        <v>19000000</v>
      </c>
      <c r="BW12" s="18">
        <v>19000000</v>
      </c>
      <c r="BX12" s="18">
        <v>19000000</v>
      </c>
      <c r="BY12" s="18">
        <v>19000000</v>
      </c>
      <c r="BZ12" s="18">
        <v>19000000</v>
      </c>
      <c r="CA12" s="18">
        <v>19000000</v>
      </c>
      <c r="CB12" s="18">
        <v>19000000</v>
      </c>
      <c r="CC12" s="18">
        <v>19000000</v>
      </c>
      <c r="CD12" s="18">
        <v>19000000</v>
      </c>
      <c r="CE12" s="18">
        <v>19000000</v>
      </c>
      <c r="CF12" s="18">
        <v>19000000</v>
      </c>
      <c r="CG12" s="18">
        <v>19000000</v>
      </c>
      <c r="CH12" s="18">
        <v>19000000</v>
      </c>
      <c r="CI12" s="18">
        <v>19000000</v>
      </c>
      <c r="CJ12" s="18">
        <v>19000000</v>
      </c>
      <c r="CK12" s="18">
        <v>19000000</v>
      </c>
      <c r="CL12" s="18">
        <v>19000000</v>
      </c>
      <c r="CM12" s="18">
        <v>19000000</v>
      </c>
      <c r="CN12" s="18">
        <v>19000000</v>
      </c>
      <c r="CO12" s="18">
        <v>19000000</v>
      </c>
      <c r="CP12" s="18">
        <v>19000000</v>
      </c>
      <c r="CQ12" s="18">
        <v>19000000</v>
      </c>
      <c r="CR12" s="22">
        <f t="shared" si="0"/>
        <v>218000</v>
      </c>
      <c r="CS12" s="22">
        <f t="shared" si="1"/>
        <v>216500</v>
      </c>
      <c r="CT12" s="22">
        <f t="shared" si="2"/>
        <v>211000</v>
      </c>
      <c r="CU12" s="22">
        <f t="shared" si="3"/>
        <v>218000</v>
      </c>
      <c r="CV12" s="22">
        <f t="shared" si="4"/>
        <v>216500</v>
      </c>
      <c r="CW12" s="22">
        <f t="shared" si="5"/>
        <v>211000</v>
      </c>
      <c r="CX12" s="22">
        <f t="shared" si="6"/>
        <v>256700</v>
      </c>
      <c r="CY12" s="22">
        <f t="shared" si="7"/>
        <v>255500</v>
      </c>
      <c r="CZ12" s="22">
        <f t="shared" si="8"/>
        <v>253000</v>
      </c>
      <c r="DA12" s="22">
        <f t="shared" si="9"/>
        <v>253600</v>
      </c>
      <c r="DB12" s="22">
        <f t="shared" si="10"/>
        <v>252500</v>
      </c>
      <c r="DC12" s="22">
        <f t="shared" si="11"/>
        <v>250200</v>
      </c>
      <c r="DD12" s="22">
        <f t="shared" si="12"/>
        <v>144900</v>
      </c>
      <c r="DE12" s="22">
        <f t="shared" si="13"/>
        <v>144000</v>
      </c>
      <c r="DF12" s="22">
        <f t="shared" si="14"/>
        <v>147000</v>
      </c>
      <c r="DG12" s="22">
        <f t="shared" si="15"/>
        <v>144900</v>
      </c>
      <c r="DH12" s="22">
        <f t="shared" si="16"/>
        <v>144000</v>
      </c>
      <c r="DI12" s="22">
        <f t="shared" si="17"/>
        <v>147000</v>
      </c>
      <c r="DJ12" s="22">
        <f t="shared" si="18"/>
        <v>149700</v>
      </c>
      <c r="DK12" s="22">
        <f t="shared" si="19"/>
        <v>149000</v>
      </c>
      <c r="DL12" s="22">
        <f t="shared" si="20"/>
        <v>147000</v>
      </c>
      <c r="DM12" s="22">
        <f t="shared" si="21"/>
        <v>146600</v>
      </c>
      <c r="DN12" s="22">
        <f t="shared" si="22"/>
        <v>146000</v>
      </c>
      <c r="DO12" s="22">
        <f t="shared" si="23"/>
        <v>144200</v>
      </c>
      <c r="DP12" s="22">
        <f t="shared" si="24"/>
        <v>35000</v>
      </c>
      <c r="DQ12" s="22">
        <f t="shared" si="25"/>
        <v>34500</v>
      </c>
      <c r="DR12" s="22">
        <f t="shared" si="26"/>
        <v>34000</v>
      </c>
      <c r="DS12" s="22">
        <v>40000</v>
      </c>
      <c r="DT12" s="23">
        <f t="shared" si="27"/>
        <v>15600000</v>
      </c>
      <c r="DU12" s="23">
        <f t="shared" si="28"/>
        <v>15600000</v>
      </c>
      <c r="DV12" s="22">
        <f t="shared" si="29"/>
        <v>15600000</v>
      </c>
      <c r="DW12" s="22">
        <f t="shared" si="30"/>
        <v>27600000</v>
      </c>
      <c r="DX12" s="22">
        <f t="shared" si="31"/>
        <v>38000000</v>
      </c>
      <c r="DY12" s="22">
        <f t="shared" si="32"/>
        <v>38000000</v>
      </c>
      <c r="DZ12" s="22">
        <f t="shared" si="33"/>
        <v>38000000</v>
      </c>
      <c r="EA12" s="22">
        <f t="shared" si="34"/>
        <v>23400000</v>
      </c>
      <c r="EB12" s="22">
        <f t="shared" si="35"/>
        <v>23400000</v>
      </c>
      <c r="EC12" s="22">
        <f t="shared" si="36"/>
        <v>23400000</v>
      </c>
      <c r="ED12" s="22">
        <f t="shared" si="37"/>
        <v>46600000</v>
      </c>
      <c r="EE12" s="22">
        <f t="shared" si="38"/>
        <v>57000000</v>
      </c>
      <c r="EF12" s="22">
        <f t="shared" si="39"/>
        <v>57000000</v>
      </c>
      <c r="EG12" s="22">
        <f t="shared" si="40"/>
        <v>57000000</v>
      </c>
      <c r="EH12" s="22">
        <f t="shared" si="41"/>
        <v>23400000</v>
      </c>
      <c r="EI12" s="22">
        <f t="shared" si="42"/>
        <v>23400000</v>
      </c>
      <c r="EJ12" s="22">
        <f t="shared" si="43"/>
        <v>23400000</v>
      </c>
      <c r="EK12" s="22">
        <f t="shared" si="44"/>
        <v>46600000</v>
      </c>
      <c r="EL12" s="22">
        <f t="shared" si="45"/>
        <v>57000000</v>
      </c>
      <c r="EM12" s="22">
        <f t="shared" si="46"/>
        <v>57000000</v>
      </c>
      <c r="EN12" s="22">
        <f t="shared" si="47"/>
        <v>57000000</v>
      </c>
      <c r="EO12" s="22">
        <f t="shared" si="48"/>
        <v>15600000</v>
      </c>
      <c r="EP12" s="22">
        <f t="shared" si="49"/>
        <v>15600000</v>
      </c>
      <c r="EQ12" s="22">
        <f t="shared" si="50"/>
        <v>15600000</v>
      </c>
      <c r="ER12" s="22">
        <f t="shared" si="51"/>
        <v>27600000</v>
      </c>
      <c r="ES12" s="22">
        <f t="shared" si="52"/>
        <v>38000000</v>
      </c>
      <c r="ET12" s="22">
        <f t="shared" si="53"/>
        <v>38000000</v>
      </c>
      <c r="EU12" s="22">
        <f t="shared" si="54"/>
        <v>38000000</v>
      </c>
      <c r="EV12" s="22">
        <f t="shared" si="55"/>
        <v>15600000</v>
      </c>
      <c r="EW12" s="22">
        <f t="shared" si="56"/>
        <v>15600000</v>
      </c>
      <c r="EX12" s="22">
        <f t="shared" si="57"/>
        <v>27600000</v>
      </c>
      <c r="EY12" s="22">
        <f t="shared" si="58"/>
        <v>38000000</v>
      </c>
      <c r="EZ12" s="22">
        <f t="shared" si="59"/>
        <v>38000000</v>
      </c>
      <c r="FA12" s="22">
        <f t="shared" si="60"/>
        <v>38000000</v>
      </c>
      <c r="FB12" s="22">
        <f t="shared" si="61"/>
        <v>38000000</v>
      </c>
      <c r="FC12" s="22">
        <f t="shared" si="62"/>
        <v>15600000</v>
      </c>
      <c r="FD12" s="22">
        <f t="shared" si="63"/>
        <v>15600000</v>
      </c>
      <c r="FE12" s="22">
        <f t="shared" si="64"/>
        <v>15600000</v>
      </c>
      <c r="FF12" s="22">
        <f t="shared" si="65"/>
        <v>27600000</v>
      </c>
      <c r="FG12" s="22">
        <f t="shared" si="66"/>
        <v>38000000</v>
      </c>
      <c r="FH12" s="22">
        <f t="shared" si="67"/>
        <v>38000000</v>
      </c>
      <c r="FI12" s="22">
        <f t="shared" si="68"/>
        <v>38000000</v>
      </c>
      <c r="FJ12" s="10">
        <f t="array" ref="FJ12">SUM(IF($C$2:$FI$2&gt;=1,C12:FI12,0))</f>
        <v>272441400</v>
      </c>
      <c r="FK12" s="10" t="s">
        <v>164</v>
      </c>
    </row>
    <row r="13" spans="1:172" x14ac:dyDescent="0.2">
      <c r="A13" s="2" t="s">
        <v>76</v>
      </c>
      <c r="B13" s="1" t="s">
        <v>2</v>
      </c>
      <c r="C13" s="21">
        <v>155000</v>
      </c>
      <c r="D13" s="21">
        <v>58000</v>
      </c>
      <c r="E13" s="21">
        <v>58000</v>
      </c>
      <c r="F13" s="21">
        <v>58000</v>
      </c>
      <c r="G13" s="21">
        <v>95000</v>
      </c>
      <c r="H13" s="21">
        <v>68000</v>
      </c>
      <c r="I13" s="21">
        <v>52000</v>
      </c>
      <c r="J13" s="21">
        <v>61000</v>
      </c>
      <c r="K13" s="21">
        <v>35000</v>
      </c>
      <c r="L13" s="21">
        <v>135000</v>
      </c>
      <c r="M13" s="21">
        <v>45000</v>
      </c>
      <c r="N13" s="21">
        <v>45000</v>
      </c>
      <c r="O13" s="21">
        <v>45000</v>
      </c>
      <c r="P13" s="21">
        <v>80000</v>
      </c>
      <c r="Q13" s="18">
        <v>59000</v>
      </c>
      <c r="R13" s="18">
        <v>47000</v>
      </c>
      <c r="S13" s="18">
        <v>55000</v>
      </c>
      <c r="T13" s="18">
        <v>30000</v>
      </c>
      <c r="U13" s="18">
        <v>115000</v>
      </c>
      <c r="V13" s="18">
        <v>38000</v>
      </c>
      <c r="W13" s="18">
        <v>38000</v>
      </c>
      <c r="X13" s="18">
        <v>38000</v>
      </c>
      <c r="Y13" s="18">
        <v>72000</v>
      </c>
      <c r="Z13" s="18">
        <v>51500</v>
      </c>
      <c r="AA13" s="18">
        <v>40000</v>
      </c>
      <c r="AB13" s="18">
        <v>50000</v>
      </c>
      <c r="AC13" s="18">
        <v>27000</v>
      </c>
      <c r="AD13" s="18">
        <v>40000</v>
      </c>
      <c r="AE13" s="18">
        <v>50000000</v>
      </c>
      <c r="AF13" s="18">
        <v>60000000</v>
      </c>
      <c r="AG13" s="18">
        <v>14000000</v>
      </c>
      <c r="AH13" s="18">
        <v>7000000</v>
      </c>
      <c r="AI13" s="18">
        <v>7000000</v>
      </c>
      <c r="AJ13" s="18">
        <v>7000000</v>
      </c>
      <c r="AK13" s="18">
        <v>7000000</v>
      </c>
      <c r="AL13" s="18">
        <v>7000000</v>
      </c>
      <c r="AM13" s="18">
        <v>7000000</v>
      </c>
      <c r="AN13" s="18">
        <v>7000000</v>
      </c>
      <c r="AO13" s="18">
        <v>7000000</v>
      </c>
      <c r="AP13" s="18">
        <v>42000000</v>
      </c>
      <c r="AQ13" s="18">
        <v>21000000</v>
      </c>
      <c r="AR13" s="18">
        <v>21000000</v>
      </c>
      <c r="AS13" s="18">
        <v>21000000</v>
      </c>
      <c r="AT13" s="18">
        <v>21000000</v>
      </c>
      <c r="AU13" s="18">
        <v>21000000</v>
      </c>
      <c r="AV13" s="18">
        <v>21000000</v>
      </c>
      <c r="AW13" s="18">
        <v>21000000</v>
      </c>
      <c r="AX13" s="18">
        <v>21000000</v>
      </c>
      <c r="AY13" s="18">
        <v>56000000</v>
      </c>
      <c r="AZ13" s="18">
        <v>28000000</v>
      </c>
      <c r="BA13" s="18">
        <v>28000000</v>
      </c>
      <c r="BB13" s="18">
        <v>28000000</v>
      </c>
      <c r="BC13" s="18">
        <v>28000000</v>
      </c>
      <c r="BD13" s="18">
        <v>28000000</v>
      </c>
      <c r="BE13" s="18">
        <v>28000000</v>
      </c>
      <c r="BF13" s="18">
        <v>28000000</v>
      </c>
      <c r="BG13" s="18">
        <v>28000000</v>
      </c>
      <c r="BH13" s="18">
        <v>70000000</v>
      </c>
      <c r="BI13" s="18">
        <v>35000000</v>
      </c>
      <c r="BJ13" s="18">
        <v>35000000</v>
      </c>
      <c r="BK13" s="18">
        <v>35000000</v>
      </c>
      <c r="BL13" s="18">
        <v>35000000</v>
      </c>
      <c r="BM13" s="18">
        <v>35000000</v>
      </c>
      <c r="BN13" s="18">
        <v>35000000</v>
      </c>
      <c r="BO13" s="18">
        <v>35000000</v>
      </c>
      <c r="BP13" s="18">
        <v>35000000</v>
      </c>
      <c r="BQ13" s="18">
        <v>84000000</v>
      </c>
      <c r="BR13" s="18">
        <v>42000000</v>
      </c>
      <c r="BS13" s="18">
        <v>42000000</v>
      </c>
      <c r="BT13" s="18">
        <v>42000000</v>
      </c>
      <c r="BU13" s="18">
        <v>42000000</v>
      </c>
      <c r="BV13" s="18">
        <v>42000000</v>
      </c>
      <c r="BW13" s="18">
        <v>42000000</v>
      </c>
      <c r="BX13" s="18">
        <v>42000000</v>
      </c>
      <c r="BY13" s="18">
        <v>42000000</v>
      </c>
      <c r="BZ13" s="18">
        <v>98000000</v>
      </c>
      <c r="CA13" s="18">
        <v>49000000</v>
      </c>
      <c r="CB13" s="18">
        <v>49000000</v>
      </c>
      <c r="CC13" s="18">
        <v>49000000</v>
      </c>
      <c r="CD13" s="18">
        <v>49000000</v>
      </c>
      <c r="CE13" s="18">
        <v>49000000</v>
      </c>
      <c r="CF13" s="18">
        <v>49000000</v>
      </c>
      <c r="CG13" s="18">
        <v>49000000</v>
      </c>
      <c r="CH13" s="18">
        <v>49000000</v>
      </c>
      <c r="CI13" s="18">
        <v>112000000</v>
      </c>
      <c r="CJ13" s="18">
        <v>56000000</v>
      </c>
      <c r="CK13" s="18">
        <v>56000000</v>
      </c>
      <c r="CL13" s="18">
        <v>56000000</v>
      </c>
      <c r="CM13" s="18">
        <v>56000000</v>
      </c>
      <c r="CN13" s="18">
        <v>56000000</v>
      </c>
      <c r="CO13" s="18">
        <v>56000000</v>
      </c>
      <c r="CP13" s="18">
        <v>56000000</v>
      </c>
      <c r="CQ13" s="18">
        <v>56000000</v>
      </c>
      <c r="CR13" s="22">
        <f t="shared" si="0"/>
        <v>213000</v>
      </c>
      <c r="CS13" s="22">
        <f t="shared" si="1"/>
        <v>180000</v>
      </c>
      <c r="CT13" s="22">
        <f t="shared" si="2"/>
        <v>153000</v>
      </c>
      <c r="CU13" s="22">
        <f t="shared" si="3"/>
        <v>213000</v>
      </c>
      <c r="CV13" s="22">
        <f t="shared" si="4"/>
        <v>180000</v>
      </c>
      <c r="CW13" s="22">
        <f t="shared" si="5"/>
        <v>153000</v>
      </c>
      <c r="CX13" s="22">
        <f t="shared" si="6"/>
        <v>221000</v>
      </c>
      <c r="CY13" s="22">
        <f t="shared" si="7"/>
        <v>184000</v>
      </c>
      <c r="CZ13" s="22">
        <f t="shared" si="8"/>
        <v>161500</v>
      </c>
      <c r="DA13" s="22">
        <f t="shared" si="9"/>
        <v>214000</v>
      </c>
      <c r="DB13" s="22">
        <f t="shared" si="10"/>
        <v>180000</v>
      </c>
      <c r="DC13" s="22">
        <f t="shared" si="11"/>
        <v>160000</v>
      </c>
      <c r="DD13" s="22">
        <f t="shared" si="12"/>
        <v>126000</v>
      </c>
      <c r="DE13" s="22">
        <f t="shared" si="13"/>
        <v>104000</v>
      </c>
      <c r="DF13" s="22">
        <f t="shared" si="14"/>
        <v>89500</v>
      </c>
      <c r="DG13" s="22">
        <f t="shared" si="15"/>
        <v>126000</v>
      </c>
      <c r="DH13" s="22">
        <f t="shared" si="16"/>
        <v>104000</v>
      </c>
      <c r="DI13" s="22">
        <f t="shared" si="17"/>
        <v>89500</v>
      </c>
      <c r="DJ13" s="22">
        <f t="shared" si="18"/>
        <v>126000</v>
      </c>
      <c r="DK13" s="22">
        <f t="shared" si="19"/>
        <v>104000</v>
      </c>
      <c r="DL13" s="22">
        <f t="shared" si="20"/>
        <v>89500</v>
      </c>
      <c r="DM13" s="22">
        <f t="shared" si="21"/>
        <v>119000</v>
      </c>
      <c r="DN13" s="22">
        <f t="shared" si="22"/>
        <v>100000</v>
      </c>
      <c r="DO13" s="22">
        <f t="shared" si="23"/>
        <v>88000</v>
      </c>
      <c r="DP13" s="22">
        <f t="shared" si="24"/>
        <v>35000</v>
      </c>
      <c r="DQ13" s="22">
        <f t="shared" si="25"/>
        <v>30000</v>
      </c>
      <c r="DR13" s="22">
        <f t="shared" si="26"/>
        <v>27000</v>
      </c>
      <c r="DS13" s="22">
        <v>655855</v>
      </c>
      <c r="DT13" s="23">
        <f t="shared" si="27"/>
        <v>21000000</v>
      </c>
      <c r="DU13" s="23">
        <f t="shared" si="28"/>
        <v>63000000</v>
      </c>
      <c r="DV13" s="22">
        <f t="shared" si="29"/>
        <v>84000000</v>
      </c>
      <c r="DW13" s="22">
        <f t="shared" si="30"/>
        <v>105000000</v>
      </c>
      <c r="DX13" s="22">
        <f t="shared" si="31"/>
        <v>126000000</v>
      </c>
      <c r="DY13" s="22">
        <f t="shared" si="32"/>
        <v>147000000</v>
      </c>
      <c r="DZ13" s="22">
        <f t="shared" si="33"/>
        <v>168000000</v>
      </c>
      <c r="EA13" s="22">
        <f t="shared" si="34"/>
        <v>21000000</v>
      </c>
      <c r="EB13" s="22">
        <f t="shared" si="35"/>
        <v>63000000</v>
      </c>
      <c r="EC13" s="22">
        <f t="shared" si="36"/>
        <v>84000000</v>
      </c>
      <c r="ED13" s="22">
        <f t="shared" si="37"/>
        <v>112000000</v>
      </c>
      <c r="EE13" s="22">
        <f t="shared" si="38"/>
        <v>126000000</v>
      </c>
      <c r="EF13" s="22">
        <f t="shared" si="39"/>
        <v>147000000</v>
      </c>
      <c r="EG13" s="22">
        <f t="shared" si="40"/>
        <v>168000000</v>
      </c>
      <c r="EH13" s="22">
        <f t="shared" si="41"/>
        <v>21000000</v>
      </c>
      <c r="EI13" s="22">
        <f t="shared" si="42"/>
        <v>63000000</v>
      </c>
      <c r="EJ13" s="22">
        <f t="shared" si="43"/>
        <v>84000000</v>
      </c>
      <c r="EK13" s="22">
        <f t="shared" si="44"/>
        <v>112000000</v>
      </c>
      <c r="EL13" s="22">
        <f t="shared" si="45"/>
        <v>126000000</v>
      </c>
      <c r="EM13" s="22">
        <f t="shared" si="46"/>
        <v>147000000</v>
      </c>
      <c r="EN13" s="22">
        <f t="shared" si="47"/>
        <v>168000000</v>
      </c>
      <c r="EO13" s="22">
        <f t="shared" si="48"/>
        <v>14000000</v>
      </c>
      <c r="EP13" s="22">
        <f t="shared" si="49"/>
        <v>42000000</v>
      </c>
      <c r="EQ13" s="22">
        <f t="shared" si="50"/>
        <v>56000000</v>
      </c>
      <c r="ER13" s="22">
        <f t="shared" si="51"/>
        <v>70000000</v>
      </c>
      <c r="ES13" s="22">
        <f t="shared" si="52"/>
        <v>84000000</v>
      </c>
      <c r="ET13" s="22">
        <f t="shared" si="53"/>
        <v>98000000</v>
      </c>
      <c r="EU13" s="22">
        <f t="shared" si="54"/>
        <v>112000000</v>
      </c>
      <c r="EV13" s="22">
        <f t="shared" si="55"/>
        <v>42000000</v>
      </c>
      <c r="EW13" s="22">
        <f t="shared" si="56"/>
        <v>56000000</v>
      </c>
      <c r="EX13" s="22">
        <f t="shared" si="57"/>
        <v>70000000</v>
      </c>
      <c r="EY13" s="22">
        <f t="shared" si="58"/>
        <v>84000000</v>
      </c>
      <c r="EZ13" s="22">
        <f t="shared" si="59"/>
        <v>84000000</v>
      </c>
      <c r="FA13" s="22">
        <f t="shared" si="60"/>
        <v>98000000</v>
      </c>
      <c r="FB13" s="22">
        <f t="shared" si="61"/>
        <v>112000000</v>
      </c>
      <c r="FC13" s="22">
        <f t="shared" si="62"/>
        <v>14000000</v>
      </c>
      <c r="FD13" s="22">
        <f t="shared" si="63"/>
        <v>42000000</v>
      </c>
      <c r="FE13" s="22">
        <f t="shared" si="64"/>
        <v>56000000</v>
      </c>
      <c r="FF13" s="22">
        <f t="shared" si="65"/>
        <v>70000000</v>
      </c>
      <c r="FG13" s="22">
        <f t="shared" si="66"/>
        <v>84000000</v>
      </c>
      <c r="FH13" s="22">
        <f t="shared" si="67"/>
        <v>98000000</v>
      </c>
      <c r="FI13" s="22">
        <f t="shared" si="68"/>
        <v>112000000</v>
      </c>
      <c r="FJ13" s="10">
        <f t="array" ref="FJ13">SUM(IF($C$2:$FI$2&gt;=1,C13:FI13,0))</f>
        <v>762025500</v>
      </c>
      <c r="FK13" s="10" t="s">
        <v>164</v>
      </c>
    </row>
    <row r="14" spans="1:172" x14ac:dyDescent="0.2">
      <c r="A14" s="2" t="s">
        <v>136</v>
      </c>
      <c r="B14" s="1" t="s">
        <v>2</v>
      </c>
      <c r="C14" s="21">
        <v>181000</v>
      </c>
      <c r="D14" s="21">
        <v>52000</v>
      </c>
      <c r="E14" s="21">
        <v>52000</v>
      </c>
      <c r="F14" s="21">
        <v>59000</v>
      </c>
      <c r="G14" s="21">
        <v>95000</v>
      </c>
      <c r="H14" s="21">
        <v>80000</v>
      </c>
      <c r="I14" s="21">
        <v>54000</v>
      </c>
      <c r="J14" s="21">
        <v>79000</v>
      </c>
      <c r="K14" s="21">
        <v>36100</v>
      </c>
      <c r="L14" s="21">
        <v>176000</v>
      </c>
      <c r="M14" s="21">
        <v>46000</v>
      </c>
      <c r="N14" s="21">
        <v>46000</v>
      </c>
      <c r="O14" s="21">
        <v>56500</v>
      </c>
      <c r="P14" s="21">
        <v>90000</v>
      </c>
      <c r="Q14" s="18">
        <v>78500</v>
      </c>
      <c r="R14" s="18">
        <v>51000</v>
      </c>
      <c r="S14" s="18">
        <v>75000</v>
      </c>
      <c r="T14" s="18">
        <v>34200</v>
      </c>
      <c r="U14" s="18">
        <v>171000</v>
      </c>
      <c r="V14" s="18">
        <v>44500</v>
      </c>
      <c r="W14" s="18">
        <v>44500</v>
      </c>
      <c r="X14" s="18">
        <v>54000</v>
      </c>
      <c r="Y14" s="18">
        <v>85000</v>
      </c>
      <c r="Z14" s="18">
        <v>76000</v>
      </c>
      <c r="AA14" s="18">
        <v>50000</v>
      </c>
      <c r="AB14" s="18">
        <v>72000</v>
      </c>
      <c r="AC14" s="18">
        <v>32300</v>
      </c>
      <c r="AD14" s="18">
        <v>655855</v>
      </c>
      <c r="AE14" s="18">
        <v>655855</v>
      </c>
      <c r="AF14" s="18">
        <v>655855</v>
      </c>
      <c r="AG14" s="18">
        <v>2500000</v>
      </c>
      <c r="AH14" s="18">
        <v>2500000</v>
      </c>
      <c r="AI14" s="18">
        <v>2500000</v>
      </c>
      <c r="AJ14" s="18">
        <v>2500000</v>
      </c>
      <c r="AK14" s="18">
        <v>2500000</v>
      </c>
      <c r="AL14" s="18">
        <v>2500000</v>
      </c>
      <c r="AM14" s="18">
        <v>2500000</v>
      </c>
      <c r="AN14" s="18">
        <v>2500000</v>
      </c>
      <c r="AO14" s="18">
        <v>2500000</v>
      </c>
      <c r="AP14" s="18">
        <v>2500000</v>
      </c>
      <c r="AQ14" s="18">
        <v>2500000</v>
      </c>
      <c r="AR14" s="18">
        <v>2500000</v>
      </c>
      <c r="AS14" s="18">
        <v>2500000</v>
      </c>
      <c r="AT14" s="18">
        <v>2500000</v>
      </c>
      <c r="AU14" s="18">
        <v>2500000</v>
      </c>
      <c r="AV14" s="18">
        <v>2500000</v>
      </c>
      <c r="AW14" s="18">
        <v>2500000</v>
      </c>
      <c r="AX14" s="18">
        <v>2500000</v>
      </c>
      <c r="AY14" s="18">
        <v>2500000</v>
      </c>
      <c r="AZ14" s="18">
        <v>2500000</v>
      </c>
      <c r="BA14" s="18">
        <v>2500000</v>
      </c>
      <c r="BB14" s="18">
        <v>2500000</v>
      </c>
      <c r="BC14" s="18">
        <v>2500000</v>
      </c>
      <c r="BD14" s="18">
        <v>2500000</v>
      </c>
      <c r="BE14" s="18">
        <v>2500000</v>
      </c>
      <c r="BF14" s="18">
        <v>2500000</v>
      </c>
      <c r="BG14" s="18">
        <v>2500000</v>
      </c>
      <c r="BH14" s="18">
        <v>2500000</v>
      </c>
      <c r="BI14" s="18">
        <v>2500000</v>
      </c>
      <c r="BJ14" s="18">
        <v>2500000</v>
      </c>
      <c r="BK14" s="18">
        <v>2500000</v>
      </c>
      <c r="BL14" s="18">
        <v>2500000</v>
      </c>
      <c r="BM14" s="18">
        <v>2500000</v>
      </c>
      <c r="BN14" s="18">
        <v>2500000</v>
      </c>
      <c r="BO14" s="18">
        <v>2500000</v>
      </c>
      <c r="BP14" s="18">
        <v>2500000</v>
      </c>
      <c r="BQ14" s="18">
        <v>2500000</v>
      </c>
      <c r="BR14" s="18">
        <v>2500000</v>
      </c>
      <c r="BS14" s="18">
        <v>2500000</v>
      </c>
      <c r="BT14" s="18">
        <v>2500000</v>
      </c>
      <c r="BU14" s="18">
        <v>2500000</v>
      </c>
      <c r="BV14" s="18">
        <v>2500000</v>
      </c>
      <c r="BW14" s="18">
        <v>2500000</v>
      </c>
      <c r="BX14" s="18">
        <v>2500000</v>
      </c>
      <c r="BY14" s="18">
        <v>2500000</v>
      </c>
      <c r="BZ14" s="18">
        <v>2500000</v>
      </c>
      <c r="CA14" s="18">
        <v>2500000</v>
      </c>
      <c r="CB14" s="18">
        <v>2500000</v>
      </c>
      <c r="CC14" s="18">
        <v>2500000</v>
      </c>
      <c r="CD14" s="18">
        <v>2500000</v>
      </c>
      <c r="CE14" s="18">
        <v>2500000</v>
      </c>
      <c r="CF14" s="18">
        <v>2500000</v>
      </c>
      <c r="CG14" s="18">
        <v>2500000</v>
      </c>
      <c r="CH14" s="18">
        <v>2500000</v>
      </c>
      <c r="CI14" s="18">
        <v>2500000</v>
      </c>
      <c r="CJ14" s="18">
        <v>2500000</v>
      </c>
      <c r="CK14" s="18">
        <v>2500000</v>
      </c>
      <c r="CL14" s="18">
        <v>2500000</v>
      </c>
      <c r="CM14" s="18">
        <v>2500000</v>
      </c>
      <c r="CN14" s="18">
        <v>2500000</v>
      </c>
      <c r="CO14" s="18">
        <v>2500000</v>
      </c>
      <c r="CP14" s="18">
        <v>2500000</v>
      </c>
      <c r="CQ14" s="18">
        <v>2500000</v>
      </c>
      <c r="CR14" s="22">
        <f t="shared" si="0"/>
        <v>233000</v>
      </c>
      <c r="CS14" s="22">
        <f t="shared" si="1"/>
        <v>222000</v>
      </c>
      <c r="CT14" s="22">
        <f t="shared" si="2"/>
        <v>215500</v>
      </c>
      <c r="CU14" s="22">
        <f t="shared" si="3"/>
        <v>233000</v>
      </c>
      <c r="CV14" s="22">
        <f t="shared" si="4"/>
        <v>222000</v>
      </c>
      <c r="CW14" s="22">
        <f t="shared" si="5"/>
        <v>215500</v>
      </c>
      <c r="CX14" s="22">
        <f t="shared" si="6"/>
        <v>234000</v>
      </c>
      <c r="CY14" s="22">
        <f t="shared" si="7"/>
        <v>225000</v>
      </c>
      <c r="CZ14" s="22">
        <f t="shared" si="8"/>
        <v>215000</v>
      </c>
      <c r="DA14" s="22">
        <f t="shared" si="9"/>
        <v>233000</v>
      </c>
      <c r="DB14" s="22">
        <f t="shared" si="10"/>
        <v>221500</v>
      </c>
      <c r="DC14" s="22">
        <f t="shared" si="11"/>
        <v>211000</v>
      </c>
      <c r="DD14" s="22">
        <f t="shared" si="12"/>
        <v>132000</v>
      </c>
      <c r="DE14" s="22">
        <f t="shared" si="13"/>
        <v>124500</v>
      </c>
      <c r="DF14" s="22">
        <f t="shared" si="14"/>
        <v>130000</v>
      </c>
      <c r="DG14" s="22">
        <f t="shared" si="15"/>
        <v>132000</v>
      </c>
      <c r="DH14" s="22">
        <f t="shared" si="16"/>
        <v>124500</v>
      </c>
      <c r="DI14" s="22">
        <f t="shared" si="17"/>
        <v>130000</v>
      </c>
      <c r="DJ14" s="22">
        <f t="shared" si="18"/>
        <v>139000</v>
      </c>
      <c r="DK14" s="22">
        <f t="shared" si="19"/>
        <v>135000</v>
      </c>
      <c r="DL14" s="22">
        <f t="shared" si="20"/>
        <v>130000</v>
      </c>
      <c r="DM14" s="22">
        <f t="shared" si="21"/>
        <v>138000</v>
      </c>
      <c r="DN14" s="22">
        <f t="shared" si="22"/>
        <v>131500</v>
      </c>
      <c r="DO14" s="22">
        <f t="shared" si="23"/>
        <v>126000</v>
      </c>
      <c r="DP14" s="22">
        <f t="shared" si="24"/>
        <v>36100</v>
      </c>
      <c r="DQ14" s="22">
        <f t="shared" si="25"/>
        <v>34200</v>
      </c>
      <c r="DR14" s="22">
        <f t="shared" si="26"/>
        <v>32300</v>
      </c>
      <c r="DS14" s="22">
        <v>1400</v>
      </c>
      <c r="DT14" s="23">
        <f t="shared" si="27"/>
        <v>5000000</v>
      </c>
      <c r="DU14" s="23">
        <f t="shared" si="28"/>
        <v>5000000</v>
      </c>
      <c r="DV14" s="22">
        <f t="shared" si="29"/>
        <v>5000000</v>
      </c>
      <c r="DW14" s="22">
        <f t="shared" si="30"/>
        <v>5000000</v>
      </c>
      <c r="DX14" s="22">
        <f t="shared" si="31"/>
        <v>5000000</v>
      </c>
      <c r="DY14" s="22">
        <f t="shared" si="32"/>
        <v>5000000</v>
      </c>
      <c r="DZ14" s="22">
        <f t="shared" si="33"/>
        <v>5000000</v>
      </c>
      <c r="EA14" s="22">
        <f t="shared" si="34"/>
        <v>7500000</v>
      </c>
      <c r="EB14" s="22">
        <f t="shared" si="35"/>
        <v>7500000</v>
      </c>
      <c r="EC14" s="22">
        <f t="shared" si="36"/>
        <v>7500000</v>
      </c>
      <c r="ED14" s="22">
        <f t="shared" si="37"/>
        <v>7500000</v>
      </c>
      <c r="EE14" s="22">
        <f t="shared" si="38"/>
        <v>7500000</v>
      </c>
      <c r="EF14" s="22">
        <f t="shared" si="39"/>
        <v>7500000</v>
      </c>
      <c r="EG14" s="22">
        <f t="shared" si="40"/>
        <v>7500000</v>
      </c>
      <c r="EH14" s="22">
        <f t="shared" si="41"/>
        <v>7500000</v>
      </c>
      <c r="EI14" s="22">
        <f t="shared" si="42"/>
        <v>7500000</v>
      </c>
      <c r="EJ14" s="22">
        <f t="shared" si="43"/>
        <v>7500000</v>
      </c>
      <c r="EK14" s="22">
        <f t="shared" si="44"/>
        <v>7500000</v>
      </c>
      <c r="EL14" s="22">
        <f t="shared" si="45"/>
        <v>7500000</v>
      </c>
      <c r="EM14" s="22">
        <f t="shared" si="46"/>
        <v>7500000</v>
      </c>
      <c r="EN14" s="22">
        <f t="shared" si="47"/>
        <v>7500000</v>
      </c>
      <c r="EO14" s="22">
        <f t="shared" si="48"/>
        <v>5000000</v>
      </c>
      <c r="EP14" s="22">
        <f t="shared" si="49"/>
        <v>5000000</v>
      </c>
      <c r="EQ14" s="22">
        <f t="shared" si="50"/>
        <v>5000000</v>
      </c>
      <c r="ER14" s="22">
        <f t="shared" si="51"/>
        <v>5000000</v>
      </c>
      <c r="ES14" s="22">
        <f t="shared" si="52"/>
        <v>5000000</v>
      </c>
      <c r="ET14" s="22">
        <f t="shared" si="53"/>
        <v>5000000</v>
      </c>
      <c r="EU14" s="22">
        <f t="shared" si="54"/>
        <v>5000000</v>
      </c>
      <c r="EV14" s="22">
        <f t="shared" si="55"/>
        <v>5000000</v>
      </c>
      <c r="EW14" s="22">
        <f t="shared" si="56"/>
        <v>5000000</v>
      </c>
      <c r="EX14" s="22">
        <f t="shared" si="57"/>
        <v>5000000</v>
      </c>
      <c r="EY14" s="22">
        <f t="shared" si="58"/>
        <v>5000000</v>
      </c>
      <c r="EZ14" s="22">
        <f t="shared" si="59"/>
        <v>5000000</v>
      </c>
      <c r="FA14" s="22">
        <f t="shared" si="60"/>
        <v>5000000</v>
      </c>
      <c r="FB14" s="22">
        <f t="shared" si="61"/>
        <v>5000000</v>
      </c>
      <c r="FC14" s="22">
        <f t="shared" si="62"/>
        <v>5000000</v>
      </c>
      <c r="FD14" s="22">
        <f t="shared" si="63"/>
        <v>5000000</v>
      </c>
      <c r="FE14" s="22">
        <f t="shared" si="64"/>
        <v>5000000</v>
      </c>
      <c r="FF14" s="22">
        <f t="shared" si="65"/>
        <v>5000000</v>
      </c>
      <c r="FG14" s="22">
        <f t="shared" si="66"/>
        <v>5000000</v>
      </c>
      <c r="FH14" s="22">
        <f t="shared" si="67"/>
        <v>5000000</v>
      </c>
      <c r="FI14" s="22">
        <f t="shared" si="68"/>
        <v>5000000</v>
      </c>
      <c r="FJ14" s="10">
        <f t="array" ref="FJ14">SUM(IF($C$2:$FI$2&gt;=1,C14:FI14,0))</f>
        <v>40211510</v>
      </c>
      <c r="FK14" s="10" t="s">
        <v>164</v>
      </c>
    </row>
    <row r="15" spans="1:172" x14ac:dyDescent="0.2">
      <c r="A15" s="2" t="s">
        <v>126</v>
      </c>
      <c r="B15" s="1" t="s">
        <v>3</v>
      </c>
      <c r="C15" s="21">
        <v>192951</v>
      </c>
      <c r="D15" s="21">
        <v>70017.75</v>
      </c>
      <c r="E15" s="21">
        <v>70017.75</v>
      </c>
      <c r="F15" s="21">
        <v>67320</v>
      </c>
      <c r="G15" s="21">
        <v>110781</v>
      </c>
      <c r="H15" s="21">
        <v>96426</v>
      </c>
      <c r="I15" s="21">
        <v>69300</v>
      </c>
      <c r="J15" s="21">
        <v>88110</v>
      </c>
      <c r="K15" s="21">
        <v>37620</v>
      </c>
      <c r="L15" s="21">
        <v>185155</v>
      </c>
      <c r="M15" s="21">
        <v>67188.75</v>
      </c>
      <c r="N15" s="21">
        <v>67188.75</v>
      </c>
      <c r="O15" s="21">
        <v>64600</v>
      </c>
      <c r="P15" s="21">
        <v>106305</v>
      </c>
      <c r="Q15" s="18">
        <v>92530</v>
      </c>
      <c r="R15" s="18">
        <v>66500</v>
      </c>
      <c r="S15" s="18">
        <v>84550</v>
      </c>
      <c r="T15" s="18">
        <v>36100</v>
      </c>
      <c r="U15" s="18">
        <v>179308</v>
      </c>
      <c r="V15" s="18">
        <v>65067</v>
      </c>
      <c r="W15" s="18">
        <v>65067</v>
      </c>
      <c r="X15" s="18">
        <v>62560</v>
      </c>
      <c r="Y15" s="18">
        <v>102948</v>
      </c>
      <c r="Z15" s="18">
        <v>89608</v>
      </c>
      <c r="AA15" s="18">
        <v>64400</v>
      </c>
      <c r="AB15" s="18">
        <v>81880</v>
      </c>
      <c r="AC15" s="18">
        <v>34960</v>
      </c>
      <c r="AD15" s="18">
        <v>1400</v>
      </c>
      <c r="AE15" s="18">
        <v>900000</v>
      </c>
      <c r="AF15" s="18">
        <v>850000</v>
      </c>
      <c r="AG15" s="18">
        <v>8395000</v>
      </c>
      <c r="AH15" s="18">
        <v>7750000</v>
      </c>
      <c r="AI15" s="18">
        <v>4310000</v>
      </c>
      <c r="AJ15" s="18">
        <v>4310000</v>
      </c>
      <c r="AK15" s="18">
        <v>8215000</v>
      </c>
      <c r="AL15" s="18">
        <v>7570000</v>
      </c>
      <c r="AM15" s="18">
        <v>6935000</v>
      </c>
      <c r="AN15" s="18">
        <v>6685000</v>
      </c>
      <c r="AO15" s="18">
        <v>6460000</v>
      </c>
      <c r="AP15" s="18">
        <v>8785000</v>
      </c>
      <c r="AQ15" s="18">
        <v>7710000</v>
      </c>
      <c r="AR15" s="18">
        <v>5930000</v>
      </c>
      <c r="AS15" s="18">
        <v>5930000</v>
      </c>
      <c r="AT15" s="18">
        <v>8485000</v>
      </c>
      <c r="AU15" s="18">
        <v>7210000</v>
      </c>
      <c r="AV15" s="18">
        <v>6325000</v>
      </c>
      <c r="AW15" s="18">
        <v>5935000</v>
      </c>
      <c r="AX15" s="18">
        <v>3780000</v>
      </c>
      <c r="AY15" s="18">
        <v>9145000</v>
      </c>
      <c r="AZ15" s="18">
        <v>8070000</v>
      </c>
      <c r="BA15" s="18">
        <v>6290000</v>
      </c>
      <c r="BB15" s="18">
        <v>6290000</v>
      </c>
      <c r="BC15" s="18">
        <v>8845000</v>
      </c>
      <c r="BD15" s="18">
        <v>7570000</v>
      </c>
      <c r="BE15" s="18">
        <v>6565000</v>
      </c>
      <c r="BF15" s="18">
        <v>6295000</v>
      </c>
      <c r="BG15" s="18">
        <v>4140000</v>
      </c>
      <c r="BH15" s="18">
        <v>9505000</v>
      </c>
      <c r="BI15" s="18">
        <v>8430000</v>
      </c>
      <c r="BJ15" s="18">
        <v>6650000</v>
      </c>
      <c r="BK15" s="18">
        <v>6650000</v>
      </c>
      <c r="BL15" s="18">
        <v>9205000</v>
      </c>
      <c r="BM15" s="18">
        <v>7930000</v>
      </c>
      <c r="BN15" s="18">
        <v>6805000</v>
      </c>
      <c r="BO15" s="18">
        <v>6655000</v>
      </c>
      <c r="BP15" s="18">
        <v>6280000</v>
      </c>
      <c r="BQ15" s="18">
        <v>13300000</v>
      </c>
      <c r="BR15" s="18">
        <v>11580000</v>
      </c>
      <c r="BS15" s="18">
        <v>9440000</v>
      </c>
      <c r="BT15" s="18">
        <v>9440000</v>
      </c>
      <c r="BU15" s="18">
        <v>12820000</v>
      </c>
      <c r="BV15" s="18">
        <v>8650000</v>
      </c>
      <c r="BW15" s="18">
        <v>7925000</v>
      </c>
      <c r="BX15" s="18">
        <v>8740000</v>
      </c>
      <c r="BY15" s="18">
        <v>8140000</v>
      </c>
      <c r="BZ15" s="18">
        <v>14380000</v>
      </c>
      <c r="CA15" s="18">
        <v>12660000</v>
      </c>
      <c r="CB15" s="18">
        <v>10520000</v>
      </c>
      <c r="CC15" s="18">
        <v>10520000</v>
      </c>
      <c r="CD15" s="18">
        <v>13900000</v>
      </c>
      <c r="CE15" s="18">
        <v>9730000</v>
      </c>
      <c r="CF15" s="18">
        <v>10700000</v>
      </c>
      <c r="CG15" s="18">
        <v>9820000</v>
      </c>
      <c r="CH15" s="18">
        <v>9220000</v>
      </c>
      <c r="CI15" s="18">
        <v>22845000</v>
      </c>
      <c r="CJ15" s="18">
        <v>20050000</v>
      </c>
      <c r="CK15" s="18">
        <v>15770000</v>
      </c>
      <c r="CL15" s="18">
        <v>15770000</v>
      </c>
      <c r="CM15" s="18">
        <v>22065000</v>
      </c>
      <c r="CN15" s="18">
        <v>11530000</v>
      </c>
      <c r="CO15" s="18">
        <v>16865000</v>
      </c>
      <c r="CP15" s="18">
        <v>11155000</v>
      </c>
      <c r="CQ15" s="18">
        <v>14460000</v>
      </c>
      <c r="CR15" s="22">
        <f t="shared" si="0"/>
        <v>262968.75</v>
      </c>
      <c r="CS15" s="22">
        <f t="shared" si="1"/>
        <v>252343.75</v>
      </c>
      <c r="CT15" s="22">
        <f t="shared" si="2"/>
        <v>244375</v>
      </c>
      <c r="CU15" s="22">
        <f t="shared" si="3"/>
        <v>262968.75</v>
      </c>
      <c r="CV15" s="22">
        <f t="shared" si="4"/>
        <v>252343.75</v>
      </c>
      <c r="CW15" s="22">
        <f t="shared" si="5"/>
        <v>244375</v>
      </c>
      <c r="CX15" s="22">
        <f t="shared" si="6"/>
        <v>277224.75</v>
      </c>
      <c r="CY15" s="22">
        <f t="shared" si="7"/>
        <v>266023.75</v>
      </c>
      <c r="CZ15" s="22">
        <f t="shared" si="8"/>
        <v>257623</v>
      </c>
      <c r="DA15" s="22">
        <f t="shared" si="9"/>
        <v>268908.75</v>
      </c>
      <c r="DB15" s="22">
        <f t="shared" si="10"/>
        <v>258043.75</v>
      </c>
      <c r="DC15" s="22">
        <f t="shared" si="11"/>
        <v>249895</v>
      </c>
      <c r="DD15" s="22">
        <f t="shared" si="12"/>
        <v>166443.75</v>
      </c>
      <c r="DE15" s="22">
        <f t="shared" si="13"/>
        <v>159718.75</v>
      </c>
      <c r="DF15" s="22">
        <f t="shared" si="14"/>
        <v>154675</v>
      </c>
      <c r="DG15" s="22">
        <f t="shared" si="15"/>
        <v>166443.75</v>
      </c>
      <c r="DH15" s="22">
        <f t="shared" si="16"/>
        <v>159718.75</v>
      </c>
      <c r="DI15" s="22">
        <f t="shared" si="17"/>
        <v>154675</v>
      </c>
      <c r="DJ15" s="22">
        <f t="shared" si="18"/>
        <v>166443.75</v>
      </c>
      <c r="DK15" s="22">
        <f t="shared" si="19"/>
        <v>159718.75</v>
      </c>
      <c r="DL15" s="22">
        <f t="shared" si="20"/>
        <v>154675</v>
      </c>
      <c r="DM15" s="22">
        <f t="shared" si="21"/>
        <v>158127.75</v>
      </c>
      <c r="DN15" s="22">
        <f t="shared" si="22"/>
        <v>151738.75</v>
      </c>
      <c r="DO15" s="22">
        <f t="shared" si="23"/>
        <v>146947</v>
      </c>
      <c r="DP15" s="22">
        <f t="shared" si="24"/>
        <v>37620</v>
      </c>
      <c r="DQ15" s="22">
        <f t="shared" si="25"/>
        <v>36100</v>
      </c>
      <c r="DR15" s="22">
        <f t="shared" si="26"/>
        <v>34960</v>
      </c>
      <c r="DS15" s="22">
        <v>461500</v>
      </c>
      <c r="DT15" s="23">
        <f t="shared" si="27"/>
        <v>16145000</v>
      </c>
      <c r="DU15" s="23">
        <f t="shared" si="28"/>
        <v>16495000</v>
      </c>
      <c r="DV15" s="22">
        <f t="shared" si="29"/>
        <v>17215000</v>
      </c>
      <c r="DW15" s="22">
        <f t="shared" si="30"/>
        <v>17935000</v>
      </c>
      <c r="DX15" s="22">
        <f t="shared" si="31"/>
        <v>24880000</v>
      </c>
      <c r="DY15" s="22">
        <f t="shared" si="32"/>
        <v>27040000</v>
      </c>
      <c r="DZ15" s="22">
        <f t="shared" si="33"/>
        <v>42895000</v>
      </c>
      <c r="EA15" s="22">
        <f t="shared" si="34"/>
        <v>23535000</v>
      </c>
      <c r="EB15" s="22">
        <f t="shared" si="35"/>
        <v>23405000</v>
      </c>
      <c r="EC15" s="22">
        <f t="shared" si="36"/>
        <v>24485000</v>
      </c>
      <c r="ED15" s="22">
        <f t="shared" si="37"/>
        <v>29180000</v>
      </c>
      <c r="EE15" s="22">
        <f t="shared" si="38"/>
        <v>33050000</v>
      </c>
      <c r="EF15" s="22">
        <f t="shared" si="39"/>
        <v>36290000</v>
      </c>
      <c r="EG15" s="22">
        <f t="shared" si="40"/>
        <v>53645000</v>
      </c>
      <c r="EH15" s="22">
        <f t="shared" si="41"/>
        <v>22900000</v>
      </c>
      <c r="EI15" s="22">
        <f t="shared" si="42"/>
        <v>22520000</v>
      </c>
      <c r="EJ15" s="22">
        <f t="shared" si="43"/>
        <v>23480000</v>
      </c>
      <c r="EK15" s="22">
        <f t="shared" si="44"/>
        <v>28055000</v>
      </c>
      <c r="EL15" s="22">
        <f t="shared" si="45"/>
        <v>33140000</v>
      </c>
      <c r="EM15" s="22">
        <f t="shared" si="46"/>
        <v>37260000</v>
      </c>
      <c r="EN15" s="22">
        <f t="shared" si="47"/>
        <v>58980000</v>
      </c>
      <c r="EO15" s="22">
        <f t="shared" si="48"/>
        <v>15320000</v>
      </c>
      <c r="EP15" s="22">
        <f t="shared" si="49"/>
        <v>14920000</v>
      </c>
      <c r="EQ15" s="22">
        <f t="shared" si="50"/>
        <v>15640000</v>
      </c>
      <c r="ER15" s="22">
        <f t="shared" si="51"/>
        <v>16360000</v>
      </c>
      <c r="ES15" s="22">
        <f t="shared" si="52"/>
        <v>20230000</v>
      </c>
      <c r="ET15" s="22">
        <f t="shared" si="53"/>
        <v>22390000</v>
      </c>
      <c r="EU15" s="22">
        <f t="shared" si="54"/>
        <v>31580000</v>
      </c>
      <c r="EV15" s="22">
        <f t="shared" si="55"/>
        <v>14920000</v>
      </c>
      <c r="EW15" s="22">
        <f t="shared" si="56"/>
        <v>15640000</v>
      </c>
      <c r="EX15" s="22">
        <f t="shared" si="57"/>
        <v>16360000</v>
      </c>
      <c r="EY15" s="22">
        <f t="shared" si="58"/>
        <v>20230000</v>
      </c>
      <c r="EZ15" s="22">
        <f t="shared" si="59"/>
        <v>20230000</v>
      </c>
      <c r="FA15" s="22">
        <f t="shared" si="60"/>
        <v>22390000</v>
      </c>
      <c r="FB15" s="22">
        <f t="shared" si="61"/>
        <v>31580000</v>
      </c>
      <c r="FC15" s="22">
        <f t="shared" si="62"/>
        <v>11245000</v>
      </c>
      <c r="FD15" s="22">
        <f t="shared" si="63"/>
        <v>12255000</v>
      </c>
      <c r="FE15" s="22">
        <f t="shared" si="64"/>
        <v>12855000</v>
      </c>
      <c r="FF15" s="22">
        <f t="shared" si="65"/>
        <v>13455000</v>
      </c>
      <c r="FG15" s="22">
        <f t="shared" si="66"/>
        <v>18180000</v>
      </c>
      <c r="FH15" s="22">
        <f t="shared" si="67"/>
        <v>21220000</v>
      </c>
      <c r="FI15" s="22">
        <f t="shared" si="68"/>
        <v>32635000</v>
      </c>
      <c r="FJ15" s="10">
        <f t="array" ref="FJ15">SUM(IF($C$2:$FI$2&gt;=1,C15:FI15,0))</f>
        <v>155517243.75</v>
      </c>
      <c r="FK15" s="10" t="s">
        <v>164</v>
      </c>
    </row>
    <row r="16" spans="1:172" x14ac:dyDescent="0.2">
      <c r="A16" s="2" t="s">
        <v>137</v>
      </c>
      <c r="B16" s="1" t="s">
        <v>4</v>
      </c>
      <c r="C16" s="21">
        <v>206800</v>
      </c>
      <c r="D16" s="21">
        <v>74800</v>
      </c>
      <c r="E16" s="21">
        <v>74800</v>
      </c>
      <c r="F16" s="21">
        <v>67800</v>
      </c>
      <c r="G16" s="21">
        <v>120000</v>
      </c>
      <c r="H16" s="21">
        <v>98800</v>
      </c>
      <c r="I16" s="21">
        <v>75800</v>
      </c>
      <c r="J16" s="21">
        <v>89800</v>
      </c>
      <c r="K16" s="21">
        <v>39000</v>
      </c>
      <c r="L16" s="21">
        <v>186800</v>
      </c>
      <c r="M16" s="21">
        <v>67800</v>
      </c>
      <c r="N16" s="21">
        <v>67800</v>
      </c>
      <c r="O16" s="21">
        <v>65800</v>
      </c>
      <c r="P16" s="21">
        <v>112000</v>
      </c>
      <c r="Q16" s="18">
        <v>96800</v>
      </c>
      <c r="R16" s="18">
        <v>68800</v>
      </c>
      <c r="S16" s="18">
        <v>86800</v>
      </c>
      <c r="T16" s="18">
        <v>38000</v>
      </c>
      <c r="U16" s="18">
        <v>166800</v>
      </c>
      <c r="V16" s="18">
        <v>63800</v>
      </c>
      <c r="W16" s="18">
        <v>63800</v>
      </c>
      <c r="X16" s="18">
        <v>63800</v>
      </c>
      <c r="Y16" s="18">
        <v>102000</v>
      </c>
      <c r="Z16" s="18">
        <v>92800</v>
      </c>
      <c r="AA16" s="18">
        <v>64800</v>
      </c>
      <c r="AB16" s="18">
        <v>84800</v>
      </c>
      <c r="AC16" s="18">
        <v>37000</v>
      </c>
      <c r="AD16" s="18">
        <v>65</v>
      </c>
      <c r="AE16" s="18">
        <v>17241379</v>
      </c>
      <c r="AF16" s="18">
        <v>17241379</v>
      </c>
      <c r="AG16" s="18">
        <v>3500000</v>
      </c>
      <c r="AH16" s="18">
        <v>3500000</v>
      </c>
      <c r="AI16" s="18">
        <v>3500000</v>
      </c>
      <c r="AJ16" s="18">
        <v>3500000</v>
      </c>
      <c r="AK16" s="18">
        <v>3500000</v>
      </c>
      <c r="AL16" s="18">
        <v>3500000</v>
      </c>
      <c r="AM16" s="18">
        <v>3500000</v>
      </c>
      <c r="AN16" s="18">
        <v>3500000</v>
      </c>
      <c r="AO16" s="18">
        <v>3500000</v>
      </c>
      <c r="AP16" s="18">
        <v>3500000</v>
      </c>
      <c r="AQ16" s="18">
        <v>3500000</v>
      </c>
      <c r="AR16" s="18">
        <v>3500000</v>
      </c>
      <c r="AS16" s="18">
        <v>3500000</v>
      </c>
      <c r="AT16" s="18">
        <v>3500000</v>
      </c>
      <c r="AU16" s="18">
        <v>3500000</v>
      </c>
      <c r="AV16" s="18">
        <v>3500000</v>
      </c>
      <c r="AW16" s="18">
        <v>3500000</v>
      </c>
      <c r="AX16" s="18">
        <v>3500000</v>
      </c>
      <c r="AY16" s="18">
        <v>3500000</v>
      </c>
      <c r="AZ16" s="18">
        <v>3500000</v>
      </c>
      <c r="BA16" s="18">
        <v>3500000</v>
      </c>
      <c r="BB16" s="18">
        <v>3500000</v>
      </c>
      <c r="BC16" s="18">
        <v>3500000</v>
      </c>
      <c r="BD16" s="18">
        <v>3500000</v>
      </c>
      <c r="BE16" s="18">
        <v>3500000</v>
      </c>
      <c r="BF16" s="18">
        <v>3500000</v>
      </c>
      <c r="BG16" s="18">
        <v>3500000</v>
      </c>
      <c r="BH16" s="18">
        <v>3500000</v>
      </c>
      <c r="BI16" s="18">
        <v>3500000</v>
      </c>
      <c r="BJ16" s="18">
        <v>3500000</v>
      </c>
      <c r="BK16" s="18">
        <v>3500000</v>
      </c>
      <c r="BL16" s="18">
        <v>3500000</v>
      </c>
      <c r="BM16" s="18">
        <v>3500000</v>
      </c>
      <c r="BN16" s="18">
        <v>3500000</v>
      </c>
      <c r="BO16" s="18">
        <v>3500000</v>
      </c>
      <c r="BP16" s="18">
        <v>3500000</v>
      </c>
      <c r="BQ16" s="18">
        <v>3500000</v>
      </c>
      <c r="BR16" s="18">
        <v>3500000</v>
      </c>
      <c r="BS16" s="18">
        <v>3500000</v>
      </c>
      <c r="BT16" s="18">
        <v>3500000</v>
      </c>
      <c r="BU16" s="18">
        <v>3500000</v>
      </c>
      <c r="BV16" s="18">
        <v>3500000</v>
      </c>
      <c r="BW16" s="18">
        <v>3500000</v>
      </c>
      <c r="BX16" s="18">
        <v>3500000</v>
      </c>
      <c r="BY16" s="18">
        <v>3500000</v>
      </c>
      <c r="BZ16" s="18">
        <v>3500000</v>
      </c>
      <c r="CA16" s="18">
        <v>3500000</v>
      </c>
      <c r="CB16" s="18">
        <v>3500000</v>
      </c>
      <c r="CC16" s="18">
        <v>3500000</v>
      </c>
      <c r="CD16" s="18">
        <v>3500000</v>
      </c>
      <c r="CE16" s="18">
        <v>3500000</v>
      </c>
      <c r="CF16" s="18">
        <v>3500000</v>
      </c>
      <c r="CG16" s="18">
        <v>3500000</v>
      </c>
      <c r="CH16" s="18">
        <v>3500000</v>
      </c>
      <c r="CI16" s="18">
        <v>3500000</v>
      </c>
      <c r="CJ16" s="18">
        <v>3500000</v>
      </c>
      <c r="CK16" s="18">
        <v>3500000</v>
      </c>
      <c r="CL16" s="18">
        <v>3500000</v>
      </c>
      <c r="CM16" s="18">
        <v>3500000</v>
      </c>
      <c r="CN16" s="18">
        <v>3500000</v>
      </c>
      <c r="CO16" s="18">
        <v>3500000</v>
      </c>
      <c r="CP16" s="18">
        <v>3500000</v>
      </c>
      <c r="CQ16" s="18">
        <v>3500000</v>
      </c>
      <c r="CR16" s="22">
        <f t="shared" si="0"/>
        <v>281600</v>
      </c>
      <c r="CS16" s="22">
        <f t="shared" si="1"/>
        <v>254600</v>
      </c>
      <c r="CT16" s="22">
        <f t="shared" si="2"/>
        <v>230600</v>
      </c>
      <c r="CU16" s="22">
        <f t="shared" si="3"/>
        <v>281600</v>
      </c>
      <c r="CV16" s="22">
        <f t="shared" si="4"/>
        <v>254600</v>
      </c>
      <c r="CW16" s="22">
        <f t="shared" si="5"/>
        <v>230600</v>
      </c>
      <c r="CX16" s="22">
        <f t="shared" si="6"/>
        <v>293600</v>
      </c>
      <c r="CY16" s="22">
        <f t="shared" si="7"/>
        <v>276600</v>
      </c>
      <c r="CZ16" s="22">
        <f t="shared" si="8"/>
        <v>258600</v>
      </c>
      <c r="DA16" s="22">
        <f t="shared" si="9"/>
        <v>284600</v>
      </c>
      <c r="DB16" s="22">
        <f t="shared" si="10"/>
        <v>266600</v>
      </c>
      <c r="DC16" s="22">
        <f t="shared" si="11"/>
        <v>250600</v>
      </c>
      <c r="DD16" s="22">
        <f t="shared" si="12"/>
        <v>173600</v>
      </c>
      <c r="DE16" s="22">
        <f t="shared" si="13"/>
        <v>164600</v>
      </c>
      <c r="DF16" s="22">
        <f t="shared" si="14"/>
        <v>156600</v>
      </c>
      <c r="DG16" s="22">
        <f t="shared" si="15"/>
        <v>173600</v>
      </c>
      <c r="DH16" s="22">
        <f t="shared" si="16"/>
        <v>164600</v>
      </c>
      <c r="DI16" s="22">
        <f t="shared" si="17"/>
        <v>156600</v>
      </c>
      <c r="DJ16" s="22">
        <f t="shared" si="18"/>
        <v>173600</v>
      </c>
      <c r="DK16" s="22">
        <f t="shared" si="19"/>
        <v>164600</v>
      </c>
      <c r="DL16" s="22">
        <f t="shared" si="20"/>
        <v>156600</v>
      </c>
      <c r="DM16" s="22">
        <f t="shared" si="21"/>
        <v>164600</v>
      </c>
      <c r="DN16" s="22">
        <f t="shared" si="22"/>
        <v>154600</v>
      </c>
      <c r="DO16" s="22">
        <f t="shared" si="23"/>
        <v>148600</v>
      </c>
      <c r="DP16" s="22">
        <f t="shared" si="24"/>
        <v>39000</v>
      </c>
      <c r="DQ16" s="22">
        <f t="shared" si="25"/>
        <v>38000</v>
      </c>
      <c r="DR16" s="22">
        <f t="shared" si="26"/>
        <v>37000</v>
      </c>
      <c r="DS16" s="22">
        <v>65</v>
      </c>
      <c r="DT16" s="23">
        <f t="shared" si="27"/>
        <v>7000000</v>
      </c>
      <c r="DU16" s="23">
        <f t="shared" si="28"/>
        <v>7000000</v>
      </c>
      <c r="DV16" s="22">
        <f t="shared" si="29"/>
        <v>7000000</v>
      </c>
      <c r="DW16" s="22">
        <f t="shared" si="30"/>
        <v>7000000</v>
      </c>
      <c r="DX16" s="22">
        <f t="shared" si="31"/>
        <v>7000000</v>
      </c>
      <c r="DY16" s="22">
        <f t="shared" si="32"/>
        <v>7000000</v>
      </c>
      <c r="DZ16" s="22">
        <f t="shared" si="33"/>
        <v>7000000</v>
      </c>
      <c r="EA16" s="22">
        <f t="shared" si="34"/>
        <v>10500000</v>
      </c>
      <c r="EB16" s="22">
        <f t="shared" si="35"/>
        <v>10500000</v>
      </c>
      <c r="EC16" s="22">
        <f t="shared" si="36"/>
        <v>10500000</v>
      </c>
      <c r="ED16" s="22">
        <f t="shared" si="37"/>
        <v>10500000</v>
      </c>
      <c r="EE16" s="22">
        <f t="shared" si="38"/>
        <v>10500000</v>
      </c>
      <c r="EF16" s="22">
        <f t="shared" si="39"/>
        <v>10500000</v>
      </c>
      <c r="EG16" s="22">
        <f t="shared" si="40"/>
        <v>10500000</v>
      </c>
      <c r="EH16" s="22">
        <f t="shared" si="41"/>
        <v>10500000</v>
      </c>
      <c r="EI16" s="22">
        <f t="shared" si="42"/>
        <v>10500000</v>
      </c>
      <c r="EJ16" s="22">
        <f t="shared" si="43"/>
        <v>10500000</v>
      </c>
      <c r="EK16" s="22">
        <f t="shared" si="44"/>
        <v>10500000</v>
      </c>
      <c r="EL16" s="22">
        <f t="shared" si="45"/>
        <v>10500000</v>
      </c>
      <c r="EM16" s="22">
        <f t="shared" si="46"/>
        <v>10500000</v>
      </c>
      <c r="EN16" s="22">
        <f t="shared" si="47"/>
        <v>10500000</v>
      </c>
      <c r="EO16" s="22">
        <f t="shared" si="48"/>
        <v>7000000</v>
      </c>
      <c r="EP16" s="22">
        <f t="shared" si="49"/>
        <v>7000000</v>
      </c>
      <c r="EQ16" s="22">
        <f t="shared" si="50"/>
        <v>7000000</v>
      </c>
      <c r="ER16" s="22">
        <f t="shared" si="51"/>
        <v>7000000</v>
      </c>
      <c r="ES16" s="22">
        <f t="shared" si="52"/>
        <v>7000000</v>
      </c>
      <c r="ET16" s="22">
        <f t="shared" si="53"/>
        <v>7000000</v>
      </c>
      <c r="EU16" s="22">
        <f t="shared" si="54"/>
        <v>7000000</v>
      </c>
      <c r="EV16" s="22">
        <f t="shared" si="55"/>
        <v>7000000</v>
      </c>
      <c r="EW16" s="22">
        <f t="shared" si="56"/>
        <v>7000000</v>
      </c>
      <c r="EX16" s="22">
        <f t="shared" si="57"/>
        <v>7000000</v>
      </c>
      <c r="EY16" s="22">
        <f t="shared" si="58"/>
        <v>7000000</v>
      </c>
      <c r="EZ16" s="22">
        <f t="shared" si="59"/>
        <v>7000000</v>
      </c>
      <c r="FA16" s="22">
        <f t="shared" si="60"/>
        <v>7000000</v>
      </c>
      <c r="FB16" s="22">
        <f t="shared" si="61"/>
        <v>7000000</v>
      </c>
      <c r="FC16" s="22">
        <f t="shared" si="62"/>
        <v>7000000</v>
      </c>
      <c r="FD16" s="22">
        <f t="shared" si="63"/>
        <v>7000000</v>
      </c>
      <c r="FE16" s="22">
        <f t="shared" si="64"/>
        <v>7000000</v>
      </c>
      <c r="FF16" s="22">
        <f t="shared" si="65"/>
        <v>7000000</v>
      </c>
      <c r="FG16" s="22">
        <f t="shared" si="66"/>
        <v>7000000</v>
      </c>
      <c r="FH16" s="22">
        <f t="shared" si="67"/>
        <v>7000000</v>
      </c>
      <c r="FI16" s="22">
        <f t="shared" si="68"/>
        <v>7000000</v>
      </c>
      <c r="FJ16" s="10">
        <f t="array" ref="FJ16">SUM(IF($C$2:$FI$2&gt;=1,C16:FI16,0))</f>
        <v>88616558</v>
      </c>
      <c r="FK16" s="10" t="s">
        <v>164</v>
      </c>
    </row>
    <row r="17" spans="1:167" x14ac:dyDescent="0.2">
      <c r="A17" s="2" t="s">
        <v>131</v>
      </c>
      <c r="B17" s="1" t="s">
        <v>5</v>
      </c>
      <c r="C17" s="21">
        <v>194900</v>
      </c>
      <c r="D17" s="21">
        <v>70725</v>
      </c>
      <c r="E17" s="21">
        <v>70725</v>
      </c>
      <c r="F17" s="21">
        <v>68000</v>
      </c>
      <c r="G17" s="21">
        <v>111900</v>
      </c>
      <c r="H17" s="21">
        <v>97400</v>
      </c>
      <c r="I17" s="21">
        <v>70000</v>
      </c>
      <c r="J17" s="21">
        <v>89000</v>
      </c>
      <c r="K17" s="21">
        <v>38000</v>
      </c>
      <c r="L17" s="21">
        <v>194000</v>
      </c>
      <c r="M17" s="21">
        <v>69825</v>
      </c>
      <c r="N17" s="21">
        <v>69825</v>
      </c>
      <c r="O17" s="21">
        <v>67100</v>
      </c>
      <c r="P17" s="21">
        <v>111000</v>
      </c>
      <c r="Q17" s="18">
        <v>96500</v>
      </c>
      <c r="R17" s="18">
        <v>69100</v>
      </c>
      <c r="S17" s="18">
        <v>88100</v>
      </c>
      <c r="T17" s="18">
        <v>37100</v>
      </c>
      <c r="U17" s="18">
        <v>193200</v>
      </c>
      <c r="V17" s="18">
        <v>69025</v>
      </c>
      <c r="W17" s="18">
        <v>69025</v>
      </c>
      <c r="X17" s="18">
        <v>66300</v>
      </c>
      <c r="Y17" s="18">
        <v>110200</v>
      </c>
      <c r="Z17" s="18">
        <v>95700</v>
      </c>
      <c r="AA17" s="18">
        <v>68300</v>
      </c>
      <c r="AB17" s="18">
        <v>87300</v>
      </c>
      <c r="AC17" s="18">
        <v>36300</v>
      </c>
      <c r="AD17" s="18">
        <v>20000</v>
      </c>
      <c r="AE17" s="18">
        <v>400000</v>
      </c>
      <c r="AF17" s="18">
        <v>550000</v>
      </c>
      <c r="AG17" s="18">
        <v>2000000</v>
      </c>
      <c r="AH17" s="18">
        <v>2000000</v>
      </c>
      <c r="AI17" s="18">
        <v>2000000</v>
      </c>
      <c r="AJ17" s="18">
        <v>2000000</v>
      </c>
      <c r="AK17" s="18">
        <v>2000000</v>
      </c>
      <c r="AL17" s="18">
        <v>2000000</v>
      </c>
      <c r="AM17" s="18">
        <v>2000000</v>
      </c>
      <c r="AN17" s="18">
        <v>2000000</v>
      </c>
      <c r="AO17" s="18">
        <v>2000000</v>
      </c>
      <c r="AP17" s="18">
        <v>1990000</v>
      </c>
      <c r="AQ17" s="18">
        <v>1990000</v>
      </c>
      <c r="AR17" s="18">
        <v>1990000</v>
      </c>
      <c r="AS17" s="18">
        <v>1990000</v>
      </c>
      <c r="AT17" s="18">
        <v>1990000</v>
      </c>
      <c r="AU17" s="18">
        <v>1990000</v>
      </c>
      <c r="AV17" s="18">
        <v>1990000</v>
      </c>
      <c r="AW17" s="18">
        <v>1990000</v>
      </c>
      <c r="AX17" s="18">
        <v>1990000</v>
      </c>
      <c r="AY17" s="18">
        <v>1985000</v>
      </c>
      <c r="AZ17" s="18">
        <v>1985000</v>
      </c>
      <c r="BA17" s="18">
        <v>1985000</v>
      </c>
      <c r="BB17" s="18">
        <v>1985000</v>
      </c>
      <c r="BC17" s="18">
        <v>1985000</v>
      </c>
      <c r="BD17" s="18">
        <v>1985000</v>
      </c>
      <c r="BE17" s="18">
        <v>1985000</v>
      </c>
      <c r="BF17" s="18">
        <v>1985000</v>
      </c>
      <c r="BG17" s="18">
        <v>1985000</v>
      </c>
      <c r="BH17" s="18">
        <v>1980000</v>
      </c>
      <c r="BI17" s="18">
        <v>1980000</v>
      </c>
      <c r="BJ17" s="18">
        <v>1980000</v>
      </c>
      <c r="BK17" s="18">
        <v>1980000</v>
      </c>
      <c r="BL17" s="18">
        <v>1980000</v>
      </c>
      <c r="BM17" s="18">
        <v>1980000</v>
      </c>
      <c r="BN17" s="18">
        <v>1980000</v>
      </c>
      <c r="BO17" s="18">
        <v>1980000</v>
      </c>
      <c r="BP17" s="18">
        <v>1980000</v>
      </c>
      <c r="BQ17" s="18">
        <v>1975000</v>
      </c>
      <c r="BR17" s="18">
        <v>1975000</v>
      </c>
      <c r="BS17" s="18">
        <v>1975000</v>
      </c>
      <c r="BT17" s="18">
        <v>1975000</v>
      </c>
      <c r="BU17" s="18">
        <v>1975000</v>
      </c>
      <c r="BV17" s="18">
        <v>1975000</v>
      </c>
      <c r="BW17" s="18">
        <v>1975000</v>
      </c>
      <c r="BX17" s="18">
        <v>1975000</v>
      </c>
      <c r="BY17" s="18">
        <v>1975000</v>
      </c>
      <c r="BZ17" s="18">
        <v>1970000</v>
      </c>
      <c r="CA17" s="18">
        <v>1970000</v>
      </c>
      <c r="CB17" s="18">
        <v>1970000</v>
      </c>
      <c r="CC17" s="18">
        <v>1970000</v>
      </c>
      <c r="CD17" s="18">
        <v>1970000</v>
      </c>
      <c r="CE17" s="18">
        <v>1970000</v>
      </c>
      <c r="CF17" s="18">
        <v>1970000</v>
      </c>
      <c r="CG17" s="18">
        <v>1970000</v>
      </c>
      <c r="CH17" s="18">
        <v>1970000</v>
      </c>
      <c r="CI17" s="18">
        <v>1965000</v>
      </c>
      <c r="CJ17" s="18">
        <v>1965000</v>
      </c>
      <c r="CK17" s="18">
        <v>1965000</v>
      </c>
      <c r="CL17" s="18">
        <v>1965000</v>
      </c>
      <c r="CM17" s="18">
        <v>1965000</v>
      </c>
      <c r="CN17" s="18">
        <v>1965000</v>
      </c>
      <c r="CO17" s="18">
        <v>1965000</v>
      </c>
      <c r="CP17" s="18">
        <v>1965000</v>
      </c>
      <c r="CQ17" s="18">
        <v>1965000</v>
      </c>
      <c r="CR17" s="22">
        <f t="shared" si="0"/>
        <v>265625</v>
      </c>
      <c r="CS17" s="22">
        <f t="shared" si="1"/>
        <v>263825</v>
      </c>
      <c r="CT17" s="22">
        <f t="shared" si="2"/>
        <v>262225</v>
      </c>
      <c r="CU17" s="22">
        <f t="shared" si="3"/>
        <v>265625</v>
      </c>
      <c r="CV17" s="22">
        <f t="shared" si="4"/>
        <v>263825</v>
      </c>
      <c r="CW17" s="22">
        <f t="shared" si="5"/>
        <v>262225</v>
      </c>
      <c r="CX17" s="22">
        <f t="shared" si="6"/>
        <v>280025</v>
      </c>
      <c r="CY17" s="22">
        <f t="shared" si="7"/>
        <v>277325</v>
      </c>
      <c r="CZ17" s="22">
        <f t="shared" si="8"/>
        <v>274925</v>
      </c>
      <c r="DA17" s="22">
        <f t="shared" si="9"/>
        <v>271625</v>
      </c>
      <c r="DB17" s="22">
        <f t="shared" si="10"/>
        <v>268925</v>
      </c>
      <c r="DC17" s="22">
        <f t="shared" si="11"/>
        <v>266525</v>
      </c>
      <c r="DD17" s="22">
        <f t="shared" si="12"/>
        <v>168125</v>
      </c>
      <c r="DE17" s="22">
        <f t="shared" si="13"/>
        <v>166325</v>
      </c>
      <c r="DF17" s="22">
        <f t="shared" si="14"/>
        <v>164725</v>
      </c>
      <c r="DG17" s="22">
        <f t="shared" si="15"/>
        <v>168125</v>
      </c>
      <c r="DH17" s="22">
        <f t="shared" si="16"/>
        <v>166325</v>
      </c>
      <c r="DI17" s="22">
        <f t="shared" si="17"/>
        <v>164725</v>
      </c>
      <c r="DJ17" s="22">
        <f t="shared" si="18"/>
        <v>168125</v>
      </c>
      <c r="DK17" s="22">
        <f t="shared" si="19"/>
        <v>166325</v>
      </c>
      <c r="DL17" s="22">
        <f t="shared" si="20"/>
        <v>164725</v>
      </c>
      <c r="DM17" s="22">
        <f t="shared" si="21"/>
        <v>159725</v>
      </c>
      <c r="DN17" s="22">
        <f t="shared" si="22"/>
        <v>157925</v>
      </c>
      <c r="DO17" s="22">
        <f t="shared" si="23"/>
        <v>156325</v>
      </c>
      <c r="DP17" s="22">
        <f t="shared" si="24"/>
        <v>38000</v>
      </c>
      <c r="DQ17" s="22">
        <f t="shared" si="25"/>
        <v>37100</v>
      </c>
      <c r="DR17" s="22">
        <f t="shared" si="26"/>
        <v>36300</v>
      </c>
      <c r="DS17" s="22">
        <v>20000</v>
      </c>
      <c r="DT17" s="23">
        <f t="shared" si="27"/>
        <v>4000000</v>
      </c>
      <c r="DU17" s="23">
        <f t="shared" si="28"/>
        <v>3980000</v>
      </c>
      <c r="DV17" s="22">
        <f t="shared" si="29"/>
        <v>3970000</v>
      </c>
      <c r="DW17" s="22">
        <f t="shared" si="30"/>
        <v>3960000</v>
      </c>
      <c r="DX17" s="22">
        <f t="shared" si="31"/>
        <v>3950000</v>
      </c>
      <c r="DY17" s="22">
        <f t="shared" si="32"/>
        <v>3940000</v>
      </c>
      <c r="DZ17" s="22">
        <f t="shared" si="33"/>
        <v>3930000</v>
      </c>
      <c r="EA17" s="22">
        <f t="shared" si="34"/>
        <v>6000000</v>
      </c>
      <c r="EB17" s="22">
        <f t="shared" si="35"/>
        <v>5970000</v>
      </c>
      <c r="EC17" s="22">
        <f t="shared" si="36"/>
        <v>5955000</v>
      </c>
      <c r="ED17" s="22">
        <f t="shared" si="37"/>
        <v>5935000</v>
      </c>
      <c r="EE17" s="22">
        <f t="shared" si="38"/>
        <v>5925000</v>
      </c>
      <c r="EF17" s="22">
        <f t="shared" si="39"/>
        <v>5910000</v>
      </c>
      <c r="EG17" s="22">
        <f t="shared" si="40"/>
        <v>5895000</v>
      </c>
      <c r="EH17" s="22">
        <f t="shared" si="41"/>
        <v>6000000</v>
      </c>
      <c r="EI17" s="22">
        <f t="shared" si="42"/>
        <v>5970000</v>
      </c>
      <c r="EJ17" s="22">
        <f t="shared" si="43"/>
        <v>5955000</v>
      </c>
      <c r="EK17" s="22">
        <f t="shared" si="44"/>
        <v>5935000</v>
      </c>
      <c r="EL17" s="22">
        <f t="shared" si="45"/>
        <v>5925000</v>
      </c>
      <c r="EM17" s="22">
        <f t="shared" si="46"/>
        <v>5910000</v>
      </c>
      <c r="EN17" s="22">
        <f t="shared" si="47"/>
        <v>5895000</v>
      </c>
      <c r="EO17" s="22">
        <f t="shared" si="48"/>
        <v>4000000</v>
      </c>
      <c r="EP17" s="22">
        <f t="shared" si="49"/>
        <v>3980000</v>
      </c>
      <c r="EQ17" s="22">
        <f t="shared" si="50"/>
        <v>3970000</v>
      </c>
      <c r="ER17" s="22">
        <f t="shared" si="51"/>
        <v>3960000</v>
      </c>
      <c r="ES17" s="22">
        <f t="shared" si="52"/>
        <v>3950000</v>
      </c>
      <c r="ET17" s="22">
        <f t="shared" si="53"/>
        <v>3940000</v>
      </c>
      <c r="EU17" s="22">
        <f t="shared" si="54"/>
        <v>3930000</v>
      </c>
      <c r="EV17" s="22">
        <f t="shared" si="55"/>
        <v>3980000</v>
      </c>
      <c r="EW17" s="22">
        <f t="shared" si="56"/>
        <v>3970000</v>
      </c>
      <c r="EX17" s="22">
        <f t="shared" si="57"/>
        <v>3960000</v>
      </c>
      <c r="EY17" s="22">
        <f t="shared" si="58"/>
        <v>3950000</v>
      </c>
      <c r="EZ17" s="22">
        <f t="shared" si="59"/>
        <v>3950000</v>
      </c>
      <c r="FA17" s="22">
        <f t="shared" si="60"/>
        <v>3940000</v>
      </c>
      <c r="FB17" s="22">
        <f t="shared" si="61"/>
        <v>3930000</v>
      </c>
      <c r="FC17" s="22">
        <f t="shared" si="62"/>
        <v>4000000</v>
      </c>
      <c r="FD17" s="22">
        <f t="shared" si="63"/>
        <v>3980000</v>
      </c>
      <c r="FE17" s="22">
        <f t="shared" si="64"/>
        <v>3970000</v>
      </c>
      <c r="FF17" s="22">
        <f t="shared" si="65"/>
        <v>3960000</v>
      </c>
      <c r="FG17" s="22">
        <f t="shared" si="66"/>
        <v>3950000</v>
      </c>
      <c r="FH17" s="22">
        <f t="shared" si="67"/>
        <v>3940000</v>
      </c>
      <c r="FI17" s="22">
        <f t="shared" si="68"/>
        <v>3930000</v>
      </c>
      <c r="FJ17" s="10">
        <f t="array" ref="FJ17">SUM(IF($C$2:$FI$2&gt;=1,C17:FI17,0))</f>
        <v>32344300</v>
      </c>
      <c r="FK17" s="10" t="s">
        <v>164</v>
      </c>
    </row>
    <row r="18" spans="1:167" x14ac:dyDescent="0.2">
      <c r="A18" s="2" t="s">
        <v>127</v>
      </c>
      <c r="B18" s="1" t="s">
        <v>128</v>
      </c>
      <c r="C18" s="21">
        <v>194900</v>
      </c>
      <c r="D18" s="21">
        <v>70725</v>
      </c>
      <c r="E18" s="21">
        <v>70725</v>
      </c>
      <c r="F18" s="21">
        <v>68000</v>
      </c>
      <c r="G18" s="21">
        <v>111900</v>
      </c>
      <c r="H18" s="21">
        <v>97400</v>
      </c>
      <c r="I18" s="21">
        <v>70000</v>
      </c>
      <c r="J18" s="21">
        <v>89000</v>
      </c>
      <c r="K18" s="21">
        <v>38000</v>
      </c>
      <c r="L18" s="21">
        <v>194900</v>
      </c>
      <c r="M18" s="21">
        <v>70725</v>
      </c>
      <c r="N18" s="21">
        <v>70725</v>
      </c>
      <c r="O18" s="21">
        <v>68000</v>
      </c>
      <c r="P18" s="21">
        <v>111900</v>
      </c>
      <c r="Q18" s="18">
        <v>97400</v>
      </c>
      <c r="R18" s="18">
        <v>70000</v>
      </c>
      <c r="S18" s="18">
        <v>89000</v>
      </c>
      <c r="T18" s="18">
        <v>38000</v>
      </c>
      <c r="U18" s="18">
        <v>194900</v>
      </c>
      <c r="V18" s="18">
        <v>70725</v>
      </c>
      <c r="W18" s="18">
        <v>70725</v>
      </c>
      <c r="X18" s="18">
        <v>68000</v>
      </c>
      <c r="Y18" s="18">
        <v>111900</v>
      </c>
      <c r="Z18" s="18">
        <v>97400</v>
      </c>
      <c r="AA18" s="18">
        <v>70000</v>
      </c>
      <c r="AB18" s="18">
        <v>89000</v>
      </c>
      <c r="AC18" s="18">
        <v>38000</v>
      </c>
      <c r="AD18" s="18">
        <v>500</v>
      </c>
      <c r="AE18" s="18">
        <v>1267800</v>
      </c>
      <c r="AF18" s="18">
        <v>1267800</v>
      </c>
      <c r="AG18" s="18">
        <v>836700</v>
      </c>
      <c r="AH18" s="18">
        <v>836700</v>
      </c>
      <c r="AI18" s="18">
        <v>836700</v>
      </c>
      <c r="AJ18" s="18">
        <v>836700</v>
      </c>
      <c r="AK18" s="18">
        <v>836700</v>
      </c>
      <c r="AL18" s="18">
        <v>836700</v>
      </c>
      <c r="AM18" s="18">
        <v>836700</v>
      </c>
      <c r="AN18" s="18">
        <v>836700</v>
      </c>
      <c r="AO18" s="18">
        <v>836700</v>
      </c>
      <c r="AP18" s="18">
        <v>836700</v>
      </c>
      <c r="AQ18" s="18">
        <v>836700</v>
      </c>
      <c r="AR18" s="18">
        <v>836700</v>
      </c>
      <c r="AS18" s="18">
        <v>836700</v>
      </c>
      <c r="AT18" s="18">
        <v>836700</v>
      </c>
      <c r="AU18" s="18">
        <v>836700</v>
      </c>
      <c r="AV18" s="18">
        <v>836700</v>
      </c>
      <c r="AW18" s="18">
        <v>836700</v>
      </c>
      <c r="AX18" s="18">
        <v>836700</v>
      </c>
      <c r="AY18" s="18">
        <v>836700</v>
      </c>
      <c r="AZ18" s="18">
        <v>836700</v>
      </c>
      <c r="BA18" s="18">
        <v>836700</v>
      </c>
      <c r="BB18" s="18">
        <v>836700</v>
      </c>
      <c r="BC18" s="18">
        <v>836700</v>
      </c>
      <c r="BD18" s="18">
        <v>836700</v>
      </c>
      <c r="BE18" s="18">
        <v>836700</v>
      </c>
      <c r="BF18" s="18">
        <v>836700</v>
      </c>
      <c r="BG18" s="18">
        <v>836700</v>
      </c>
      <c r="BH18" s="18">
        <v>836700</v>
      </c>
      <c r="BI18" s="18">
        <v>836700</v>
      </c>
      <c r="BJ18" s="18">
        <v>836700</v>
      </c>
      <c r="BK18" s="18">
        <v>836700</v>
      </c>
      <c r="BL18" s="18">
        <v>836700</v>
      </c>
      <c r="BM18" s="18">
        <v>836700</v>
      </c>
      <c r="BN18" s="18">
        <v>836700</v>
      </c>
      <c r="BO18" s="18">
        <v>836700</v>
      </c>
      <c r="BP18" s="18">
        <v>836700</v>
      </c>
      <c r="BQ18" s="18">
        <v>836700</v>
      </c>
      <c r="BR18" s="18">
        <v>836700</v>
      </c>
      <c r="BS18" s="18">
        <v>836700</v>
      </c>
      <c r="BT18" s="18">
        <v>836700</v>
      </c>
      <c r="BU18" s="18">
        <v>836700</v>
      </c>
      <c r="BV18" s="18">
        <v>836700</v>
      </c>
      <c r="BW18" s="18">
        <v>836700</v>
      </c>
      <c r="BX18" s="18">
        <v>836700</v>
      </c>
      <c r="BY18" s="18">
        <v>836700</v>
      </c>
      <c r="BZ18" s="18">
        <v>836700</v>
      </c>
      <c r="CA18" s="18">
        <v>836700</v>
      </c>
      <c r="CB18" s="18">
        <v>836700</v>
      </c>
      <c r="CC18" s="18">
        <v>836700</v>
      </c>
      <c r="CD18" s="18">
        <v>836700</v>
      </c>
      <c r="CE18" s="18">
        <v>836700</v>
      </c>
      <c r="CF18" s="18">
        <v>836700</v>
      </c>
      <c r="CG18" s="18">
        <v>836700</v>
      </c>
      <c r="CH18" s="18">
        <v>836700</v>
      </c>
      <c r="CI18" s="18">
        <v>836700</v>
      </c>
      <c r="CJ18" s="18">
        <v>836700</v>
      </c>
      <c r="CK18" s="18">
        <v>836700</v>
      </c>
      <c r="CL18" s="18">
        <v>836700</v>
      </c>
      <c r="CM18" s="18">
        <v>836700</v>
      </c>
      <c r="CN18" s="18">
        <v>836700</v>
      </c>
      <c r="CO18" s="18">
        <v>836700</v>
      </c>
      <c r="CP18" s="18">
        <v>836700</v>
      </c>
      <c r="CQ18" s="18">
        <v>836700</v>
      </c>
      <c r="CR18" s="22">
        <f t="shared" si="0"/>
        <v>265625</v>
      </c>
      <c r="CS18" s="22">
        <f t="shared" si="1"/>
        <v>265625</v>
      </c>
      <c r="CT18" s="22">
        <f t="shared" si="2"/>
        <v>265625</v>
      </c>
      <c r="CU18" s="22">
        <f t="shared" si="3"/>
        <v>265625</v>
      </c>
      <c r="CV18" s="22">
        <f t="shared" si="4"/>
        <v>265625</v>
      </c>
      <c r="CW18" s="22">
        <f t="shared" si="5"/>
        <v>265625</v>
      </c>
      <c r="CX18" s="22">
        <f t="shared" si="6"/>
        <v>280025</v>
      </c>
      <c r="CY18" s="22">
        <f t="shared" si="7"/>
        <v>280025</v>
      </c>
      <c r="CZ18" s="22">
        <f t="shared" si="8"/>
        <v>280025</v>
      </c>
      <c r="DA18" s="22">
        <f t="shared" si="9"/>
        <v>271625</v>
      </c>
      <c r="DB18" s="22">
        <f t="shared" si="10"/>
        <v>271625</v>
      </c>
      <c r="DC18" s="22">
        <f t="shared" si="11"/>
        <v>271625</v>
      </c>
      <c r="DD18" s="22">
        <f t="shared" si="12"/>
        <v>168125</v>
      </c>
      <c r="DE18" s="22">
        <f t="shared" si="13"/>
        <v>168125</v>
      </c>
      <c r="DF18" s="22">
        <f t="shared" si="14"/>
        <v>168125</v>
      </c>
      <c r="DG18" s="22">
        <f t="shared" si="15"/>
        <v>168125</v>
      </c>
      <c r="DH18" s="22">
        <f t="shared" si="16"/>
        <v>168125</v>
      </c>
      <c r="DI18" s="22">
        <f t="shared" si="17"/>
        <v>168125</v>
      </c>
      <c r="DJ18" s="22">
        <f t="shared" si="18"/>
        <v>168125</v>
      </c>
      <c r="DK18" s="22">
        <f t="shared" si="19"/>
        <v>168125</v>
      </c>
      <c r="DL18" s="22">
        <f t="shared" si="20"/>
        <v>168125</v>
      </c>
      <c r="DM18" s="22">
        <f t="shared" si="21"/>
        <v>159725</v>
      </c>
      <c r="DN18" s="22">
        <f t="shared" si="22"/>
        <v>159725</v>
      </c>
      <c r="DO18" s="22">
        <f t="shared" si="23"/>
        <v>159725</v>
      </c>
      <c r="DP18" s="22">
        <f t="shared" si="24"/>
        <v>38000</v>
      </c>
      <c r="DQ18" s="22">
        <f t="shared" si="25"/>
        <v>38000</v>
      </c>
      <c r="DR18" s="22">
        <f t="shared" si="26"/>
        <v>38000</v>
      </c>
      <c r="DS18" s="22">
        <v>20000</v>
      </c>
      <c r="DT18" s="23">
        <f t="shared" si="27"/>
        <v>1673400</v>
      </c>
      <c r="DU18" s="23">
        <f t="shared" si="28"/>
        <v>1673400</v>
      </c>
      <c r="DV18" s="22">
        <f t="shared" si="29"/>
        <v>1673400</v>
      </c>
      <c r="DW18" s="22">
        <f t="shared" si="30"/>
        <v>1673400</v>
      </c>
      <c r="DX18" s="22">
        <f t="shared" si="31"/>
        <v>1673400</v>
      </c>
      <c r="DY18" s="22">
        <f t="shared" si="32"/>
        <v>1673400</v>
      </c>
      <c r="DZ18" s="22">
        <f t="shared" si="33"/>
        <v>1673400</v>
      </c>
      <c r="EA18" s="22">
        <f t="shared" si="34"/>
        <v>2510100</v>
      </c>
      <c r="EB18" s="22">
        <f t="shared" si="35"/>
        <v>2510100</v>
      </c>
      <c r="EC18" s="22">
        <f t="shared" si="36"/>
        <v>2510100</v>
      </c>
      <c r="ED18" s="22">
        <f t="shared" si="37"/>
        <v>2510100</v>
      </c>
      <c r="EE18" s="22">
        <f t="shared" si="38"/>
        <v>2510100</v>
      </c>
      <c r="EF18" s="22">
        <f t="shared" si="39"/>
        <v>2510100</v>
      </c>
      <c r="EG18" s="22">
        <f t="shared" si="40"/>
        <v>2510100</v>
      </c>
      <c r="EH18" s="22">
        <f t="shared" si="41"/>
        <v>2510100</v>
      </c>
      <c r="EI18" s="22">
        <f t="shared" si="42"/>
        <v>2510100</v>
      </c>
      <c r="EJ18" s="22">
        <f t="shared" si="43"/>
        <v>2510100</v>
      </c>
      <c r="EK18" s="22">
        <f t="shared" si="44"/>
        <v>2510100</v>
      </c>
      <c r="EL18" s="22">
        <f t="shared" si="45"/>
        <v>2510100</v>
      </c>
      <c r="EM18" s="22">
        <f t="shared" si="46"/>
        <v>2510100</v>
      </c>
      <c r="EN18" s="22">
        <f t="shared" si="47"/>
        <v>2510100</v>
      </c>
      <c r="EO18" s="22">
        <f t="shared" si="48"/>
        <v>1673400</v>
      </c>
      <c r="EP18" s="22">
        <f t="shared" si="49"/>
        <v>1673400</v>
      </c>
      <c r="EQ18" s="22">
        <f t="shared" si="50"/>
        <v>1673400</v>
      </c>
      <c r="ER18" s="22">
        <f t="shared" si="51"/>
        <v>1673400</v>
      </c>
      <c r="ES18" s="22">
        <f t="shared" si="52"/>
        <v>1673400</v>
      </c>
      <c r="ET18" s="22">
        <f t="shared" si="53"/>
        <v>1673400</v>
      </c>
      <c r="EU18" s="22">
        <f t="shared" si="54"/>
        <v>1673400</v>
      </c>
      <c r="EV18" s="22">
        <f t="shared" si="55"/>
        <v>1673400</v>
      </c>
      <c r="EW18" s="22">
        <f t="shared" si="56"/>
        <v>1673400</v>
      </c>
      <c r="EX18" s="22">
        <f t="shared" si="57"/>
        <v>1673400</v>
      </c>
      <c r="EY18" s="22">
        <f t="shared" si="58"/>
        <v>1673400</v>
      </c>
      <c r="EZ18" s="22">
        <f t="shared" si="59"/>
        <v>1673400</v>
      </c>
      <c r="FA18" s="22">
        <f t="shared" si="60"/>
        <v>1673400</v>
      </c>
      <c r="FB18" s="22">
        <f t="shared" si="61"/>
        <v>1673400</v>
      </c>
      <c r="FC18" s="22">
        <f t="shared" si="62"/>
        <v>1673400</v>
      </c>
      <c r="FD18" s="22">
        <f t="shared" si="63"/>
        <v>1673400</v>
      </c>
      <c r="FE18" s="22">
        <f t="shared" si="64"/>
        <v>1673400</v>
      </c>
      <c r="FF18" s="22">
        <f t="shared" si="65"/>
        <v>1673400</v>
      </c>
      <c r="FG18" s="22">
        <f t="shared" si="66"/>
        <v>1673400</v>
      </c>
      <c r="FH18" s="22">
        <f t="shared" si="67"/>
        <v>1673400</v>
      </c>
      <c r="FI18" s="22">
        <f t="shared" si="68"/>
        <v>1673400</v>
      </c>
      <c r="FJ18" s="10">
        <f t="array" ref="FJ18">SUM(IF($C$2:$FI$2&gt;=1,C18:FI18,0))</f>
        <v>16871100</v>
      </c>
      <c r="FK18" s="10" t="s">
        <v>164</v>
      </c>
    </row>
    <row r="19" spans="1:167" x14ac:dyDescent="0.2">
      <c r="A19" s="2" t="s">
        <v>138</v>
      </c>
      <c r="B19" s="1" t="s">
        <v>128</v>
      </c>
      <c r="C19" s="21">
        <v>194900</v>
      </c>
      <c r="D19" s="21">
        <v>70725</v>
      </c>
      <c r="E19" s="21">
        <v>70725</v>
      </c>
      <c r="F19" s="21">
        <v>68000</v>
      </c>
      <c r="G19" s="21">
        <v>111900</v>
      </c>
      <c r="H19" s="21">
        <v>97400</v>
      </c>
      <c r="I19" s="21">
        <v>70000</v>
      </c>
      <c r="J19" s="21">
        <v>89000</v>
      </c>
      <c r="K19" s="21">
        <v>38000</v>
      </c>
      <c r="L19" s="21">
        <v>191002</v>
      </c>
      <c r="M19" s="21">
        <v>69310.5</v>
      </c>
      <c r="N19" s="21">
        <v>69310.5</v>
      </c>
      <c r="O19" s="21">
        <v>66640</v>
      </c>
      <c r="P19" s="21">
        <v>109662</v>
      </c>
      <c r="Q19" s="18">
        <v>95452</v>
      </c>
      <c r="R19" s="18">
        <v>68600</v>
      </c>
      <c r="S19" s="18">
        <v>87220</v>
      </c>
      <c r="T19" s="18">
        <v>37240</v>
      </c>
      <c r="U19" s="18">
        <v>185155</v>
      </c>
      <c r="V19" s="18">
        <v>67188.75</v>
      </c>
      <c r="W19" s="18">
        <v>67188.75</v>
      </c>
      <c r="X19" s="18">
        <v>64600</v>
      </c>
      <c r="Y19" s="18">
        <v>106305</v>
      </c>
      <c r="Z19" s="18">
        <v>92530</v>
      </c>
      <c r="AA19" s="18">
        <v>66500</v>
      </c>
      <c r="AB19" s="18">
        <v>84550</v>
      </c>
      <c r="AC19" s="18">
        <v>36100</v>
      </c>
      <c r="AD19" s="18">
        <v>2000</v>
      </c>
      <c r="AE19" s="18">
        <v>5000000</v>
      </c>
      <c r="AF19" s="18">
        <v>7000000</v>
      </c>
      <c r="AG19" s="18">
        <v>8395000</v>
      </c>
      <c r="AH19" s="18">
        <v>7750000</v>
      </c>
      <c r="AI19" s="18">
        <v>4310000</v>
      </c>
      <c r="AJ19" s="18">
        <v>4310000</v>
      </c>
      <c r="AK19" s="18">
        <v>8215000</v>
      </c>
      <c r="AL19" s="18">
        <v>7570000</v>
      </c>
      <c r="AM19" s="18">
        <v>6935000</v>
      </c>
      <c r="AN19" s="18">
        <v>6685000</v>
      </c>
      <c r="AO19" s="18">
        <v>6460000</v>
      </c>
      <c r="AP19" s="18">
        <v>8785000</v>
      </c>
      <c r="AQ19" s="18">
        <v>7710000</v>
      </c>
      <c r="AR19" s="18">
        <v>5930000</v>
      </c>
      <c r="AS19" s="18">
        <v>5930000</v>
      </c>
      <c r="AT19" s="18">
        <v>8485000</v>
      </c>
      <c r="AU19" s="18">
        <v>7210000</v>
      </c>
      <c r="AV19" s="18">
        <v>6325000</v>
      </c>
      <c r="AW19" s="18">
        <v>5935000</v>
      </c>
      <c r="AX19" s="18">
        <v>3780000</v>
      </c>
      <c r="AY19" s="18">
        <v>9145000</v>
      </c>
      <c r="AZ19" s="18">
        <v>8070000</v>
      </c>
      <c r="BA19" s="18">
        <v>6290000</v>
      </c>
      <c r="BB19" s="18">
        <v>6290000</v>
      </c>
      <c r="BC19" s="18">
        <v>8845000</v>
      </c>
      <c r="BD19" s="18">
        <v>7570000</v>
      </c>
      <c r="BE19" s="18">
        <v>6565000</v>
      </c>
      <c r="BF19" s="18">
        <v>6295000</v>
      </c>
      <c r="BG19" s="18">
        <v>4140000</v>
      </c>
      <c r="BH19" s="18">
        <v>9505000</v>
      </c>
      <c r="BI19" s="18">
        <v>8430000</v>
      </c>
      <c r="BJ19" s="18">
        <v>6650000</v>
      </c>
      <c r="BK19" s="18">
        <v>6650000</v>
      </c>
      <c r="BL19" s="18">
        <v>9205000</v>
      </c>
      <c r="BM19" s="18">
        <v>7930000</v>
      </c>
      <c r="BN19" s="18">
        <v>6805000</v>
      </c>
      <c r="BO19" s="18">
        <v>6655000</v>
      </c>
      <c r="BP19" s="18">
        <v>6280000</v>
      </c>
      <c r="BQ19" s="18">
        <v>13300000</v>
      </c>
      <c r="BR19" s="18">
        <v>11580000</v>
      </c>
      <c r="BS19" s="18">
        <v>9440000</v>
      </c>
      <c r="BT19" s="18">
        <v>9440000</v>
      </c>
      <c r="BU19" s="18">
        <v>12820000</v>
      </c>
      <c r="BV19" s="18">
        <v>8650000</v>
      </c>
      <c r="BW19" s="18">
        <v>7925000</v>
      </c>
      <c r="BX19" s="18">
        <v>8740000</v>
      </c>
      <c r="BY19" s="18">
        <v>8140000</v>
      </c>
      <c r="BZ19" s="18">
        <v>14380000</v>
      </c>
      <c r="CA19" s="18">
        <v>12660000</v>
      </c>
      <c r="CB19" s="18">
        <v>10520000</v>
      </c>
      <c r="CC19" s="18">
        <v>10520000</v>
      </c>
      <c r="CD19" s="18">
        <v>13900000</v>
      </c>
      <c r="CE19" s="18">
        <v>9730000</v>
      </c>
      <c r="CF19" s="18">
        <v>10700000</v>
      </c>
      <c r="CG19" s="18">
        <v>9820000</v>
      </c>
      <c r="CH19" s="18">
        <v>9220000</v>
      </c>
      <c r="CI19" s="18">
        <v>22845000</v>
      </c>
      <c r="CJ19" s="18">
        <v>20050000</v>
      </c>
      <c r="CK19" s="18">
        <v>15770000</v>
      </c>
      <c r="CL19" s="18">
        <v>15770000</v>
      </c>
      <c r="CM19" s="18">
        <v>22065000</v>
      </c>
      <c r="CN19" s="18">
        <v>11530000</v>
      </c>
      <c r="CO19" s="18">
        <v>16865000</v>
      </c>
      <c r="CP19" s="18">
        <v>11155000</v>
      </c>
      <c r="CQ19" s="18">
        <v>14460000</v>
      </c>
      <c r="CR19" s="22">
        <f t="shared" si="0"/>
        <v>265625</v>
      </c>
      <c r="CS19" s="22">
        <f t="shared" si="1"/>
        <v>260312.5</v>
      </c>
      <c r="CT19" s="22">
        <f t="shared" si="2"/>
        <v>252343.75</v>
      </c>
      <c r="CU19" s="22">
        <f t="shared" si="3"/>
        <v>265625</v>
      </c>
      <c r="CV19" s="22">
        <f t="shared" si="4"/>
        <v>260312.5</v>
      </c>
      <c r="CW19" s="22">
        <f t="shared" si="5"/>
        <v>252343.75</v>
      </c>
      <c r="CX19" s="22">
        <f t="shared" si="6"/>
        <v>280025</v>
      </c>
      <c r="CY19" s="22">
        <f t="shared" si="7"/>
        <v>274424.5</v>
      </c>
      <c r="CZ19" s="22">
        <f t="shared" si="8"/>
        <v>266023.75</v>
      </c>
      <c r="DA19" s="22">
        <f t="shared" si="9"/>
        <v>271625</v>
      </c>
      <c r="DB19" s="22">
        <f t="shared" si="10"/>
        <v>266192.5</v>
      </c>
      <c r="DC19" s="22">
        <f t="shared" si="11"/>
        <v>258043.75</v>
      </c>
      <c r="DD19" s="22">
        <f t="shared" si="12"/>
        <v>168125</v>
      </c>
      <c r="DE19" s="22">
        <f t="shared" si="13"/>
        <v>164762.5</v>
      </c>
      <c r="DF19" s="22">
        <f t="shared" si="14"/>
        <v>159718.75</v>
      </c>
      <c r="DG19" s="22">
        <f t="shared" si="15"/>
        <v>168125</v>
      </c>
      <c r="DH19" s="22">
        <f t="shared" si="16"/>
        <v>164762.5</v>
      </c>
      <c r="DI19" s="22">
        <f t="shared" si="17"/>
        <v>159718.75</v>
      </c>
      <c r="DJ19" s="22">
        <f t="shared" si="18"/>
        <v>168125</v>
      </c>
      <c r="DK19" s="22">
        <f t="shared" si="19"/>
        <v>164762.5</v>
      </c>
      <c r="DL19" s="22">
        <f t="shared" si="20"/>
        <v>159718.75</v>
      </c>
      <c r="DM19" s="22">
        <f t="shared" si="21"/>
        <v>159725</v>
      </c>
      <c r="DN19" s="22">
        <f t="shared" si="22"/>
        <v>156530.5</v>
      </c>
      <c r="DO19" s="22">
        <f t="shared" si="23"/>
        <v>151738.75</v>
      </c>
      <c r="DP19" s="22">
        <f t="shared" si="24"/>
        <v>38000</v>
      </c>
      <c r="DQ19" s="22">
        <f t="shared" si="25"/>
        <v>37240</v>
      </c>
      <c r="DR19" s="22">
        <f t="shared" si="26"/>
        <v>36100</v>
      </c>
      <c r="DS19" s="22">
        <v>500</v>
      </c>
      <c r="DT19" s="23">
        <f t="shared" si="27"/>
        <v>16145000</v>
      </c>
      <c r="DU19" s="23">
        <f t="shared" si="28"/>
        <v>16495000</v>
      </c>
      <c r="DV19" s="22">
        <f t="shared" si="29"/>
        <v>17215000</v>
      </c>
      <c r="DW19" s="22">
        <f t="shared" si="30"/>
        <v>17935000</v>
      </c>
      <c r="DX19" s="22">
        <f t="shared" si="31"/>
        <v>24880000</v>
      </c>
      <c r="DY19" s="22">
        <f t="shared" si="32"/>
        <v>27040000</v>
      </c>
      <c r="DZ19" s="22">
        <f t="shared" si="33"/>
        <v>42895000</v>
      </c>
      <c r="EA19" s="22">
        <f t="shared" si="34"/>
        <v>23535000</v>
      </c>
      <c r="EB19" s="22">
        <f t="shared" si="35"/>
        <v>23405000</v>
      </c>
      <c r="EC19" s="22">
        <f t="shared" si="36"/>
        <v>24485000</v>
      </c>
      <c r="ED19" s="22">
        <f t="shared" si="37"/>
        <v>29180000</v>
      </c>
      <c r="EE19" s="22">
        <f t="shared" si="38"/>
        <v>33050000</v>
      </c>
      <c r="EF19" s="22">
        <f t="shared" si="39"/>
        <v>36290000</v>
      </c>
      <c r="EG19" s="22">
        <f t="shared" si="40"/>
        <v>53645000</v>
      </c>
      <c r="EH19" s="22">
        <f t="shared" si="41"/>
        <v>22900000</v>
      </c>
      <c r="EI19" s="22">
        <f t="shared" si="42"/>
        <v>22520000</v>
      </c>
      <c r="EJ19" s="22">
        <f t="shared" si="43"/>
        <v>23480000</v>
      </c>
      <c r="EK19" s="22">
        <f t="shared" si="44"/>
        <v>28055000</v>
      </c>
      <c r="EL19" s="22">
        <f t="shared" si="45"/>
        <v>33140000</v>
      </c>
      <c r="EM19" s="22">
        <f t="shared" si="46"/>
        <v>37260000</v>
      </c>
      <c r="EN19" s="22">
        <f t="shared" si="47"/>
        <v>58980000</v>
      </c>
      <c r="EO19" s="22">
        <f t="shared" si="48"/>
        <v>15320000</v>
      </c>
      <c r="EP19" s="22">
        <f t="shared" si="49"/>
        <v>14920000</v>
      </c>
      <c r="EQ19" s="22">
        <f t="shared" si="50"/>
        <v>15640000</v>
      </c>
      <c r="ER19" s="22">
        <f t="shared" si="51"/>
        <v>16360000</v>
      </c>
      <c r="ES19" s="22">
        <f t="shared" si="52"/>
        <v>20230000</v>
      </c>
      <c r="ET19" s="22">
        <f t="shared" si="53"/>
        <v>22390000</v>
      </c>
      <c r="EU19" s="22">
        <f t="shared" si="54"/>
        <v>31580000</v>
      </c>
      <c r="EV19" s="22">
        <f t="shared" si="55"/>
        <v>14920000</v>
      </c>
      <c r="EW19" s="22">
        <f t="shared" si="56"/>
        <v>15640000</v>
      </c>
      <c r="EX19" s="22">
        <f t="shared" si="57"/>
        <v>16360000</v>
      </c>
      <c r="EY19" s="22">
        <f t="shared" si="58"/>
        <v>20230000</v>
      </c>
      <c r="EZ19" s="22">
        <f t="shared" si="59"/>
        <v>20230000</v>
      </c>
      <c r="FA19" s="22">
        <f t="shared" si="60"/>
        <v>22390000</v>
      </c>
      <c r="FB19" s="22">
        <f t="shared" si="61"/>
        <v>31580000</v>
      </c>
      <c r="FC19" s="22">
        <f t="shared" si="62"/>
        <v>11245000</v>
      </c>
      <c r="FD19" s="22">
        <f t="shared" si="63"/>
        <v>12255000</v>
      </c>
      <c r="FE19" s="22">
        <f t="shared" si="64"/>
        <v>12855000</v>
      </c>
      <c r="FF19" s="22">
        <f t="shared" si="65"/>
        <v>13455000</v>
      </c>
      <c r="FG19" s="22">
        <f t="shared" si="66"/>
        <v>18180000</v>
      </c>
      <c r="FH19" s="22">
        <f t="shared" si="67"/>
        <v>21220000</v>
      </c>
      <c r="FI19" s="22">
        <f t="shared" si="68"/>
        <v>32635000</v>
      </c>
      <c r="FJ19" s="10">
        <f t="array" ref="FJ19">SUM(IF($C$2:$FI$2&gt;=1,C19:FI19,0))</f>
        <v>165820793.75</v>
      </c>
      <c r="FK19" s="10" t="s">
        <v>164</v>
      </c>
    </row>
    <row r="20" spans="1:167" x14ac:dyDescent="0.2">
      <c r="A20" s="2" t="s">
        <v>139</v>
      </c>
      <c r="B20" s="1" t="s">
        <v>128</v>
      </c>
      <c r="C20" s="21">
        <v>194900</v>
      </c>
      <c r="D20" s="21">
        <v>70725</v>
      </c>
      <c r="E20" s="21">
        <v>70725</v>
      </c>
      <c r="F20" s="21">
        <v>68000</v>
      </c>
      <c r="G20" s="21">
        <v>111900</v>
      </c>
      <c r="H20" s="21">
        <v>97400</v>
      </c>
      <c r="I20" s="21">
        <v>70000</v>
      </c>
      <c r="J20" s="21">
        <v>89000</v>
      </c>
      <c r="K20" s="21">
        <v>38000</v>
      </c>
      <c r="L20" s="21">
        <v>194800</v>
      </c>
      <c r="M20" s="21">
        <v>70625</v>
      </c>
      <c r="N20" s="21">
        <v>70720</v>
      </c>
      <c r="O20" s="21">
        <v>67900</v>
      </c>
      <c r="P20" s="21">
        <v>111800</v>
      </c>
      <c r="Q20" s="18">
        <v>97300</v>
      </c>
      <c r="R20" s="18">
        <v>69900</v>
      </c>
      <c r="S20" s="18">
        <v>88900</v>
      </c>
      <c r="T20" s="18">
        <v>37900</v>
      </c>
      <c r="U20" s="18">
        <v>194700</v>
      </c>
      <c r="V20" s="18">
        <v>70525</v>
      </c>
      <c r="W20" s="18">
        <v>70710</v>
      </c>
      <c r="X20" s="18">
        <v>67800</v>
      </c>
      <c r="Y20" s="18">
        <v>111700</v>
      </c>
      <c r="Z20" s="18">
        <v>97200</v>
      </c>
      <c r="AA20" s="18">
        <v>69800</v>
      </c>
      <c r="AB20" s="18">
        <v>88800</v>
      </c>
      <c r="AC20" s="18">
        <v>37800</v>
      </c>
      <c r="AD20" s="18">
        <v>20000</v>
      </c>
      <c r="AE20" s="18">
        <v>500000</v>
      </c>
      <c r="AF20" s="18">
        <v>600000</v>
      </c>
      <c r="AG20" s="18">
        <v>1995000</v>
      </c>
      <c r="AH20" s="18">
        <v>1995000</v>
      </c>
      <c r="AI20" s="18">
        <v>1995000</v>
      </c>
      <c r="AJ20" s="18">
        <v>1995000</v>
      </c>
      <c r="AK20" s="18">
        <v>1995000</v>
      </c>
      <c r="AL20" s="18">
        <v>1995000</v>
      </c>
      <c r="AM20" s="18">
        <v>1995000</v>
      </c>
      <c r="AN20" s="18">
        <v>1995000</v>
      </c>
      <c r="AO20" s="18">
        <v>1995000</v>
      </c>
      <c r="AP20" s="18">
        <v>1993000</v>
      </c>
      <c r="AQ20" s="18">
        <v>1993000</v>
      </c>
      <c r="AR20" s="18">
        <v>1993000</v>
      </c>
      <c r="AS20" s="18">
        <v>1993000</v>
      </c>
      <c r="AT20" s="18">
        <v>1993000</v>
      </c>
      <c r="AU20" s="18">
        <v>1993000</v>
      </c>
      <c r="AV20" s="18">
        <v>1993000</v>
      </c>
      <c r="AW20" s="18">
        <v>1993000</v>
      </c>
      <c r="AX20" s="18">
        <v>1993000</v>
      </c>
      <c r="AY20" s="18">
        <v>1992000</v>
      </c>
      <c r="AZ20" s="18">
        <v>1992000</v>
      </c>
      <c r="BA20" s="18">
        <v>1992000</v>
      </c>
      <c r="BB20" s="18">
        <v>1992000</v>
      </c>
      <c r="BC20" s="18">
        <v>1992000</v>
      </c>
      <c r="BD20" s="18">
        <v>1992000</v>
      </c>
      <c r="BE20" s="18">
        <v>1992000</v>
      </c>
      <c r="BF20" s="18">
        <v>1992000</v>
      </c>
      <c r="BG20" s="18">
        <v>1992000</v>
      </c>
      <c r="BH20" s="18">
        <v>1991000</v>
      </c>
      <c r="BI20" s="18">
        <v>1991000</v>
      </c>
      <c r="BJ20" s="18">
        <v>1991000</v>
      </c>
      <c r="BK20" s="18">
        <v>1991000</v>
      </c>
      <c r="BL20" s="18">
        <v>1991000</v>
      </c>
      <c r="BM20" s="18">
        <v>1991000</v>
      </c>
      <c r="BN20" s="18">
        <v>1991000</v>
      </c>
      <c r="BO20" s="18">
        <v>1991000</v>
      </c>
      <c r="BP20" s="18">
        <v>1991000</v>
      </c>
      <c r="BQ20" s="18">
        <v>1990000</v>
      </c>
      <c r="BR20" s="18">
        <v>1990000</v>
      </c>
      <c r="BS20" s="18">
        <v>1990000</v>
      </c>
      <c r="BT20" s="18">
        <v>1990000</v>
      </c>
      <c r="BU20" s="18">
        <v>1990000</v>
      </c>
      <c r="BV20" s="18">
        <v>1990000</v>
      </c>
      <c r="BW20" s="18">
        <v>1990000</v>
      </c>
      <c r="BX20" s="18">
        <v>1990000</v>
      </c>
      <c r="BY20" s="18">
        <v>1990000</v>
      </c>
      <c r="BZ20" s="18">
        <v>1989000</v>
      </c>
      <c r="CA20" s="18">
        <v>1989000</v>
      </c>
      <c r="CB20" s="18">
        <v>1989000</v>
      </c>
      <c r="CC20" s="18">
        <v>1989000</v>
      </c>
      <c r="CD20" s="18">
        <v>1989000</v>
      </c>
      <c r="CE20" s="18">
        <v>1989000</v>
      </c>
      <c r="CF20" s="18">
        <v>1989000</v>
      </c>
      <c r="CG20" s="18">
        <v>1989000</v>
      </c>
      <c r="CH20" s="18">
        <v>1989000</v>
      </c>
      <c r="CI20" s="18">
        <v>1988000</v>
      </c>
      <c r="CJ20" s="18">
        <v>1988000</v>
      </c>
      <c r="CK20" s="18">
        <v>1988000</v>
      </c>
      <c r="CL20" s="18">
        <v>1988000</v>
      </c>
      <c r="CM20" s="18">
        <v>1988000</v>
      </c>
      <c r="CN20" s="18">
        <v>1988000</v>
      </c>
      <c r="CO20" s="18">
        <v>1988000</v>
      </c>
      <c r="CP20" s="18">
        <v>1988000</v>
      </c>
      <c r="CQ20" s="18">
        <v>1988000</v>
      </c>
      <c r="CR20" s="22">
        <f t="shared" si="0"/>
        <v>265625</v>
      </c>
      <c r="CS20" s="22">
        <f t="shared" si="1"/>
        <v>265425</v>
      </c>
      <c r="CT20" s="22">
        <f t="shared" si="2"/>
        <v>265225</v>
      </c>
      <c r="CU20" s="22">
        <f t="shared" si="3"/>
        <v>265625</v>
      </c>
      <c r="CV20" s="22">
        <f t="shared" si="4"/>
        <v>265425</v>
      </c>
      <c r="CW20" s="22">
        <f t="shared" si="5"/>
        <v>265225</v>
      </c>
      <c r="CX20" s="22">
        <f t="shared" si="6"/>
        <v>280025</v>
      </c>
      <c r="CY20" s="22">
        <f t="shared" si="7"/>
        <v>279725</v>
      </c>
      <c r="CZ20" s="22">
        <f t="shared" si="8"/>
        <v>279425</v>
      </c>
      <c r="DA20" s="22">
        <f t="shared" si="9"/>
        <v>271625</v>
      </c>
      <c r="DB20" s="22">
        <f t="shared" si="10"/>
        <v>271325</v>
      </c>
      <c r="DC20" s="22">
        <f t="shared" si="11"/>
        <v>271025</v>
      </c>
      <c r="DD20" s="22">
        <f t="shared" si="12"/>
        <v>168125</v>
      </c>
      <c r="DE20" s="22">
        <f t="shared" si="13"/>
        <v>168020</v>
      </c>
      <c r="DF20" s="22">
        <f t="shared" si="14"/>
        <v>167910</v>
      </c>
      <c r="DG20" s="22">
        <f t="shared" si="15"/>
        <v>168125</v>
      </c>
      <c r="DH20" s="22">
        <f t="shared" si="16"/>
        <v>168020</v>
      </c>
      <c r="DI20" s="22">
        <f t="shared" si="17"/>
        <v>167910</v>
      </c>
      <c r="DJ20" s="22">
        <f t="shared" si="18"/>
        <v>168125</v>
      </c>
      <c r="DK20" s="22">
        <f t="shared" si="19"/>
        <v>168020</v>
      </c>
      <c r="DL20" s="22">
        <f t="shared" si="20"/>
        <v>167910</v>
      </c>
      <c r="DM20" s="22">
        <f t="shared" si="21"/>
        <v>159725</v>
      </c>
      <c r="DN20" s="22">
        <f t="shared" si="22"/>
        <v>159620</v>
      </c>
      <c r="DO20" s="22">
        <f t="shared" si="23"/>
        <v>159510</v>
      </c>
      <c r="DP20" s="22">
        <f t="shared" si="24"/>
        <v>38000</v>
      </c>
      <c r="DQ20" s="22">
        <f t="shared" si="25"/>
        <v>37900</v>
      </c>
      <c r="DR20" s="22">
        <f t="shared" si="26"/>
        <v>37800</v>
      </c>
      <c r="DS20" s="22">
        <v>2000</v>
      </c>
      <c r="DT20" s="23">
        <f t="shared" si="27"/>
        <v>3990000</v>
      </c>
      <c r="DU20" s="23">
        <f t="shared" si="28"/>
        <v>3986000</v>
      </c>
      <c r="DV20" s="22">
        <f t="shared" si="29"/>
        <v>3984000</v>
      </c>
      <c r="DW20" s="22">
        <f t="shared" si="30"/>
        <v>3982000</v>
      </c>
      <c r="DX20" s="22">
        <f t="shared" si="31"/>
        <v>3980000</v>
      </c>
      <c r="DY20" s="22">
        <f t="shared" si="32"/>
        <v>3978000</v>
      </c>
      <c r="DZ20" s="22">
        <f t="shared" si="33"/>
        <v>3976000</v>
      </c>
      <c r="EA20" s="22">
        <f t="shared" si="34"/>
        <v>5985000</v>
      </c>
      <c r="EB20" s="22">
        <f t="shared" si="35"/>
        <v>5979000</v>
      </c>
      <c r="EC20" s="22">
        <f t="shared" si="36"/>
        <v>5976000</v>
      </c>
      <c r="ED20" s="22">
        <f t="shared" si="37"/>
        <v>5972000</v>
      </c>
      <c r="EE20" s="22">
        <f t="shared" si="38"/>
        <v>5970000</v>
      </c>
      <c r="EF20" s="22">
        <f t="shared" si="39"/>
        <v>5967000</v>
      </c>
      <c r="EG20" s="22">
        <f t="shared" si="40"/>
        <v>5964000</v>
      </c>
      <c r="EH20" s="22">
        <f t="shared" si="41"/>
        <v>5985000</v>
      </c>
      <c r="EI20" s="22">
        <f t="shared" si="42"/>
        <v>5979000</v>
      </c>
      <c r="EJ20" s="22">
        <f t="shared" si="43"/>
        <v>5976000</v>
      </c>
      <c r="EK20" s="22">
        <f t="shared" si="44"/>
        <v>5972000</v>
      </c>
      <c r="EL20" s="22">
        <f t="shared" si="45"/>
        <v>5970000</v>
      </c>
      <c r="EM20" s="22">
        <f t="shared" si="46"/>
        <v>5967000</v>
      </c>
      <c r="EN20" s="22">
        <f t="shared" si="47"/>
        <v>5964000</v>
      </c>
      <c r="EO20" s="22">
        <f t="shared" si="48"/>
        <v>3990000</v>
      </c>
      <c r="EP20" s="22">
        <f t="shared" si="49"/>
        <v>3986000</v>
      </c>
      <c r="EQ20" s="22">
        <f t="shared" si="50"/>
        <v>3984000</v>
      </c>
      <c r="ER20" s="22">
        <f t="shared" si="51"/>
        <v>3982000</v>
      </c>
      <c r="ES20" s="22">
        <f t="shared" si="52"/>
        <v>3980000</v>
      </c>
      <c r="ET20" s="22">
        <f t="shared" si="53"/>
        <v>3978000</v>
      </c>
      <c r="EU20" s="22">
        <f t="shared" si="54"/>
        <v>3976000</v>
      </c>
      <c r="EV20" s="22">
        <f t="shared" si="55"/>
        <v>3986000</v>
      </c>
      <c r="EW20" s="22">
        <f t="shared" si="56"/>
        <v>3984000</v>
      </c>
      <c r="EX20" s="22">
        <f t="shared" si="57"/>
        <v>3982000</v>
      </c>
      <c r="EY20" s="22">
        <f t="shared" si="58"/>
        <v>3980000</v>
      </c>
      <c r="EZ20" s="22">
        <f t="shared" si="59"/>
        <v>3980000</v>
      </c>
      <c r="FA20" s="22">
        <f t="shared" si="60"/>
        <v>3978000</v>
      </c>
      <c r="FB20" s="22">
        <f t="shared" si="61"/>
        <v>3976000</v>
      </c>
      <c r="FC20" s="22">
        <f t="shared" si="62"/>
        <v>3990000</v>
      </c>
      <c r="FD20" s="22">
        <f t="shared" si="63"/>
        <v>3986000</v>
      </c>
      <c r="FE20" s="22">
        <f t="shared" si="64"/>
        <v>3984000</v>
      </c>
      <c r="FF20" s="22">
        <f t="shared" si="65"/>
        <v>3982000</v>
      </c>
      <c r="FG20" s="22">
        <f t="shared" si="66"/>
        <v>3980000</v>
      </c>
      <c r="FH20" s="22">
        <f t="shared" si="67"/>
        <v>3978000</v>
      </c>
      <c r="FI20" s="22">
        <f t="shared" si="68"/>
        <v>3976000</v>
      </c>
      <c r="FJ20" s="10">
        <f t="array" ref="FJ20">SUM(IF($C$2:$FI$2&gt;=1,C20:FI20,0))</f>
        <v>32735050</v>
      </c>
      <c r="FK20" s="10" t="s">
        <v>164</v>
      </c>
    </row>
    <row r="21" spans="1:167" x14ac:dyDescent="0.2">
      <c r="A21" s="2" t="s">
        <v>130</v>
      </c>
      <c r="B21" s="1" t="s">
        <v>128</v>
      </c>
      <c r="C21" s="21">
        <v>194900</v>
      </c>
      <c r="D21" s="21">
        <v>70725</v>
      </c>
      <c r="E21" s="21">
        <v>70725</v>
      </c>
      <c r="F21" s="21">
        <v>68000</v>
      </c>
      <c r="G21" s="21">
        <v>111900</v>
      </c>
      <c r="H21" s="21">
        <v>97400</v>
      </c>
      <c r="I21" s="21">
        <v>70000</v>
      </c>
      <c r="J21" s="21">
        <v>89000</v>
      </c>
      <c r="K21" s="21">
        <v>38000</v>
      </c>
      <c r="L21" s="21">
        <v>194000</v>
      </c>
      <c r="M21" s="21">
        <v>69825</v>
      </c>
      <c r="N21" s="21">
        <v>69825</v>
      </c>
      <c r="O21" s="21">
        <v>67100</v>
      </c>
      <c r="P21" s="21">
        <v>111000</v>
      </c>
      <c r="Q21" s="18">
        <v>96500</v>
      </c>
      <c r="R21" s="18">
        <v>69100</v>
      </c>
      <c r="S21" s="18">
        <v>88100</v>
      </c>
      <c r="T21" s="18">
        <v>37100</v>
      </c>
      <c r="U21" s="18">
        <v>193200</v>
      </c>
      <c r="V21" s="18">
        <v>69025</v>
      </c>
      <c r="W21" s="18">
        <v>69025</v>
      </c>
      <c r="X21" s="18">
        <v>66300</v>
      </c>
      <c r="Y21" s="18">
        <v>110200</v>
      </c>
      <c r="Z21" s="18">
        <v>95700</v>
      </c>
      <c r="AA21" s="18">
        <v>68300</v>
      </c>
      <c r="AB21" s="18">
        <v>87300</v>
      </c>
      <c r="AC21" s="18">
        <v>36300</v>
      </c>
      <c r="AD21" s="18">
        <v>20000</v>
      </c>
      <c r="AE21" s="18">
        <v>400000</v>
      </c>
      <c r="AF21" s="18">
        <v>550000</v>
      </c>
      <c r="AG21" s="18">
        <v>2000000</v>
      </c>
      <c r="AH21" s="18">
        <v>2000000</v>
      </c>
      <c r="AI21" s="18">
        <v>2000000</v>
      </c>
      <c r="AJ21" s="18">
        <v>2000000</v>
      </c>
      <c r="AK21" s="18">
        <v>2000000</v>
      </c>
      <c r="AL21" s="18">
        <v>2000000</v>
      </c>
      <c r="AM21" s="18">
        <v>2000000</v>
      </c>
      <c r="AN21" s="18">
        <v>2000000</v>
      </c>
      <c r="AO21" s="18">
        <v>2000000</v>
      </c>
      <c r="AP21" s="18">
        <v>1990000</v>
      </c>
      <c r="AQ21" s="18">
        <v>1990000</v>
      </c>
      <c r="AR21" s="18">
        <v>1990000</v>
      </c>
      <c r="AS21" s="18">
        <v>1990000</v>
      </c>
      <c r="AT21" s="18">
        <v>1990000</v>
      </c>
      <c r="AU21" s="18">
        <v>1990000</v>
      </c>
      <c r="AV21" s="18">
        <v>1990000</v>
      </c>
      <c r="AW21" s="18">
        <v>1990000</v>
      </c>
      <c r="AX21" s="18">
        <v>1990000</v>
      </c>
      <c r="AY21" s="18">
        <v>1985000</v>
      </c>
      <c r="AZ21" s="18">
        <v>1985000</v>
      </c>
      <c r="BA21" s="18">
        <v>1985000</v>
      </c>
      <c r="BB21" s="18">
        <v>1985000</v>
      </c>
      <c r="BC21" s="18">
        <v>1985000</v>
      </c>
      <c r="BD21" s="18">
        <v>1985000</v>
      </c>
      <c r="BE21" s="18">
        <v>1985000</v>
      </c>
      <c r="BF21" s="18">
        <v>1985000</v>
      </c>
      <c r="BG21" s="18">
        <v>1985000</v>
      </c>
      <c r="BH21" s="18">
        <v>1980000</v>
      </c>
      <c r="BI21" s="18">
        <v>1980000</v>
      </c>
      <c r="BJ21" s="18">
        <v>1980000</v>
      </c>
      <c r="BK21" s="18">
        <v>1980000</v>
      </c>
      <c r="BL21" s="18">
        <v>1980000</v>
      </c>
      <c r="BM21" s="18">
        <v>1980000</v>
      </c>
      <c r="BN21" s="18">
        <v>1980000</v>
      </c>
      <c r="BO21" s="18">
        <v>1980000</v>
      </c>
      <c r="BP21" s="18">
        <v>1980000</v>
      </c>
      <c r="BQ21" s="18">
        <v>1975000</v>
      </c>
      <c r="BR21" s="18">
        <v>1975000</v>
      </c>
      <c r="BS21" s="18">
        <v>1975000</v>
      </c>
      <c r="BT21" s="18">
        <v>1975000</v>
      </c>
      <c r="BU21" s="18">
        <v>1975000</v>
      </c>
      <c r="BV21" s="18">
        <v>1975000</v>
      </c>
      <c r="BW21" s="18">
        <v>1975000</v>
      </c>
      <c r="BX21" s="18">
        <v>1975000</v>
      </c>
      <c r="BY21" s="18">
        <v>1975000</v>
      </c>
      <c r="BZ21" s="18">
        <v>1970000</v>
      </c>
      <c r="CA21" s="18">
        <v>1970000</v>
      </c>
      <c r="CB21" s="18">
        <v>1970000</v>
      </c>
      <c r="CC21" s="18">
        <v>1970000</v>
      </c>
      <c r="CD21" s="18">
        <v>1970000</v>
      </c>
      <c r="CE21" s="18">
        <v>1970000</v>
      </c>
      <c r="CF21" s="18">
        <v>1970000</v>
      </c>
      <c r="CG21" s="18">
        <v>1970000</v>
      </c>
      <c r="CH21" s="18">
        <v>1970000</v>
      </c>
      <c r="CI21" s="18">
        <v>1965000</v>
      </c>
      <c r="CJ21" s="18">
        <v>1965000</v>
      </c>
      <c r="CK21" s="18">
        <v>1965000</v>
      </c>
      <c r="CL21" s="18">
        <v>1965000</v>
      </c>
      <c r="CM21" s="18">
        <v>1965000</v>
      </c>
      <c r="CN21" s="18">
        <v>1965000</v>
      </c>
      <c r="CO21" s="18">
        <v>1965000</v>
      </c>
      <c r="CP21" s="18">
        <v>1965000</v>
      </c>
      <c r="CQ21" s="18">
        <v>1965000</v>
      </c>
      <c r="CR21" s="22">
        <f t="shared" si="0"/>
        <v>265625</v>
      </c>
      <c r="CS21" s="22">
        <f t="shared" si="1"/>
        <v>263825</v>
      </c>
      <c r="CT21" s="22">
        <f t="shared" si="2"/>
        <v>262225</v>
      </c>
      <c r="CU21" s="22">
        <f t="shared" si="3"/>
        <v>265625</v>
      </c>
      <c r="CV21" s="22">
        <f t="shared" si="4"/>
        <v>263825</v>
      </c>
      <c r="CW21" s="22">
        <f t="shared" si="5"/>
        <v>262225</v>
      </c>
      <c r="CX21" s="22">
        <f t="shared" si="6"/>
        <v>280025</v>
      </c>
      <c r="CY21" s="22">
        <f t="shared" si="7"/>
        <v>277325</v>
      </c>
      <c r="CZ21" s="22">
        <f t="shared" si="8"/>
        <v>274925</v>
      </c>
      <c r="DA21" s="22">
        <f t="shared" si="9"/>
        <v>271625</v>
      </c>
      <c r="DB21" s="22">
        <f t="shared" si="10"/>
        <v>268925</v>
      </c>
      <c r="DC21" s="22">
        <f t="shared" si="11"/>
        <v>266525</v>
      </c>
      <c r="DD21" s="22">
        <f t="shared" si="12"/>
        <v>168125</v>
      </c>
      <c r="DE21" s="22">
        <f t="shared" si="13"/>
        <v>166325</v>
      </c>
      <c r="DF21" s="22">
        <f t="shared" si="14"/>
        <v>164725</v>
      </c>
      <c r="DG21" s="22">
        <f t="shared" si="15"/>
        <v>168125</v>
      </c>
      <c r="DH21" s="22">
        <f t="shared" si="16"/>
        <v>166325</v>
      </c>
      <c r="DI21" s="22">
        <f t="shared" si="17"/>
        <v>164725</v>
      </c>
      <c r="DJ21" s="22">
        <f t="shared" si="18"/>
        <v>168125</v>
      </c>
      <c r="DK21" s="22">
        <f t="shared" si="19"/>
        <v>166325</v>
      </c>
      <c r="DL21" s="22">
        <f t="shared" si="20"/>
        <v>164725</v>
      </c>
      <c r="DM21" s="22">
        <f t="shared" si="21"/>
        <v>159725</v>
      </c>
      <c r="DN21" s="22">
        <f t="shared" si="22"/>
        <v>157925</v>
      </c>
      <c r="DO21" s="22">
        <f t="shared" si="23"/>
        <v>156325</v>
      </c>
      <c r="DP21" s="22">
        <f t="shared" si="24"/>
        <v>38000</v>
      </c>
      <c r="DQ21" s="22">
        <f t="shared" si="25"/>
        <v>37100</v>
      </c>
      <c r="DR21" s="22">
        <f t="shared" si="26"/>
        <v>36300</v>
      </c>
      <c r="DS21" s="22">
        <v>20000</v>
      </c>
      <c r="DT21" s="23">
        <f t="shared" si="27"/>
        <v>4000000</v>
      </c>
      <c r="DU21" s="23">
        <f t="shared" si="28"/>
        <v>3980000</v>
      </c>
      <c r="DV21" s="22">
        <f t="shared" si="29"/>
        <v>3970000</v>
      </c>
      <c r="DW21" s="22">
        <f t="shared" si="30"/>
        <v>3960000</v>
      </c>
      <c r="DX21" s="22">
        <f t="shared" si="31"/>
        <v>3950000</v>
      </c>
      <c r="DY21" s="22">
        <f t="shared" si="32"/>
        <v>3940000</v>
      </c>
      <c r="DZ21" s="22">
        <f t="shared" si="33"/>
        <v>3930000</v>
      </c>
      <c r="EA21" s="22">
        <f t="shared" si="34"/>
        <v>6000000</v>
      </c>
      <c r="EB21" s="22">
        <f t="shared" si="35"/>
        <v>5970000</v>
      </c>
      <c r="EC21" s="22">
        <f t="shared" si="36"/>
        <v>5955000</v>
      </c>
      <c r="ED21" s="22">
        <f t="shared" si="37"/>
        <v>5935000</v>
      </c>
      <c r="EE21" s="22">
        <f t="shared" si="38"/>
        <v>5925000</v>
      </c>
      <c r="EF21" s="22">
        <f t="shared" si="39"/>
        <v>5910000</v>
      </c>
      <c r="EG21" s="22">
        <f t="shared" si="40"/>
        <v>5895000</v>
      </c>
      <c r="EH21" s="22">
        <f t="shared" si="41"/>
        <v>6000000</v>
      </c>
      <c r="EI21" s="22">
        <f t="shared" si="42"/>
        <v>5970000</v>
      </c>
      <c r="EJ21" s="22">
        <f t="shared" si="43"/>
        <v>5955000</v>
      </c>
      <c r="EK21" s="22">
        <f t="shared" si="44"/>
        <v>5935000</v>
      </c>
      <c r="EL21" s="22">
        <f t="shared" si="45"/>
        <v>5925000</v>
      </c>
      <c r="EM21" s="22">
        <f t="shared" si="46"/>
        <v>5910000</v>
      </c>
      <c r="EN21" s="22">
        <f t="shared" si="47"/>
        <v>5895000</v>
      </c>
      <c r="EO21" s="22">
        <f t="shared" si="48"/>
        <v>4000000</v>
      </c>
      <c r="EP21" s="22">
        <f t="shared" si="49"/>
        <v>3980000</v>
      </c>
      <c r="EQ21" s="22">
        <f t="shared" si="50"/>
        <v>3970000</v>
      </c>
      <c r="ER21" s="22">
        <f t="shared" si="51"/>
        <v>3960000</v>
      </c>
      <c r="ES21" s="22">
        <f t="shared" si="52"/>
        <v>3950000</v>
      </c>
      <c r="ET21" s="22">
        <f t="shared" si="53"/>
        <v>3940000</v>
      </c>
      <c r="EU21" s="22">
        <f t="shared" si="54"/>
        <v>3930000</v>
      </c>
      <c r="EV21" s="22">
        <f t="shared" si="55"/>
        <v>3980000</v>
      </c>
      <c r="EW21" s="22">
        <f t="shared" si="56"/>
        <v>3970000</v>
      </c>
      <c r="EX21" s="22">
        <f t="shared" si="57"/>
        <v>3960000</v>
      </c>
      <c r="EY21" s="22">
        <f t="shared" si="58"/>
        <v>3950000</v>
      </c>
      <c r="EZ21" s="22">
        <f t="shared" si="59"/>
        <v>3950000</v>
      </c>
      <c r="FA21" s="22">
        <f t="shared" si="60"/>
        <v>3940000</v>
      </c>
      <c r="FB21" s="22">
        <f t="shared" si="61"/>
        <v>3930000</v>
      </c>
      <c r="FC21" s="22">
        <f t="shared" si="62"/>
        <v>4000000</v>
      </c>
      <c r="FD21" s="22">
        <f t="shared" si="63"/>
        <v>3980000</v>
      </c>
      <c r="FE21" s="22">
        <f t="shared" si="64"/>
        <v>3970000</v>
      </c>
      <c r="FF21" s="22">
        <f t="shared" si="65"/>
        <v>3960000</v>
      </c>
      <c r="FG21" s="22">
        <f t="shared" si="66"/>
        <v>3950000</v>
      </c>
      <c r="FH21" s="22">
        <f t="shared" si="67"/>
        <v>3940000</v>
      </c>
      <c r="FI21" s="22">
        <f t="shared" si="68"/>
        <v>3930000</v>
      </c>
      <c r="FJ21" s="10">
        <f t="array" ref="FJ21">SUM(IF($C$2:$FI$2&gt;=1,C21:FI21,0))</f>
        <v>32344300</v>
      </c>
      <c r="FK21" s="10" t="s">
        <v>164</v>
      </c>
    </row>
    <row r="22" spans="1:167" x14ac:dyDescent="0.2">
      <c r="A22" s="2" t="s">
        <v>137</v>
      </c>
      <c r="B22" s="1" t="s">
        <v>6</v>
      </c>
      <c r="C22" s="21">
        <v>206800</v>
      </c>
      <c r="D22" s="21">
        <v>74800</v>
      </c>
      <c r="E22" s="21">
        <v>74800</v>
      </c>
      <c r="F22" s="21">
        <v>67800</v>
      </c>
      <c r="G22" s="21">
        <v>120000</v>
      </c>
      <c r="H22" s="21">
        <v>98800</v>
      </c>
      <c r="I22" s="21">
        <v>75800</v>
      </c>
      <c r="J22" s="21">
        <v>89800</v>
      </c>
      <c r="K22" s="21">
        <v>39000</v>
      </c>
      <c r="L22" s="21">
        <v>186800</v>
      </c>
      <c r="M22" s="21">
        <v>67800</v>
      </c>
      <c r="N22" s="21">
        <v>67800</v>
      </c>
      <c r="O22" s="21">
        <v>65800</v>
      </c>
      <c r="P22" s="21">
        <v>112000</v>
      </c>
      <c r="Q22" s="18">
        <v>96800</v>
      </c>
      <c r="R22" s="18">
        <v>68800</v>
      </c>
      <c r="S22" s="18">
        <v>86800</v>
      </c>
      <c r="T22" s="18">
        <v>38000</v>
      </c>
      <c r="U22" s="18">
        <v>166800</v>
      </c>
      <c r="V22" s="18">
        <v>63800</v>
      </c>
      <c r="W22" s="18">
        <v>63800</v>
      </c>
      <c r="X22" s="18">
        <v>63800</v>
      </c>
      <c r="Y22" s="18">
        <v>102000</v>
      </c>
      <c r="Z22" s="18">
        <v>92800</v>
      </c>
      <c r="AA22" s="18">
        <v>64800</v>
      </c>
      <c r="AB22" s="18">
        <v>84800</v>
      </c>
      <c r="AC22" s="18">
        <v>37000</v>
      </c>
      <c r="AD22" s="18">
        <v>65</v>
      </c>
      <c r="AE22" s="18">
        <v>17241379</v>
      </c>
      <c r="AF22" s="18">
        <v>17241379</v>
      </c>
      <c r="AG22" s="18">
        <v>3500000</v>
      </c>
      <c r="AH22" s="18">
        <v>3500000</v>
      </c>
      <c r="AI22" s="18">
        <v>3500000</v>
      </c>
      <c r="AJ22" s="18">
        <v>3500000</v>
      </c>
      <c r="AK22" s="18">
        <v>3500000</v>
      </c>
      <c r="AL22" s="18">
        <v>3500000</v>
      </c>
      <c r="AM22" s="18">
        <v>3500000</v>
      </c>
      <c r="AN22" s="18">
        <v>3500000</v>
      </c>
      <c r="AO22" s="18">
        <v>3500000</v>
      </c>
      <c r="AP22" s="18">
        <v>3500000</v>
      </c>
      <c r="AQ22" s="18">
        <v>3500000</v>
      </c>
      <c r="AR22" s="18">
        <v>3500000</v>
      </c>
      <c r="AS22" s="18">
        <v>3500000</v>
      </c>
      <c r="AT22" s="18">
        <v>3500000</v>
      </c>
      <c r="AU22" s="18">
        <v>3500000</v>
      </c>
      <c r="AV22" s="18">
        <v>3500000</v>
      </c>
      <c r="AW22" s="18">
        <v>3500000</v>
      </c>
      <c r="AX22" s="18">
        <v>3500000</v>
      </c>
      <c r="AY22" s="18">
        <v>3500000</v>
      </c>
      <c r="AZ22" s="18">
        <v>3500000</v>
      </c>
      <c r="BA22" s="18">
        <v>3500000</v>
      </c>
      <c r="BB22" s="18">
        <v>3500000</v>
      </c>
      <c r="BC22" s="18">
        <v>3500000</v>
      </c>
      <c r="BD22" s="18">
        <v>3500000</v>
      </c>
      <c r="BE22" s="18">
        <v>3500000</v>
      </c>
      <c r="BF22" s="18">
        <v>3500000</v>
      </c>
      <c r="BG22" s="18">
        <v>3500000</v>
      </c>
      <c r="BH22" s="18">
        <v>3500000</v>
      </c>
      <c r="BI22" s="18">
        <v>3500000</v>
      </c>
      <c r="BJ22" s="18">
        <v>3500000</v>
      </c>
      <c r="BK22" s="18">
        <v>3500000</v>
      </c>
      <c r="BL22" s="18">
        <v>3500000</v>
      </c>
      <c r="BM22" s="18">
        <v>3500000</v>
      </c>
      <c r="BN22" s="18">
        <v>3500000</v>
      </c>
      <c r="BO22" s="18">
        <v>3500000</v>
      </c>
      <c r="BP22" s="18">
        <v>3500000</v>
      </c>
      <c r="BQ22" s="18">
        <v>3500000</v>
      </c>
      <c r="BR22" s="18">
        <v>3500000</v>
      </c>
      <c r="BS22" s="18">
        <v>3500000</v>
      </c>
      <c r="BT22" s="18">
        <v>3500000</v>
      </c>
      <c r="BU22" s="18">
        <v>3500000</v>
      </c>
      <c r="BV22" s="18">
        <v>3500000</v>
      </c>
      <c r="BW22" s="18">
        <v>3500000</v>
      </c>
      <c r="BX22" s="18">
        <v>3500000</v>
      </c>
      <c r="BY22" s="18">
        <v>3500000</v>
      </c>
      <c r="BZ22" s="18">
        <v>3500000</v>
      </c>
      <c r="CA22" s="18">
        <v>3500000</v>
      </c>
      <c r="CB22" s="18">
        <v>3500000</v>
      </c>
      <c r="CC22" s="18">
        <v>3500000</v>
      </c>
      <c r="CD22" s="18">
        <v>3500000</v>
      </c>
      <c r="CE22" s="18">
        <v>3500000</v>
      </c>
      <c r="CF22" s="18">
        <v>3500000</v>
      </c>
      <c r="CG22" s="18">
        <v>3500000</v>
      </c>
      <c r="CH22" s="18">
        <v>3500000</v>
      </c>
      <c r="CI22" s="18">
        <v>3500000</v>
      </c>
      <c r="CJ22" s="18">
        <v>3500000</v>
      </c>
      <c r="CK22" s="18">
        <v>3500000</v>
      </c>
      <c r="CL22" s="18">
        <v>3500000</v>
      </c>
      <c r="CM22" s="18">
        <v>3500000</v>
      </c>
      <c r="CN22" s="18">
        <v>3500000</v>
      </c>
      <c r="CO22" s="18">
        <v>3500000</v>
      </c>
      <c r="CP22" s="18">
        <v>3500000</v>
      </c>
      <c r="CQ22" s="18">
        <v>3500000</v>
      </c>
      <c r="CR22" s="22">
        <f t="shared" si="0"/>
        <v>281600</v>
      </c>
      <c r="CS22" s="22">
        <f t="shared" si="1"/>
        <v>254600</v>
      </c>
      <c r="CT22" s="22">
        <f t="shared" si="2"/>
        <v>230600</v>
      </c>
      <c r="CU22" s="22">
        <f t="shared" si="3"/>
        <v>281600</v>
      </c>
      <c r="CV22" s="22">
        <f t="shared" si="4"/>
        <v>254600</v>
      </c>
      <c r="CW22" s="22">
        <f t="shared" si="5"/>
        <v>230600</v>
      </c>
      <c r="CX22" s="22">
        <f t="shared" si="6"/>
        <v>293600</v>
      </c>
      <c r="CY22" s="22">
        <f t="shared" si="7"/>
        <v>276600</v>
      </c>
      <c r="CZ22" s="22">
        <f t="shared" si="8"/>
        <v>258600</v>
      </c>
      <c r="DA22" s="22">
        <f t="shared" si="9"/>
        <v>284600</v>
      </c>
      <c r="DB22" s="22">
        <f t="shared" si="10"/>
        <v>266600</v>
      </c>
      <c r="DC22" s="22">
        <f t="shared" si="11"/>
        <v>250600</v>
      </c>
      <c r="DD22" s="22">
        <f t="shared" si="12"/>
        <v>173600</v>
      </c>
      <c r="DE22" s="22">
        <f t="shared" si="13"/>
        <v>164600</v>
      </c>
      <c r="DF22" s="22">
        <f t="shared" si="14"/>
        <v>156600</v>
      </c>
      <c r="DG22" s="22">
        <f t="shared" si="15"/>
        <v>173600</v>
      </c>
      <c r="DH22" s="22">
        <f t="shared" si="16"/>
        <v>164600</v>
      </c>
      <c r="DI22" s="22">
        <f t="shared" si="17"/>
        <v>156600</v>
      </c>
      <c r="DJ22" s="22">
        <f t="shared" si="18"/>
        <v>173600</v>
      </c>
      <c r="DK22" s="22">
        <f t="shared" si="19"/>
        <v>164600</v>
      </c>
      <c r="DL22" s="22">
        <f t="shared" si="20"/>
        <v>156600</v>
      </c>
      <c r="DM22" s="22">
        <f t="shared" si="21"/>
        <v>164600</v>
      </c>
      <c r="DN22" s="22">
        <f t="shared" si="22"/>
        <v>154600</v>
      </c>
      <c r="DO22" s="22">
        <f t="shared" si="23"/>
        <v>148600</v>
      </c>
      <c r="DP22" s="22">
        <f t="shared" si="24"/>
        <v>39000</v>
      </c>
      <c r="DQ22" s="22">
        <f t="shared" si="25"/>
        <v>38000</v>
      </c>
      <c r="DR22" s="22">
        <f t="shared" si="26"/>
        <v>37000</v>
      </c>
      <c r="DS22" s="22">
        <v>65</v>
      </c>
      <c r="DT22" s="23">
        <f t="shared" si="27"/>
        <v>7000000</v>
      </c>
      <c r="DU22" s="23">
        <f t="shared" si="28"/>
        <v>7000000</v>
      </c>
      <c r="DV22" s="22">
        <f t="shared" si="29"/>
        <v>7000000</v>
      </c>
      <c r="DW22" s="22">
        <f t="shared" si="30"/>
        <v>7000000</v>
      </c>
      <c r="DX22" s="22">
        <f t="shared" si="31"/>
        <v>7000000</v>
      </c>
      <c r="DY22" s="22">
        <f t="shared" si="32"/>
        <v>7000000</v>
      </c>
      <c r="DZ22" s="22">
        <f t="shared" si="33"/>
        <v>7000000</v>
      </c>
      <c r="EA22" s="22">
        <f t="shared" si="34"/>
        <v>10500000</v>
      </c>
      <c r="EB22" s="22">
        <f t="shared" si="35"/>
        <v>10500000</v>
      </c>
      <c r="EC22" s="22">
        <f t="shared" si="36"/>
        <v>10500000</v>
      </c>
      <c r="ED22" s="22">
        <f t="shared" si="37"/>
        <v>10500000</v>
      </c>
      <c r="EE22" s="22">
        <f t="shared" si="38"/>
        <v>10500000</v>
      </c>
      <c r="EF22" s="22">
        <f t="shared" si="39"/>
        <v>10500000</v>
      </c>
      <c r="EG22" s="22">
        <f t="shared" si="40"/>
        <v>10500000</v>
      </c>
      <c r="EH22" s="22">
        <f t="shared" si="41"/>
        <v>10500000</v>
      </c>
      <c r="EI22" s="22">
        <f t="shared" si="42"/>
        <v>10500000</v>
      </c>
      <c r="EJ22" s="22">
        <f t="shared" si="43"/>
        <v>10500000</v>
      </c>
      <c r="EK22" s="22">
        <f t="shared" si="44"/>
        <v>10500000</v>
      </c>
      <c r="EL22" s="22">
        <f t="shared" si="45"/>
        <v>10500000</v>
      </c>
      <c r="EM22" s="22">
        <f t="shared" si="46"/>
        <v>10500000</v>
      </c>
      <c r="EN22" s="22">
        <f t="shared" si="47"/>
        <v>10500000</v>
      </c>
      <c r="EO22" s="22">
        <f t="shared" si="48"/>
        <v>7000000</v>
      </c>
      <c r="EP22" s="22">
        <f t="shared" si="49"/>
        <v>7000000</v>
      </c>
      <c r="EQ22" s="22">
        <f t="shared" si="50"/>
        <v>7000000</v>
      </c>
      <c r="ER22" s="22">
        <f t="shared" si="51"/>
        <v>7000000</v>
      </c>
      <c r="ES22" s="22">
        <f t="shared" si="52"/>
        <v>7000000</v>
      </c>
      <c r="ET22" s="22">
        <f t="shared" si="53"/>
        <v>7000000</v>
      </c>
      <c r="EU22" s="22">
        <f t="shared" si="54"/>
        <v>7000000</v>
      </c>
      <c r="EV22" s="22">
        <f t="shared" si="55"/>
        <v>7000000</v>
      </c>
      <c r="EW22" s="22">
        <f t="shared" si="56"/>
        <v>7000000</v>
      </c>
      <c r="EX22" s="22">
        <f t="shared" si="57"/>
        <v>7000000</v>
      </c>
      <c r="EY22" s="22">
        <f t="shared" si="58"/>
        <v>7000000</v>
      </c>
      <c r="EZ22" s="22">
        <f t="shared" si="59"/>
        <v>7000000</v>
      </c>
      <c r="FA22" s="22">
        <f t="shared" si="60"/>
        <v>7000000</v>
      </c>
      <c r="FB22" s="22">
        <f t="shared" si="61"/>
        <v>7000000</v>
      </c>
      <c r="FC22" s="22">
        <f t="shared" si="62"/>
        <v>7000000</v>
      </c>
      <c r="FD22" s="22">
        <f t="shared" si="63"/>
        <v>7000000</v>
      </c>
      <c r="FE22" s="22">
        <f t="shared" si="64"/>
        <v>7000000</v>
      </c>
      <c r="FF22" s="22">
        <f t="shared" si="65"/>
        <v>7000000</v>
      </c>
      <c r="FG22" s="22">
        <f t="shared" si="66"/>
        <v>7000000</v>
      </c>
      <c r="FH22" s="22">
        <f t="shared" si="67"/>
        <v>7000000</v>
      </c>
      <c r="FI22" s="22">
        <f t="shared" si="68"/>
        <v>7000000</v>
      </c>
      <c r="FJ22" s="10">
        <f t="array" ref="FJ22">SUM(IF($C$2:$FI$2&gt;=1,C22:FI22,0))</f>
        <v>88616558</v>
      </c>
      <c r="FK22" s="10" t="s">
        <v>164</v>
      </c>
    </row>
    <row r="23" spans="1:167" x14ac:dyDescent="0.2">
      <c r="A23" s="2" t="s">
        <v>137</v>
      </c>
      <c r="B23" s="1" t="s">
        <v>157</v>
      </c>
      <c r="C23" s="21">
        <v>206800</v>
      </c>
      <c r="D23" s="21">
        <v>74800</v>
      </c>
      <c r="E23" s="21">
        <v>74800</v>
      </c>
      <c r="F23" s="21">
        <v>67800</v>
      </c>
      <c r="G23" s="21">
        <v>120000</v>
      </c>
      <c r="H23" s="21">
        <v>98800</v>
      </c>
      <c r="I23" s="21">
        <v>75800</v>
      </c>
      <c r="J23" s="21">
        <v>89800</v>
      </c>
      <c r="K23" s="21">
        <v>39000</v>
      </c>
      <c r="L23" s="21">
        <v>186800</v>
      </c>
      <c r="M23" s="21">
        <v>67800</v>
      </c>
      <c r="N23" s="21">
        <v>67800</v>
      </c>
      <c r="O23" s="21">
        <v>65800</v>
      </c>
      <c r="P23" s="21">
        <v>112000</v>
      </c>
      <c r="Q23" s="18">
        <v>96800</v>
      </c>
      <c r="R23" s="18">
        <v>68800</v>
      </c>
      <c r="S23" s="18">
        <v>86800</v>
      </c>
      <c r="T23" s="18">
        <v>38000</v>
      </c>
      <c r="U23" s="18">
        <v>166800</v>
      </c>
      <c r="V23" s="18">
        <v>63800</v>
      </c>
      <c r="W23" s="18">
        <v>63800</v>
      </c>
      <c r="X23" s="18">
        <v>63800</v>
      </c>
      <c r="Y23" s="18">
        <v>102000</v>
      </c>
      <c r="Z23" s="18">
        <v>92800</v>
      </c>
      <c r="AA23" s="18">
        <v>64800</v>
      </c>
      <c r="AB23" s="18">
        <v>84800</v>
      </c>
      <c r="AC23" s="18">
        <v>37000</v>
      </c>
      <c r="AD23" s="18">
        <v>65</v>
      </c>
      <c r="AE23" s="18">
        <v>21551724</v>
      </c>
      <c r="AF23" s="18">
        <v>21551724</v>
      </c>
      <c r="AG23" s="18">
        <v>3500000</v>
      </c>
      <c r="AH23" s="18">
        <v>3500000</v>
      </c>
      <c r="AI23" s="18">
        <v>3500000</v>
      </c>
      <c r="AJ23" s="18">
        <v>3500000</v>
      </c>
      <c r="AK23" s="18">
        <v>3500000</v>
      </c>
      <c r="AL23" s="18">
        <v>3500000</v>
      </c>
      <c r="AM23" s="18">
        <v>3500000</v>
      </c>
      <c r="AN23" s="18">
        <v>3500000</v>
      </c>
      <c r="AO23" s="18">
        <v>3500000</v>
      </c>
      <c r="AP23" s="18">
        <v>3500000</v>
      </c>
      <c r="AQ23" s="18">
        <v>3500000</v>
      </c>
      <c r="AR23" s="18">
        <v>3500000</v>
      </c>
      <c r="AS23" s="18">
        <v>3500000</v>
      </c>
      <c r="AT23" s="18">
        <v>3500000</v>
      </c>
      <c r="AU23" s="18">
        <v>3500000</v>
      </c>
      <c r="AV23" s="18">
        <v>3500000</v>
      </c>
      <c r="AW23" s="18">
        <v>3500000</v>
      </c>
      <c r="AX23" s="18">
        <v>3500000</v>
      </c>
      <c r="AY23" s="18">
        <v>3500000</v>
      </c>
      <c r="AZ23" s="18">
        <v>3500000</v>
      </c>
      <c r="BA23" s="18">
        <v>3500000</v>
      </c>
      <c r="BB23" s="18">
        <v>3500000</v>
      </c>
      <c r="BC23" s="18">
        <v>3500000</v>
      </c>
      <c r="BD23" s="18">
        <v>3500000</v>
      </c>
      <c r="BE23" s="18">
        <v>3500000</v>
      </c>
      <c r="BF23" s="18">
        <v>3500000</v>
      </c>
      <c r="BG23" s="18">
        <v>3500000</v>
      </c>
      <c r="BH23" s="18">
        <v>3500000</v>
      </c>
      <c r="BI23" s="18">
        <v>3500000</v>
      </c>
      <c r="BJ23" s="18">
        <v>3500000</v>
      </c>
      <c r="BK23" s="18">
        <v>3500000</v>
      </c>
      <c r="BL23" s="18">
        <v>3500000</v>
      </c>
      <c r="BM23" s="18">
        <v>3500000</v>
      </c>
      <c r="BN23" s="18">
        <v>3500000</v>
      </c>
      <c r="BO23" s="18">
        <v>3500000</v>
      </c>
      <c r="BP23" s="18">
        <v>3500000</v>
      </c>
      <c r="BQ23" s="18">
        <v>3500000</v>
      </c>
      <c r="BR23" s="18">
        <v>3500000</v>
      </c>
      <c r="BS23" s="18">
        <v>3500000</v>
      </c>
      <c r="BT23" s="18">
        <v>3500000</v>
      </c>
      <c r="BU23" s="18">
        <v>3500000</v>
      </c>
      <c r="BV23" s="18">
        <v>3500000</v>
      </c>
      <c r="BW23" s="18">
        <v>3500000</v>
      </c>
      <c r="BX23" s="18">
        <v>3500000</v>
      </c>
      <c r="BY23" s="18">
        <v>3500000</v>
      </c>
      <c r="BZ23" s="18">
        <v>3500000</v>
      </c>
      <c r="CA23" s="18">
        <v>3500000</v>
      </c>
      <c r="CB23" s="18">
        <v>3500000</v>
      </c>
      <c r="CC23" s="18">
        <v>3500000</v>
      </c>
      <c r="CD23" s="18">
        <v>3500000</v>
      </c>
      <c r="CE23" s="18">
        <v>3500000</v>
      </c>
      <c r="CF23" s="18">
        <v>3500000</v>
      </c>
      <c r="CG23" s="18">
        <v>3500000</v>
      </c>
      <c r="CH23" s="18">
        <v>3500000</v>
      </c>
      <c r="CI23" s="18">
        <v>3500000</v>
      </c>
      <c r="CJ23" s="18">
        <v>3500000</v>
      </c>
      <c r="CK23" s="18">
        <v>3500000</v>
      </c>
      <c r="CL23" s="18">
        <v>3500000</v>
      </c>
      <c r="CM23" s="18">
        <v>3500000</v>
      </c>
      <c r="CN23" s="18">
        <v>3500000</v>
      </c>
      <c r="CO23" s="18">
        <v>3500000</v>
      </c>
      <c r="CP23" s="18">
        <v>3500000</v>
      </c>
      <c r="CQ23" s="18">
        <v>3500000</v>
      </c>
      <c r="CR23" s="22">
        <f t="shared" si="0"/>
        <v>281600</v>
      </c>
      <c r="CS23" s="22">
        <f t="shared" si="1"/>
        <v>254600</v>
      </c>
      <c r="CT23" s="22">
        <f t="shared" si="2"/>
        <v>230600</v>
      </c>
      <c r="CU23" s="22">
        <f t="shared" si="3"/>
        <v>281600</v>
      </c>
      <c r="CV23" s="22">
        <f t="shared" si="4"/>
        <v>254600</v>
      </c>
      <c r="CW23" s="22">
        <f t="shared" si="5"/>
        <v>230600</v>
      </c>
      <c r="CX23" s="22">
        <f t="shared" si="6"/>
        <v>293600</v>
      </c>
      <c r="CY23" s="22">
        <f t="shared" si="7"/>
        <v>276600</v>
      </c>
      <c r="CZ23" s="22">
        <f t="shared" si="8"/>
        <v>258600</v>
      </c>
      <c r="DA23" s="22">
        <f t="shared" si="9"/>
        <v>284600</v>
      </c>
      <c r="DB23" s="22">
        <f t="shared" si="10"/>
        <v>266600</v>
      </c>
      <c r="DC23" s="22">
        <f t="shared" si="11"/>
        <v>250600</v>
      </c>
      <c r="DD23" s="22">
        <f t="shared" si="12"/>
        <v>173600</v>
      </c>
      <c r="DE23" s="22">
        <f t="shared" si="13"/>
        <v>164600</v>
      </c>
      <c r="DF23" s="22">
        <f t="shared" si="14"/>
        <v>156600</v>
      </c>
      <c r="DG23" s="22">
        <f t="shared" si="15"/>
        <v>173600</v>
      </c>
      <c r="DH23" s="22">
        <f t="shared" si="16"/>
        <v>164600</v>
      </c>
      <c r="DI23" s="22">
        <f t="shared" si="17"/>
        <v>156600</v>
      </c>
      <c r="DJ23" s="22">
        <f t="shared" si="18"/>
        <v>173600</v>
      </c>
      <c r="DK23" s="22">
        <f t="shared" si="19"/>
        <v>164600</v>
      </c>
      <c r="DL23" s="22">
        <f t="shared" si="20"/>
        <v>156600</v>
      </c>
      <c r="DM23" s="22">
        <f t="shared" si="21"/>
        <v>164600</v>
      </c>
      <c r="DN23" s="22">
        <f t="shared" si="22"/>
        <v>154600</v>
      </c>
      <c r="DO23" s="22">
        <f t="shared" si="23"/>
        <v>148600</v>
      </c>
      <c r="DP23" s="22">
        <f t="shared" si="24"/>
        <v>39000</v>
      </c>
      <c r="DQ23" s="22">
        <f t="shared" si="25"/>
        <v>38000</v>
      </c>
      <c r="DR23" s="22">
        <f t="shared" si="26"/>
        <v>37000</v>
      </c>
      <c r="DS23" s="22">
        <v>65</v>
      </c>
      <c r="DT23" s="23">
        <f t="shared" si="27"/>
        <v>7000000</v>
      </c>
      <c r="DU23" s="23">
        <f t="shared" si="28"/>
        <v>7000000</v>
      </c>
      <c r="DV23" s="22">
        <f t="shared" si="29"/>
        <v>7000000</v>
      </c>
      <c r="DW23" s="22">
        <f t="shared" si="30"/>
        <v>7000000</v>
      </c>
      <c r="DX23" s="22">
        <f t="shared" si="31"/>
        <v>7000000</v>
      </c>
      <c r="DY23" s="22">
        <f t="shared" si="32"/>
        <v>7000000</v>
      </c>
      <c r="DZ23" s="22">
        <f t="shared" si="33"/>
        <v>7000000</v>
      </c>
      <c r="EA23" s="22">
        <f t="shared" si="34"/>
        <v>10500000</v>
      </c>
      <c r="EB23" s="22">
        <f t="shared" si="35"/>
        <v>10500000</v>
      </c>
      <c r="EC23" s="22">
        <f t="shared" si="36"/>
        <v>10500000</v>
      </c>
      <c r="ED23" s="22">
        <f t="shared" si="37"/>
        <v>10500000</v>
      </c>
      <c r="EE23" s="22">
        <f t="shared" si="38"/>
        <v>10500000</v>
      </c>
      <c r="EF23" s="22">
        <f t="shared" si="39"/>
        <v>10500000</v>
      </c>
      <c r="EG23" s="22">
        <f t="shared" si="40"/>
        <v>10500000</v>
      </c>
      <c r="EH23" s="22">
        <f t="shared" si="41"/>
        <v>10500000</v>
      </c>
      <c r="EI23" s="22">
        <f t="shared" si="42"/>
        <v>10500000</v>
      </c>
      <c r="EJ23" s="22">
        <f t="shared" si="43"/>
        <v>10500000</v>
      </c>
      <c r="EK23" s="22">
        <f t="shared" si="44"/>
        <v>10500000</v>
      </c>
      <c r="EL23" s="22">
        <f t="shared" si="45"/>
        <v>10500000</v>
      </c>
      <c r="EM23" s="22">
        <f t="shared" si="46"/>
        <v>10500000</v>
      </c>
      <c r="EN23" s="22">
        <f t="shared" si="47"/>
        <v>10500000</v>
      </c>
      <c r="EO23" s="22">
        <f t="shared" si="48"/>
        <v>7000000</v>
      </c>
      <c r="EP23" s="22">
        <f t="shared" si="49"/>
        <v>7000000</v>
      </c>
      <c r="EQ23" s="22">
        <f t="shared" si="50"/>
        <v>7000000</v>
      </c>
      <c r="ER23" s="22">
        <f t="shared" si="51"/>
        <v>7000000</v>
      </c>
      <c r="ES23" s="22">
        <f t="shared" si="52"/>
        <v>7000000</v>
      </c>
      <c r="ET23" s="22">
        <f t="shared" si="53"/>
        <v>7000000</v>
      </c>
      <c r="EU23" s="22">
        <f t="shared" si="54"/>
        <v>7000000</v>
      </c>
      <c r="EV23" s="22">
        <f t="shared" si="55"/>
        <v>7000000</v>
      </c>
      <c r="EW23" s="22">
        <f t="shared" si="56"/>
        <v>7000000</v>
      </c>
      <c r="EX23" s="22">
        <f t="shared" si="57"/>
        <v>7000000</v>
      </c>
      <c r="EY23" s="22">
        <f t="shared" si="58"/>
        <v>7000000</v>
      </c>
      <c r="EZ23" s="22">
        <f t="shared" si="59"/>
        <v>7000000</v>
      </c>
      <c r="FA23" s="22">
        <f t="shared" si="60"/>
        <v>7000000</v>
      </c>
      <c r="FB23" s="22">
        <f t="shared" si="61"/>
        <v>7000000</v>
      </c>
      <c r="FC23" s="22">
        <f t="shared" si="62"/>
        <v>7000000</v>
      </c>
      <c r="FD23" s="22">
        <f t="shared" si="63"/>
        <v>7000000</v>
      </c>
      <c r="FE23" s="22">
        <f t="shared" si="64"/>
        <v>7000000</v>
      </c>
      <c r="FF23" s="22">
        <f t="shared" si="65"/>
        <v>7000000</v>
      </c>
      <c r="FG23" s="22">
        <f t="shared" si="66"/>
        <v>7000000</v>
      </c>
      <c r="FH23" s="22">
        <f t="shared" si="67"/>
        <v>7000000</v>
      </c>
      <c r="FI23" s="22">
        <f t="shared" si="68"/>
        <v>7000000</v>
      </c>
      <c r="FJ23" s="10">
        <f t="array" ref="FJ23">SUM(IF($C$2:$FI$2&gt;=1,C23:FI23,0))</f>
        <v>97237248</v>
      </c>
      <c r="FK23" s="10" t="s">
        <v>164</v>
      </c>
    </row>
    <row r="24" spans="1:167" x14ac:dyDescent="0.2">
      <c r="A24" s="2" t="s">
        <v>137</v>
      </c>
      <c r="B24" s="1" t="s">
        <v>7</v>
      </c>
      <c r="C24" s="21">
        <v>206800</v>
      </c>
      <c r="D24" s="21">
        <v>74800</v>
      </c>
      <c r="E24" s="21">
        <v>74800</v>
      </c>
      <c r="F24" s="21">
        <v>67800</v>
      </c>
      <c r="G24" s="21">
        <v>120000</v>
      </c>
      <c r="H24" s="21">
        <v>98800</v>
      </c>
      <c r="I24" s="21">
        <v>75800</v>
      </c>
      <c r="J24" s="21">
        <v>89800</v>
      </c>
      <c r="K24" s="21">
        <v>39000</v>
      </c>
      <c r="L24" s="21">
        <v>186800</v>
      </c>
      <c r="M24" s="21">
        <v>67800</v>
      </c>
      <c r="N24" s="21">
        <v>67800</v>
      </c>
      <c r="O24" s="21">
        <v>65800</v>
      </c>
      <c r="P24" s="21">
        <v>112000</v>
      </c>
      <c r="Q24" s="18">
        <v>96800</v>
      </c>
      <c r="R24" s="18">
        <v>68800</v>
      </c>
      <c r="S24" s="18">
        <v>86800</v>
      </c>
      <c r="T24" s="18">
        <v>38000</v>
      </c>
      <c r="U24" s="18">
        <v>166800</v>
      </c>
      <c r="V24" s="18">
        <v>63800</v>
      </c>
      <c r="W24" s="18">
        <v>63800</v>
      </c>
      <c r="X24" s="18">
        <v>63800</v>
      </c>
      <c r="Y24" s="18">
        <v>102000</v>
      </c>
      <c r="Z24" s="18">
        <v>92800</v>
      </c>
      <c r="AA24" s="18">
        <v>64800</v>
      </c>
      <c r="AB24" s="18">
        <v>84800</v>
      </c>
      <c r="AC24" s="18">
        <v>37000</v>
      </c>
      <c r="AD24" s="18">
        <v>65</v>
      </c>
      <c r="AE24" s="18">
        <v>21551724</v>
      </c>
      <c r="AF24" s="18">
        <v>21551724</v>
      </c>
      <c r="AG24" s="18">
        <v>3500000</v>
      </c>
      <c r="AH24" s="18">
        <v>3500000</v>
      </c>
      <c r="AI24" s="18">
        <v>3500000</v>
      </c>
      <c r="AJ24" s="18">
        <v>3500000</v>
      </c>
      <c r="AK24" s="18">
        <v>3500000</v>
      </c>
      <c r="AL24" s="18">
        <v>3500000</v>
      </c>
      <c r="AM24" s="18">
        <v>3500000</v>
      </c>
      <c r="AN24" s="18">
        <v>3500000</v>
      </c>
      <c r="AO24" s="18">
        <v>3500000</v>
      </c>
      <c r="AP24" s="18">
        <v>3500000</v>
      </c>
      <c r="AQ24" s="18">
        <v>3500000</v>
      </c>
      <c r="AR24" s="18">
        <v>3500000</v>
      </c>
      <c r="AS24" s="18">
        <v>3500000</v>
      </c>
      <c r="AT24" s="18">
        <v>3500000</v>
      </c>
      <c r="AU24" s="18">
        <v>3500000</v>
      </c>
      <c r="AV24" s="18">
        <v>3500000</v>
      </c>
      <c r="AW24" s="18">
        <v>3500000</v>
      </c>
      <c r="AX24" s="18">
        <v>3500000</v>
      </c>
      <c r="AY24" s="18">
        <v>3500000</v>
      </c>
      <c r="AZ24" s="18">
        <v>3500000</v>
      </c>
      <c r="BA24" s="18">
        <v>3500000</v>
      </c>
      <c r="BB24" s="18">
        <v>3500000</v>
      </c>
      <c r="BC24" s="18">
        <v>3500000</v>
      </c>
      <c r="BD24" s="18">
        <v>3500000</v>
      </c>
      <c r="BE24" s="18">
        <v>3500000</v>
      </c>
      <c r="BF24" s="18">
        <v>3500000</v>
      </c>
      <c r="BG24" s="18">
        <v>3500000</v>
      </c>
      <c r="BH24" s="18">
        <v>3500000</v>
      </c>
      <c r="BI24" s="18">
        <v>3500000</v>
      </c>
      <c r="BJ24" s="18">
        <v>3500000</v>
      </c>
      <c r="BK24" s="18">
        <v>3500000</v>
      </c>
      <c r="BL24" s="18">
        <v>3500000</v>
      </c>
      <c r="BM24" s="18">
        <v>3500000</v>
      </c>
      <c r="BN24" s="18">
        <v>3500000</v>
      </c>
      <c r="BO24" s="18">
        <v>3500000</v>
      </c>
      <c r="BP24" s="18">
        <v>3500000</v>
      </c>
      <c r="BQ24" s="18">
        <v>3500000</v>
      </c>
      <c r="BR24" s="18">
        <v>3500000</v>
      </c>
      <c r="BS24" s="18">
        <v>3500000</v>
      </c>
      <c r="BT24" s="18">
        <v>3500000</v>
      </c>
      <c r="BU24" s="18">
        <v>3500000</v>
      </c>
      <c r="BV24" s="18">
        <v>3500000</v>
      </c>
      <c r="BW24" s="18">
        <v>3500000</v>
      </c>
      <c r="BX24" s="18">
        <v>3500000</v>
      </c>
      <c r="BY24" s="18">
        <v>3500000</v>
      </c>
      <c r="BZ24" s="18">
        <v>3500000</v>
      </c>
      <c r="CA24" s="18">
        <v>3500000</v>
      </c>
      <c r="CB24" s="18">
        <v>3500000</v>
      </c>
      <c r="CC24" s="18">
        <v>3500000</v>
      </c>
      <c r="CD24" s="18">
        <v>3500000</v>
      </c>
      <c r="CE24" s="18">
        <v>3500000</v>
      </c>
      <c r="CF24" s="18">
        <v>3500000</v>
      </c>
      <c r="CG24" s="18">
        <v>3500000</v>
      </c>
      <c r="CH24" s="18">
        <v>3500000</v>
      </c>
      <c r="CI24" s="18">
        <v>3500000</v>
      </c>
      <c r="CJ24" s="18">
        <v>3500000</v>
      </c>
      <c r="CK24" s="18">
        <v>3500000</v>
      </c>
      <c r="CL24" s="18">
        <v>3500000</v>
      </c>
      <c r="CM24" s="18">
        <v>3500000</v>
      </c>
      <c r="CN24" s="18">
        <v>3500000</v>
      </c>
      <c r="CO24" s="18">
        <v>3500000</v>
      </c>
      <c r="CP24" s="18">
        <v>3500000</v>
      </c>
      <c r="CQ24" s="18">
        <v>3500000</v>
      </c>
      <c r="CR24" s="22">
        <f t="shared" si="0"/>
        <v>281600</v>
      </c>
      <c r="CS24" s="22">
        <f t="shared" si="1"/>
        <v>254600</v>
      </c>
      <c r="CT24" s="22">
        <f t="shared" si="2"/>
        <v>230600</v>
      </c>
      <c r="CU24" s="22">
        <f t="shared" si="3"/>
        <v>281600</v>
      </c>
      <c r="CV24" s="22">
        <f t="shared" si="4"/>
        <v>254600</v>
      </c>
      <c r="CW24" s="22">
        <f t="shared" si="5"/>
        <v>230600</v>
      </c>
      <c r="CX24" s="22">
        <f t="shared" si="6"/>
        <v>293600</v>
      </c>
      <c r="CY24" s="22">
        <f t="shared" si="7"/>
        <v>276600</v>
      </c>
      <c r="CZ24" s="22">
        <f t="shared" si="8"/>
        <v>258600</v>
      </c>
      <c r="DA24" s="22">
        <f t="shared" si="9"/>
        <v>284600</v>
      </c>
      <c r="DB24" s="22">
        <f t="shared" si="10"/>
        <v>266600</v>
      </c>
      <c r="DC24" s="22">
        <f t="shared" si="11"/>
        <v>250600</v>
      </c>
      <c r="DD24" s="22">
        <f t="shared" si="12"/>
        <v>173600</v>
      </c>
      <c r="DE24" s="22">
        <f t="shared" si="13"/>
        <v>164600</v>
      </c>
      <c r="DF24" s="22">
        <f t="shared" si="14"/>
        <v>156600</v>
      </c>
      <c r="DG24" s="22">
        <f t="shared" si="15"/>
        <v>173600</v>
      </c>
      <c r="DH24" s="22">
        <f t="shared" si="16"/>
        <v>164600</v>
      </c>
      <c r="DI24" s="22">
        <f t="shared" si="17"/>
        <v>156600</v>
      </c>
      <c r="DJ24" s="22">
        <f t="shared" si="18"/>
        <v>173600</v>
      </c>
      <c r="DK24" s="22">
        <f t="shared" si="19"/>
        <v>164600</v>
      </c>
      <c r="DL24" s="22">
        <f t="shared" si="20"/>
        <v>156600</v>
      </c>
      <c r="DM24" s="22">
        <f t="shared" si="21"/>
        <v>164600</v>
      </c>
      <c r="DN24" s="22">
        <f t="shared" si="22"/>
        <v>154600</v>
      </c>
      <c r="DO24" s="22">
        <f t="shared" si="23"/>
        <v>148600</v>
      </c>
      <c r="DP24" s="22">
        <f t="shared" si="24"/>
        <v>39000</v>
      </c>
      <c r="DQ24" s="22">
        <f t="shared" si="25"/>
        <v>38000</v>
      </c>
      <c r="DR24" s="22">
        <f t="shared" si="26"/>
        <v>37000</v>
      </c>
      <c r="DS24" s="22">
        <v>65</v>
      </c>
      <c r="DT24" s="23">
        <f t="shared" si="27"/>
        <v>7000000</v>
      </c>
      <c r="DU24" s="23">
        <f t="shared" si="28"/>
        <v>7000000</v>
      </c>
      <c r="DV24" s="22">
        <f t="shared" si="29"/>
        <v>7000000</v>
      </c>
      <c r="DW24" s="22">
        <f t="shared" si="30"/>
        <v>7000000</v>
      </c>
      <c r="DX24" s="22">
        <f t="shared" si="31"/>
        <v>7000000</v>
      </c>
      <c r="DY24" s="22">
        <f t="shared" si="32"/>
        <v>7000000</v>
      </c>
      <c r="DZ24" s="22">
        <f t="shared" si="33"/>
        <v>7000000</v>
      </c>
      <c r="EA24" s="22">
        <f t="shared" si="34"/>
        <v>10500000</v>
      </c>
      <c r="EB24" s="22">
        <f t="shared" si="35"/>
        <v>10500000</v>
      </c>
      <c r="EC24" s="22">
        <f t="shared" si="36"/>
        <v>10500000</v>
      </c>
      <c r="ED24" s="22">
        <f t="shared" si="37"/>
        <v>10500000</v>
      </c>
      <c r="EE24" s="22">
        <f t="shared" si="38"/>
        <v>10500000</v>
      </c>
      <c r="EF24" s="22">
        <f t="shared" si="39"/>
        <v>10500000</v>
      </c>
      <c r="EG24" s="22">
        <f t="shared" si="40"/>
        <v>10500000</v>
      </c>
      <c r="EH24" s="22">
        <f t="shared" si="41"/>
        <v>10500000</v>
      </c>
      <c r="EI24" s="22">
        <f t="shared" si="42"/>
        <v>10500000</v>
      </c>
      <c r="EJ24" s="22">
        <f t="shared" si="43"/>
        <v>10500000</v>
      </c>
      <c r="EK24" s="22">
        <f t="shared" si="44"/>
        <v>10500000</v>
      </c>
      <c r="EL24" s="22">
        <f t="shared" si="45"/>
        <v>10500000</v>
      </c>
      <c r="EM24" s="22">
        <f t="shared" si="46"/>
        <v>10500000</v>
      </c>
      <c r="EN24" s="22">
        <f t="shared" si="47"/>
        <v>10500000</v>
      </c>
      <c r="EO24" s="22">
        <f t="shared" si="48"/>
        <v>7000000</v>
      </c>
      <c r="EP24" s="22">
        <f t="shared" si="49"/>
        <v>7000000</v>
      </c>
      <c r="EQ24" s="22">
        <f t="shared" si="50"/>
        <v>7000000</v>
      </c>
      <c r="ER24" s="22">
        <f t="shared" si="51"/>
        <v>7000000</v>
      </c>
      <c r="ES24" s="22">
        <f t="shared" si="52"/>
        <v>7000000</v>
      </c>
      <c r="ET24" s="22">
        <f t="shared" si="53"/>
        <v>7000000</v>
      </c>
      <c r="EU24" s="22">
        <f t="shared" si="54"/>
        <v>7000000</v>
      </c>
      <c r="EV24" s="22">
        <f t="shared" si="55"/>
        <v>7000000</v>
      </c>
      <c r="EW24" s="22">
        <f t="shared" si="56"/>
        <v>7000000</v>
      </c>
      <c r="EX24" s="22">
        <f t="shared" si="57"/>
        <v>7000000</v>
      </c>
      <c r="EY24" s="22">
        <f t="shared" si="58"/>
        <v>7000000</v>
      </c>
      <c r="EZ24" s="22">
        <f t="shared" si="59"/>
        <v>7000000</v>
      </c>
      <c r="FA24" s="22">
        <f t="shared" si="60"/>
        <v>7000000</v>
      </c>
      <c r="FB24" s="22">
        <f t="shared" si="61"/>
        <v>7000000</v>
      </c>
      <c r="FC24" s="22">
        <f t="shared" si="62"/>
        <v>7000000</v>
      </c>
      <c r="FD24" s="22">
        <f t="shared" si="63"/>
        <v>7000000</v>
      </c>
      <c r="FE24" s="22">
        <f t="shared" si="64"/>
        <v>7000000</v>
      </c>
      <c r="FF24" s="22">
        <f t="shared" si="65"/>
        <v>7000000</v>
      </c>
      <c r="FG24" s="22">
        <f t="shared" si="66"/>
        <v>7000000</v>
      </c>
      <c r="FH24" s="22">
        <f t="shared" si="67"/>
        <v>7000000</v>
      </c>
      <c r="FI24" s="22">
        <f t="shared" si="68"/>
        <v>7000000</v>
      </c>
      <c r="FJ24" s="10">
        <f t="array" ref="FJ24">SUM(IF($C$2:$FI$2&gt;=1,C24:FI24,0))</f>
        <v>97237248</v>
      </c>
      <c r="FK24" s="10" t="s">
        <v>164</v>
      </c>
    </row>
    <row r="25" spans="1:167" x14ac:dyDescent="0.2">
      <c r="A25" s="2" t="s">
        <v>131</v>
      </c>
      <c r="B25" s="1" t="s">
        <v>7</v>
      </c>
      <c r="C25" s="21">
        <v>194900</v>
      </c>
      <c r="D25" s="21">
        <v>70725</v>
      </c>
      <c r="E25" s="21">
        <v>70725</v>
      </c>
      <c r="F25" s="21">
        <v>68000</v>
      </c>
      <c r="G25" s="21">
        <v>111900</v>
      </c>
      <c r="H25" s="21">
        <v>97400</v>
      </c>
      <c r="I25" s="21">
        <v>70000</v>
      </c>
      <c r="J25" s="21">
        <v>89000</v>
      </c>
      <c r="K25" s="21">
        <v>38000</v>
      </c>
      <c r="L25" s="21">
        <v>194000</v>
      </c>
      <c r="M25" s="21">
        <v>69825</v>
      </c>
      <c r="N25" s="21">
        <v>69825</v>
      </c>
      <c r="O25" s="21">
        <v>67100</v>
      </c>
      <c r="P25" s="21">
        <v>111000</v>
      </c>
      <c r="Q25" s="18">
        <v>96500</v>
      </c>
      <c r="R25" s="18">
        <v>69100</v>
      </c>
      <c r="S25" s="18">
        <v>88100</v>
      </c>
      <c r="T25" s="18">
        <v>37100</v>
      </c>
      <c r="U25" s="18">
        <v>193200</v>
      </c>
      <c r="V25" s="18">
        <v>69025</v>
      </c>
      <c r="W25" s="18">
        <v>69025</v>
      </c>
      <c r="X25" s="18">
        <v>66300</v>
      </c>
      <c r="Y25" s="18">
        <v>110200</v>
      </c>
      <c r="Z25" s="18">
        <v>95700</v>
      </c>
      <c r="AA25" s="18">
        <v>68300</v>
      </c>
      <c r="AB25" s="18">
        <v>87300</v>
      </c>
      <c r="AC25" s="18">
        <v>36300</v>
      </c>
      <c r="AD25" s="18">
        <v>20000</v>
      </c>
      <c r="AE25" s="18">
        <v>400000</v>
      </c>
      <c r="AF25" s="18">
        <v>550000</v>
      </c>
      <c r="AG25" s="18">
        <v>2000000</v>
      </c>
      <c r="AH25" s="18">
        <v>2000000</v>
      </c>
      <c r="AI25" s="18">
        <v>2000000</v>
      </c>
      <c r="AJ25" s="18">
        <v>2000000</v>
      </c>
      <c r="AK25" s="18">
        <v>2000000</v>
      </c>
      <c r="AL25" s="18">
        <v>2000000</v>
      </c>
      <c r="AM25" s="18">
        <v>2000000</v>
      </c>
      <c r="AN25" s="18">
        <v>2000000</v>
      </c>
      <c r="AO25" s="18">
        <v>2000000</v>
      </c>
      <c r="AP25" s="18">
        <v>1990000</v>
      </c>
      <c r="AQ25" s="18">
        <v>1990000</v>
      </c>
      <c r="AR25" s="18">
        <v>1990000</v>
      </c>
      <c r="AS25" s="18">
        <v>1990000</v>
      </c>
      <c r="AT25" s="18">
        <v>1990000</v>
      </c>
      <c r="AU25" s="18">
        <v>1990000</v>
      </c>
      <c r="AV25" s="18">
        <v>1990000</v>
      </c>
      <c r="AW25" s="18">
        <v>1990000</v>
      </c>
      <c r="AX25" s="18">
        <v>1990000</v>
      </c>
      <c r="AY25" s="18">
        <v>1985000</v>
      </c>
      <c r="AZ25" s="18">
        <v>1985000</v>
      </c>
      <c r="BA25" s="18">
        <v>1985000</v>
      </c>
      <c r="BB25" s="18">
        <v>1985000</v>
      </c>
      <c r="BC25" s="18">
        <v>1985000</v>
      </c>
      <c r="BD25" s="18">
        <v>1985000</v>
      </c>
      <c r="BE25" s="18">
        <v>1985000</v>
      </c>
      <c r="BF25" s="18">
        <v>1985000</v>
      </c>
      <c r="BG25" s="18">
        <v>1985000</v>
      </c>
      <c r="BH25" s="18">
        <v>1980000</v>
      </c>
      <c r="BI25" s="18">
        <v>1980000</v>
      </c>
      <c r="BJ25" s="18">
        <v>1980000</v>
      </c>
      <c r="BK25" s="18">
        <v>1980000</v>
      </c>
      <c r="BL25" s="18">
        <v>1980000</v>
      </c>
      <c r="BM25" s="18">
        <v>1980000</v>
      </c>
      <c r="BN25" s="18">
        <v>1980000</v>
      </c>
      <c r="BO25" s="18">
        <v>1980000</v>
      </c>
      <c r="BP25" s="18">
        <v>1980000</v>
      </c>
      <c r="BQ25" s="18">
        <v>1975000</v>
      </c>
      <c r="BR25" s="18">
        <v>1975000</v>
      </c>
      <c r="BS25" s="18">
        <v>1975000</v>
      </c>
      <c r="BT25" s="18">
        <v>1975000</v>
      </c>
      <c r="BU25" s="18">
        <v>1975000</v>
      </c>
      <c r="BV25" s="18">
        <v>1975000</v>
      </c>
      <c r="BW25" s="18">
        <v>1975000</v>
      </c>
      <c r="BX25" s="18">
        <v>1975000</v>
      </c>
      <c r="BY25" s="18">
        <v>1975000</v>
      </c>
      <c r="BZ25" s="18">
        <v>1970000</v>
      </c>
      <c r="CA25" s="18">
        <v>1970000</v>
      </c>
      <c r="CB25" s="18">
        <v>1970000</v>
      </c>
      <c r="CC25" s="18">
        <v>1970000</v>
      </c>
      <c r="CD25" s="18">
        <v>1970000</v>
      </c>
      <c r="CE25" s="18">
        <v>1970000</v>
      </c>
      <c r="CF25" s="18">
        <v>1970000</v>
      </c>
      <c r="CG25" s="18">
        <v>1970000</v>
      </c>
      <c r="CH25" s="18">
        <v>1970000</v>
      </c>
      <c r="CI25" s="18">
        <v>1965000</v>
      </c>
      <c r="CJ25" s="18">
        <v>1965000</v>
      </c>
      <c r="CK25" s="18">
        <v>1965000</v>
      </c>
      <c r="CL25" s="18">
        <v>1965000</v>
      </c>
      <c r="CM25" s="18">
        <v>1965000</v>
      </c>
      <c r="CN25" s="18">
        <v>1965000</v>
      </c>
      <c r="CO25" s="18">
        <v>1965000</v>
      </c>
      <c r="CP25" s="18">
        <v>1965000</v>
      </c>
      <c r="CQ25" s="18">
        <v>1965000</v>
      </c>
      <c r="CR25" s="22">
        <f t="shared" si="0"/>
        <v>265625</v>
      </c>
      <c r="CS25" s="22">
        <f t="shared" si="1"/>
        <v>263825</v>
      </c>
      <c r="CT25" s="22">
        <f t="shared" si="2"/>
        <v>262225</v>
      </c>
      <c r="CU25" s="22">
        <f t="shared" si="3"/>
        <v>265625</v>
      </c>
      <c r="CV25" s="22">
        <f t="shared" si="4"/>
        <v>263825</v>
      </c>
      <c r="CW25" s="22">
        <f t="shared" si="5"/>
        <v>262225</v>
      </c>
      <c r="CX25" s="22">
        <f t="shared" si="6"/>
        <v>280025</v>
      </c>
      <c r="CY25" s="22">
        <f t="shared" si="7"/>
        <v>277325</v>
      </c>
      <c r="CZ25" s="22">
        <f t="shared" si="8"/>
        <v>274925</v>
      </c>
      <c r="DA25" s="22">
        <f t="shared" si="9"/>
        <v>271625</v>
      </c>
      <c r="DB25" s="22">
        <f t="shared" si="10"/>
        <v>268925</v>
      </c>
      <c r="DC25" s="22">
        <f t="shared" si="11"/>
        <v>266525</v>
      </c>
      <c r="DD25" s="22">
        <f t="shared" si="12"/>
        <v>168125</v>
      </c>
      <c r="DE25" s="22">
        <f t="shared" si="13"/>
        <v>166325</v>
      </c>
      <c r="DF25" s="22">
        <f t="shared" si="14"/>
        <v>164725</v>
      </c>
      <c r="DG25" s="22">
        <f t="shared" si="15"/>
        <v>168125</v>
      </c>
      <c r="DH25" s="22">
        <f t="shared" si="16"/>
        <v>166325</v>
      </c>
      <c r="DI25" s="22">
        <f t="shared" si="17"/>
        <v>164725</v>
      </c>
      <c r="DJ25" s="22">
        <f t="shared" si="18"/>
        <v>168125</v>
      </c>
      <c r="DK25" s="22">
        <f t="shared" si="19"/>
        <v>166325</v>
      </c>
      <c r="DL25" s="22">
        <f t="shared" si="20"/>
        <v>164725</v>
      </c>
      <c r="DM25" s="22">
        <f t="shared" si="21"/>
        <v>159725</v>
      </c>
      <c r="DN25" s="22">
        <f t="shared" si="22"/>
        <v>157925</v>
      </c>
      <c r="DO25" s="22">
        <f t="shared" si="23"/>
        <v>156325</v>
      </c>
      <c r="DP25" s="22">
        <f t="shared" si="24"/>
        <v>38000</v>
      </c>
      <c r="DQ25" s="22">
        <f t="shared" si="25"/>
        <v>37100</v>
      </c>
      <c r="DR25" s="22">
        <f t="shared" si="26"/>
        <v>36300</v>
      </c>
      <c r="DS25" s="22">
        <v>20000</v>
      </c>
      <c r="DT25" s="23">
        <f t="shared" si="27"/>
        <v>4000000</v>
      </c>
      <c r="DU25" s="23">
        <f t="shared" si="28"/>
        <v>3980000</v>
      </c>
      <c r="DV25" s="22">
        <f t="shared" si="29"/>
        <v>3970000</v>
      </c>
      <c r="DW25" s="22">
        <f t="shared" si="30"/>
        <v>3960000</v>
      </c>
      <c r="DX25" s="22">
        <f t="shared" si="31"/>
        <v>3950000</v>
      </c>
      <c r="DY25" s="22">
        <f t="shared" si="32"/>
        <v>3940000</v>
      </c>
      <c r="DZ25" s="22">
        <f t="shared" si="33"/>
        <v>3930000</v>
      </c>
      <c r="EA25" s="22">
        <f t="shared" si="34"/>
        <v>6000000</v>
      </c>
      <c r="EB25" s="22">
        <f t="shared" si="35"/>
        <v>5970000</v>
      </c>
      <c r="EC25" s="22">
        <f t="shared" si="36"/>
        <v>5955000</v>
      </c>
      <c r="ED25" s="22">
        <f t="shared" si="37"/>
        <v>5935000</v>
      </c>
      <c r="EE25" s="22">
        <f t="shared" si="38"/>
        <v>5925000</v>
      </c>
      <c r="EF25" s="22">
        <f t="shared" si="39"/>
        <v>5910000</v>
      </c>
      <c r="EG25" s="22">
        <f t="shared" si="40"/>
        <v>5895000</v>
      </c>
      <c r="EH25" s="22">
        <f t="shared" si="41"/>
        <v>6000000</v>
      </c>
      <c r="EI25" s="22">
        <f t="shared" si="42"/>
        <v>5970000</v>
      </c>
      <c r="EJ25" s="22">
        <f t="shared" si="43"/>
        <v>5955000</v>
      </c>
      <c r="EK25" s="22">
        <f t="shared" si="44"/>
        <v>5935000</v>
      </c>
      <c r="EL25" s="22">
        <f t="shared" si="45"/>
        <v>5925000</v>
      </c>
      <c r="EM25" s="22">
        <f t="shared" si="46"/>
        <v>5910000</v>
      </c>
      <c r="EN25" s="22">
        <f t="shared" si="47"/>
        <v>5895000</v>
      </c>
      <c r="EO25" s="22">
        <f t="shared" si="48"/>
        <v>4000000</v>
      </c>
      <c r="EP25" s="22">
        <f t="shared" si="49"/>
        <v>3980000</v>
      </c>
      <c r="EQ25" s="22">
        <f t="shared" si="50"/>
        <v>3970000</v>
      </c>
      <c r="ER25" s="22">
        <f t="shared" si="51"/>
        <v>3960000</v>
      </c>
      <c r="ES25" s="22">
        <f t="shared" si="52"/>
        <v>3950000</v>
      </c>
      <c r="ET25" s="22">
        <f t="shared" si="53"/>
        <v>3940000</v>
      </c>
      <c r="EU25" s="22">
        <f t="shared" si="54"/>
        <v>3930000</v>
      </c>
      <c r="EV25" s="22">
        <f t="shared" si="55"/>
        <v>3980000</v>
      </c>
      <c r="EW25" s="22">
        <f t="shared" si="56"/>
        <v>3970000</v>
      </c>
      <c r="EX25" s="22">
        <f t="shared" si="57"/>
        <v>3960000</v>
      </c>
      <c r="EY25" s="22">
        <f t="shared" si="58"/>
        <v>3950000</v>
      </c>
      <c r="EZ25" s="22">
        <f t="shared" si="59"/>
        <v>3950000</v>
      </c>
      <c r="FA25" s="22">
        <f t="shared" si="60"/>
        <v>3940000</v>
      </c>
      <c r="FB25" s="22">
        <f t="shared" si="61"/>
        <v>3930000</v>
      </c>
      <c r="FC25" s="22">
        <f t="shared" si="62"/>
        <v>4000000</v>
      </c>
      <c r="FD25" s="22">
        <f t="shared" si="63"/>
        <v>3980000</v>
      </c>
      <c r="FE25" s="22">
        <f t="shared" si="64"/>
        <v>3970000</v>
      </c>
      <c r="FF25" s="22">
        <f t="shared" si="65"/>
        <v>3960000</v>
      </c>
      <c r="FG25" s="22">
        <f t="shared" si="66"/>
        <v>3950000</v>
      </c>
      <c r="FH25" s="22">
        <f t="shared" si="67"/>
        <v>3940000</v>
      </c>
      <c r="FI25" s="22">
        <f t="shared" si="68"/>
        <v>3930000</v>
      </c>
      <c r="FJ25" s="10">
        <f t="array" ref="FJ25">SUM(IF($C$2:$FI$2&gt;=1,C25:FI25,0))</f>
        <v>32344300</v>
      </c>
      <c r="FK25" s="10" t="s">
        <v>164</v>
      </c>
    </row>
    <row r="26" spans="1:167" x14ac:dyDescent="0.2">
      <c r="A26" s="2" t="s">
        <v>137</v>
      </c>
      <c r="B26" s="1" t="s">
        <v>8</v>
      </c>
      <c r="C26" s="21">
        <v>206800</v>
      </c>
      <c r="D26" s="21">
        <v>74800</v>
      </c>
      <c r="E26" s="21">
        <v>74800</v>
      </c>
      <c r="F26" s="21">
        <v>67800</v>
      </c>
      <c r="G26" s="21">
        <v>120000</v>
      </c>
      <c r="H26" s="21">
        <v>98800</v>
      </c>
      <c r="I26" s="21">
        <v>75800</v>
      </c>
      <c r="J26" s="21">
        <v>89800</v>
      </c>
      <c r="K26" s="21">
        <v>39000</v>
      </c>
      <c r="L26" s="21">
        <v>186800</v>
      </c>
      <c r="M26" s="21">
        <v>67800</v>
      </c>
      <c r="N26" s="21">
        <v>67800</v>
      </c>
      <c r="O26" s="21">
        <v>65800</v>
      </c>
      <c r="P26" s="21">
        <v>112000</v>
      </c>
      <c r="Q26" s="18">
        <v>96800</v>
      </c>
      <c r="R26" s="18">
        <v>68800</v>
      </c>
      <c r="S26" s="18">
        <v>86800</v>
      </c>
      <c r="T26" s="18">
        <v>38000</v>
      </c>
      <c r="U26" s="18">
        <v>166800</v>
      </c>
      <c r="V26" s="18">
        <v>63800</v>
      </c>
      <c r="W26" s="18">
        <v>63800</v>
      </c>
      <c r="X26" s="18">
        <v>63800</v>
      </c>
      <c r="Y26" s="18">
        <v>102000</v>
      </c>
      <c r="Z26" s="18">
        <v>92800</v>
      </c>
      <c r="AA26" s="18">
        <v>64800</v>
      </c>
      <c r="AB26" s="18">
        <v>84800</v>
      </c>
      <c r="AC26" s="18">
        <v>37000</v>
      </c>
      <c r="AD26" s="18">
        <v>65</v>
      </c>
      <c r="AE26" s="18">
        <v>21551724</v>
      </c>
      <c r="AF26" s="18">
        <v>21551724</v>
      </c>
      <c r="AG26" s="18">
        <v>3500000</v>
      </c>
      <c r="AH26" s="18">
        <v>3500000</v>
      </c>
      <c r="AI26" s="18">
        <v>3500000</v>
      </c>
      <c r="AJ26" s="18">
        <v>3500000</v>
      </c>
      <c r="AK26" s="18">
        <v>3500000</v>
      </c>
      <c r="AL26" s="18">
        <v>3500000</v>
      </c>
      <c r="AM26" s="18">
        <v>3500000</v>
      </c>
      <c r="AN26" s="18">
        <v>3500000</v>
      </c>
      <c r="AO26" s="18">
        <v>3500000</v>
      </c>
      <c r="AP26" s="18">
        <v>3500000</v>
      </c>
      <c r="AQ26" s="18">
        <v>3500000</v>
      </c>
      <c r="AR26" s="18">
        <v>3500000</v>
      </c>
      <c r="AS26" s="18">
        <v>3500000</v>
      </c>
      <c r="AT26" s="18">
        <v>3500000</v>
      </c>
      <c r="AU26" s="18">
        <v>3500000</v>
      </c>
      <c r="AV26" s="18">
        <v>3500000</v>
      </c>
      <c r="AW26" s="18">
        <v>3500000</v>
      </c>
      <c r="AX26" s="18">
        <v>3500000</v>
      </c>
      <c r="AY26" s="18">
        <v>3500000</v>
      </c>
      <c r="AZ26" s="18">
        <v>3500000</v>
      </c>
      <c r="BA26" s="18">
        <v>3500000</v>
      </c>
      <c r="BB26" s="18">
        <v>3500000</v>
      </c>
      <c r="BC26" s="18">
        <v>3500000</v>
      </c>
      <c r="BD26" s="18">
        <v>3500000</v>
      </c>
      <c r="BE26" s="18">
        <v>3500000</v>
      </c>
      <c r="BF26" s="18">
        <v>3500000</v>
      </c>
      <c r="BG26" s="18">
        <v>3500000</v>
      </c>
      <c r="BH26" s="18">
        <v>3500000</v>
      </c>
      <c r="BI26" s="18">
        <v>3500000</v>
      </c>
      <c r="BJ26" s="18">
        <v>3500000</v>
      </c>
      <c r="BK26" s="18">
        <v>3500000</v>
      </c>
      <c r="BL26" s="18">
        <v>3500000</v>
      </c>
      <c r="BM26" s="18">
        <v>3500000</v>
      </c>
      <c r="BN26" s="18">
        <v>3500000</v>
      </c>
      <c r="BO26" s="18">
        <v>3500000</v>
      </c>
      <c r="BP26" s="18">
        <v>3500000</v>
      </c>
      <c r="BQ26" s="18">
        <v>3500000</v>
      </c>
      <c r="BR26" s="18">
        <v>3500000</v>
      </c>
      <c r="BS26" s="18">
        <v>3500000</v>
      </c>
      <c r="BT26" s="18">
        <v>3500000</v>
      </c>
      <c r="BU26" s="18">
        <v>3500000</v>
      </c>
      <c r="BV26" s="18">
        <v>3500000</v>
      </c>
      <c r="BW26" s="18">
        <v>3500000</v>
      </c>
      <c r="BX26" s="18">
        <v>3500000</v>
      </c>
      <c r="BY26" s="18">
        <v>3500000</v>
      </c>
      <c r="BZ26" s="18">
        <v>3500000</v>
      </c>
      <c r="CA26" s="18">
        <v>3500000</v>
      </c>
      <c r="CB26" s="18">
        <v>3500000</v>
      </c>
      <c r="CC26" s="18">
        <v>3500000</v>
      </c>
      <c r="CD26" s="18">
        <v>3500000</v>
      </c>
      <c r="CE26" s="18">
        <v>3500000</v>
      </c>
      <c r="CF26" s="18">
        <v>3500000</v>
      </c>
      <c r="CG26" s="18">
        <v>3500000</v>
      </c>
      <c r="CH26" s="18">
        <v>3500000</v>
      </c>
      <c r="CI26" s="18">
        <v>3500000</v>
      </c>
      <c r="CJ26" s="18">
        <v>3500000</v>
      </c>
      <c r="CK26" s="18">
        <v>3500000</v>
      </c>
      <c r="CL26" s="18">
        <v>3500000</v>
      </c>
      <c r="CM26" s="18">
        <v>3500000</v>
      </c>
      <c r="CN26" s="18">
        <v>3500000</v>
      </c>
      <c r="CO26" s="18">
        <v>3500000</v>
      </c>
      <c r="CP26" s="18">
        <v>3500000</v>
      </c>
      <c r="CQ26" s="18">
        <v>3500000</v>
      </c>
      <c r="CR26" s="22">
        <f t="shared" si="0"/>
        <v>281600</v>
      </c>
      <c r="CS26" s="22">
        <f t="shared" si="1"/>
        <v>254600</v>
      </c>
      <c r="CT26" s="22">
        <f t="shared" si="2"/>
        <v>230600</v>
      </c>
      <c r="CU26" s="22">
        <f t="shared" si="3"/>
        <v>281600</v>
      </c>
      <c r="CV26" s="22">
        <f t="shared" si="4"/>
        <v>254600</v>
      </c>
      <c r="CW26" s="22">
        <f t="shared" si="5"/>
        <v>230600</v>
      </c>
      <c r="CX26" s="22">
        <f t="shared" si="6"/>
        <v>293600</v>
      </c>
      <c r="CY26" s="22">
        <f t="shared" si="7"/>
        <v>276600</v>
      </c>
      <c r="CZ26" s="22">
        <f t="shared" si="8"/>
        <v>258600</v>
      </c>
      <c r="DA26" s="22">
        <f t="shared" si="9"/>
        <v>284600</v>
      </c>
      <c r="DB26" s="22">
        <f t="shared" si="10"/>
        <v>266600</v>
      </c>
      <c r="DC26" s="22">
        <f t="shared" si="11"/>
        <v>250600</v>
      </c>
      <c r="DD26" s="22">
        <f t="shared" si="12"/>
        <v>173600</v>
      </c>
      <c r="DE26" s="22">
        <f t="shared" si="13"/>
        <v>164600</v>
      </c>
      <c r="DF26" s="22">
        <f t="shared" si="14"/>
        <v>156600</v>
      </c>
      <c r="DG26" s="22">
        <f t="shared" si="15"/>
        <v>173600</v>
      </c>
      <c r="DH26" s="22">
        <f t="shared" si="16"/>
        <v>164600</v>
      </c>
      <c r="DI26" s="22">
        <f t="shared" si="17"/>
        <v>156600</v>
      </c>
      <c r="DJ26" s="22">
        <f t="shared" si="18"/>
        <v>173600</v>
      </c>
      <c r="DK26" s="22">
        <f t="shared" si="19"/>
        <v>164600</v>
      </c>
      <c r="DL26" s="22">
        <f t="shared" si="20"/>
        <v>156600</v>
      </c>
      <c r="DM26" s="22">
        <f t="shared" si="21"/>
        <v>164600</v>
      </c>
      <c r="DN26" s="22">
        <f t="shared" si="22"/>
        <v>154600</v>
      </c>
      <c r="DO26" s="22">
        <f t="shared" si="23"/>
        <v>148600</v>
      </c>
      <c r="DP26" s="22">
        <f t="shared" si="24"/>
        <v>39000</v>
      </c>
      <c r="DQ26" s="22">
        <f t="shared" si="25"/>
        <v>38000</v>
      </c>
      <c r="DR26" s="22">
        <f t="shared" si="26"/>
        <v>37000</v>
      </c>
      <c r="DS26" s="22">
        <v>65</v>
      </c>
      <c r="DT26" s="23">
        <f t="shared" si="27"/>
        <v>7000000</v>
      </c>
      <c r="DU26" s="23">
        <f t="shared" si="28"/>
        <v>7000000</v>
      </c>
      <c r="DV26" s="22">
        <f t="shared" si="29"/>
        <v>7000000</v>
      </c>
      <c r="DW26" s="22">
        <f t="shared" si="30"/>
        <v>7000000</v>
      </c>
      <c r="DX26" s="22">
        <f t="shared" si="31"/>
        <v>7000000</v>
      </c>
      <c r="DY26" s="22">
        <f t="shared" si="32"/>
        <v>7000000</v>
      </c>
      <c r="DZ26" s="22">
        <f t="shared" si="33"/>
        <v>7000000</v>
      </c>
      <c r="EA26" s="22">
        <f t="shared" si="34"/>
        <v>10500000</v>
      </c>
      <c r="EB26" s="22">
        <f t="shared" si="35"/>
        <v>10500000</v>
      </c>
      <c r="EC26" s="22">
        <f t="shared" si="36"/>
        <v>10500000</v>
      </c>
      <c r="ED26" s="22">
        <f t="shared" si="37"/>
        <v>10500000</v>
      </c>
      <c r="EE26" s="22">
        <f t="shared" si="38"/>
        <v>10500000</v>
      </c>
      <c r="EF26" s="22">
        <f t="shared" si="39"/>
        <v>10500000</v>
      </c>
      <c r="EG26" s="22">
        <f t="shared" si="40"/>
        <v>10500000</v>
      </c>
      <c r="EH26" s="22">
        <f t="shared" si="41"/>
        <v>10500000</v>
      </c>
      <c r="EI26" s="22">
        <f t="shared" si="42"/>
        <v>10500000</v>
      </c>
      <c r="EJ26" s="22">
        <f t="shared" si="43"/>
        <v>10500000</v>
      </c>
      <c r="EK26" s="22">
        <f t="shared" si="44"/>
        <v>10500000</v>
      </c>
      <c r="EL26" s="22">
        <f t="shared" si="45"/>
        <v>10500000</v>
      </c>
      <c r="EM26" s="22">
        <f t="shared" si="46"/>
        <v>10500000</v>
      </c>
      <c r="EN26" s="22">
        <f t="shared" si="47"/>
        <v>10500000</v>
      </c>
      <c r="EO26" s="22">
        <f t="shared" si="48"/>
        <v>7000000</v>
      </c>
      <c r="EP26" s="22">
        <f t="shared" si="49"/>
        <v>7000000</v>
      </c>
      <c r="EQ26" s="22">
        <f t="shared" si="50"/>
        <v>7000000</v>
      </c>
      <c r="ER26" s="22">
        <f t="shared" si="51"/>
        <v>7000000</v>
      </c>
      <c r="ES26" s="22">
        <f t="shared" si="52"/>
        <v>7000000</v>
      </c>
      <c r="ET26" s="22">
        <f t="shared" si="53"/>
        <v>7000000</v>
      </c>
      <c r="EU26" s="22">
        <f t="shared" si="54"/>
        <v>7000000</v>
      </c>
      <c r="EV26" s="22">
        <f t="shared" si="55"/>
        <v>7000000</v>
      </c>
      <c r="EW26" s="22">
        <f t="shared" si="56"/>
        <v>7000000</v>
      </c>
      <c r="EX26" s="22">
        <f t="shared" si="57"/>
        <v>7000000</v>
      </c>
      <c r="EY26" s="22">
        <f t="shared" si="58"/>
        <v>7000000</v>
      </c>
      <c r="EZ26" s="22">
        <f t="shared" si="59"/>
        <v>7000000</v>
      </c>
      <c r="FA26" s="22">
        <f t="shared" si="60"/>
        <v>7000000</v>
      </c>
      <c r="FB26" s="22">
        <f t="shared" si="61"/>
        <v>7000000</v>
      </c>
      <c r="FC26" s="22">
        <f t="shared" si="62"/>
        <v>7000000</v>
      </c>
      <c r="FD26" s="22">
        <f t="shared" si="63"/>
        <v>7000000</v>
      </c>
      <c r="FE26" s="22">
        <f t="shared" si="64"/>
        <v>7000000</v>
      </c>
      <c r="FF26" s="22">
        <f t="shared" si="65"/>
        <v>7000000</v>
      </c>
      <c r="FG26" s="22">
        <f t="shared" si="66"/>
        <v>7000000</v>
      </c>
      <c r="FH26" s="22">
        <f t="shared" si="67"/>
        <v>7000000</v>
      </c>
      <c r="FI26" s="22">
        <f t="shared" si="68"/>
        <v>7000000</v>
      </c>
      <c r="FJ26" s="10">
        <f t="array" ref="FJ26">SUM(IF($C$2:$FI$2&gt;=1,C26:FI26,0))</f>
        <v>97237248</v>
      </c>
      <c r="FK26" s="10" t="s">
        <v>164</v>
      </c>
    </row>
    <row r="27" spans="1:167" x14ac:dyDescent="0.2">
      <c r="A27" s="2" t="s">
        <v>140</v>
      </c>
      <c r="B27" s="1" t="s">
        <v>9</v>
      </c>
      <c r="C27" s="21">
        <v>175000</v>
      </c>
      <c r="D27" s="21">
        <v>49000</v>
      </c>
      <c r="E27" s="21">
        <v>49000</v>
      </c>
      <c r="F27" s="21">
        <v>47000</v>
      </c>
      <c r="G27" s="21">
        <v>100000</v>
      </c>
      <c r="H27" s="21">
        <v>68000</v>
      </c>
      <c r="I27" s="21">
        <v>49000</v>
      </c>
      <c r="J27" s="21">
        <v>62000</v>
      </c>
      <c r="K27" s="21">
        <v>36000</v>
      </c>
      <c r="L27" s="21">
        <v>170000</v>
      </c>
      <c r="M27" s="21">
        <v>45000</v>
      </c>
      <c r="N27" s="21">
        <v>45000</v>
      </c>
      <c r="O27" s="21">
        <v>45000</v>
      </c>
      <c r="P27" s="21">
        <v>98000</v>
      </c>
      <c r="Q27" s="18">
        <v>65000</v>
      </c>
      <c r="R27" s="18">
        <v>45000</v>
      </c>
      <c r="S27" s="18">
        <v>60000</v>
      </c>
      <c r="T27" s="18">
        <v>34000</v>
      </c>
      <c r="U27" s="18">
        <v>165000</v>
      </c>
      <c r="V27" s="18">
        <v>40000</v>
      </c>
      <c r="W27" s="18">
        <v>40000</v>
      </c>
      <c r="X27" s="18">
        <v>43000</v>
      </c>
      <c r="Y27" s="18">
        <v>95000</v>
      </c>
      <c r="Z27" s="18">
        <v>63000</v>
      </c>
      <c r="AA27" s="18">
        <v>43000</v>
      </c>
      <c r="AB27" s="18">
        <v>58000</v>
      </c>
      <c r="AC27" s="18">
        <v>32000</v>
      </c>
      <c r="AD27" s="18">
        <v>500000</v>
      </c>
      <c r="AE27" s="18">
        <v>1000000</v>
      </c>
      <c r="AF27" s="18">
        <v>1300000</v>
      </c>
      <c r="AG27" s="18">
        <v>12000000</v>
      </c>
      <c r="AH27" s="18">
        <v>12000000</v>
      </c>
      <c r="AI27" s="18">
        <v>12000000</v>
      </c>
      <c r="AJ27" s="18">
        <v>12000000</v>
      </c>
      <c r="AK27" s="18">
        <v>12000000</v>
      </c>
      <c r="AL27" s="18">
        <v>12000000</v>
      </c>
      <c r="AM27" s="18">
        <v>12000000</v>
      </c>
      <c r="AN27" s="18">
        <v>12000000</v>
      </c>
      <c r="AO27" s="18">
        <v>12000000</v>
      </c>
      <c r="AP27" s="18">
        <v>18000000</v>
      </c>
      <c r="AQ27" s="18">
        <v>18000000</v>
      </c>
      <c r="AR27" s="18">
        <v>18000000</v>
      </c>
      <c r="AS27" s="18">
        <v>18000000</v>
      </c>
      <c r="AT27" s="18">
        <v>18000000</v>
      </c>
      <c r="AU27" s="18">
        <v>18000000</v>
      </c>
      <c r="AV27" s="18">
        <v>18000000</v>
      </c>
      <c r="AW27" s="18">
        <v>18000000</v>
      </c>
      <c r="AX27" s="18">
        <v>18000000</v>
      </c>
      <c r="AY27" s="18">
        <v>24000000</v>
      </c>
      <c r="AZ27" s="18">
        <v>24000000</v>
      </c>
      <c r="BA27" s="18">
        <v>24000000</v>
      </c>
      <c r="BB27" s="18">
        <v>24000000</v>
      </c>
      <c r="BC27" s="18">
        <v>24000000</v>
      </c>
      <c r="BD27" s="18">
        <v>24000000</v>
      </c>
      <c r="BE27" s="18">
        <v>24000000</v>
      </c>
      <c r="BF27" s="18">
        <v>24000000</v>
      </c>
      <c r="BG27" s="18">
        <v>24000000</v>
      </c>
      <c r="BH27" s="18">
        <v>30000000</v>
      </c>
      <c r="BI27" s="18">
        <v>30000000</v>
      </c>
      <c r="BJ27" s="18">
        <v>30000000</v>
      </c>
      <c r="BK27" s="18">
        <v>30000000</v>
      </c>
      <c r="BL27" s="18">
        <v>30000000</v>
      </c>
      <c r="BM27" s="18">
        <v>30000000</v>
      </c>
      <c r="BN27" s="18">
        <v>30000000</v>
      </c>
      <c r="BO27" s="18">
        <v>30000000</v>
      </c>
      <c r="BP27" s="18">
        <v>30000000</v>
      </c>
      <c r="BQ27" s="18">
        <v>48000000</v>
      </c>
      <c r="BR27" s="18">
        <v>48000000</v>
      </c>
      <c r="BS27" s="18">
        <v>48000000</v>
      </c>
      <c r="BT27" s="18">
        <v>48000000</v>
      </c>
      <c r="BU27" s="18">
        <v>48000000</v>
      </c>
      <c r="BV27" s="18">
        <v>48000000</v>
      </c>
      <c r="BW27" s="18">
        <v>48000000</v>
      </c>
      <c r="BX27" s="18">
        <v>48000000</v>
      </c>
      <c r="BY27" s="18">
        <v>48000000</v>
      </c>
      <c r="BZ27" s="18">
        <v>60000000</v>
      </c>
      <c r="CA27" s="18">
        <v>60000000</v>
      </c>
      <c r="CB27" s="18">
        <v>60000000</v>
      </c>
      <c r="CC27" s="18">
        <v>60000000</v>
      </c>
      <c r="CD27" s="18">
        <v>60000000</v>
      </c>
      <c r="CE27" s="18">
        <v>60000000</v>
      </c>
      <c r="CF27" s="18">
        <v>60000000</v>
      </c>
      <c r="CG27" s="18">
        <v>60000000</v>
      </c>
      <c r="CH27" s="18">
        <v>60000000</v>
      </c>
      <c r="CI27" s="18">
        <v>78000000</v>
      </c>
      <c r="CJ27" s="18">
        <v>78000000</v>
      </c>
      <c r="CK27" s="18">
        <v>78000000</v>
      </c>
      <c r="CL27" s="18">
        <v>78000000</v>
      </c>
      <c r="CM27" s="18">
        <v>78000000</v>
      </c>
      <c r="CN27" s="18">
        <v>78000000</v>
      </c>
      <c r="CO27" s="18">
        <v>78000000</v>
      </c>
      <c r="CP27" s="18">
        <v>78000000</v>
      </c>
      <c r="CQ27" s="18">
        <v>78000000</v>
      </c>
      <c r="CR27" s="22">
        <f t="shared" si="0"/>
        <v>224000</v>
      </c>
      <c r="CS27" s="22">
        <f t="shared" si="1"/>
        <v>215000</v>
      </c>
      <c r="CT27" s="22">
        <f t="shared" si="2"/>
        <v>205000</v>
      </c>
      <c r="CU27" s="22">
        <f t="shared" si="3"/>
        <v>224000</v>
      </c>
      <c r="CV27" s="22">
        <f t="shared" si="4"/>
        <v>215000</v>
      </c>
      <c r="CW27" s="22">
        <f t="shared" si="5"/>
        <v>205000</v>
      </c>
      <c r="CX27" s="22">
        <f t="shared" si="6"/>
        <v>217000</v>
      </c>
      <c r="CY27" s="22">
        <f t="shared" si="7"/>
        <v>208000</v>
      </c>
      <c r="CZ27" s="22">
        <f t="shared" si="8"/>
        <v>201000</v>
      </c>
      <c r="DA27" s="22">
        <f t="shared" si="9"/>
        <v>211000</v>
      </c>
      <c r="DB27" s="22">
        <f t="shared" si="10"/>
        <v>203000</v>
      </c>
      <c r="DC27" s="22">
        <f t="shared" si="11"/>
        <v>196000</v>
      </c>
      <c r="DD27" s="22">
        <f t="shared" si="12"/>
        <v>117000</v>
      </c>
      <c r="DE27" s="22">
        <f t="shared" si="13"/>
        <v>110000</v>
      </c>
      <c r="DF27" s="22">
        <f t="shared" si="14"/>
        <v>106000</v>
      </c>
      <c r="DG27" s="22">
        <f t="shared" si="15"/>
        <v>117000</v>
      </c>
      <c r="DH27" s="22">
        <f t="shared" si="16"/>
        <v>110000</v>
      </c>
      <c r="DI27" s="22">
        <f t="shared" si="17"/>
        <v>106000</v>
      </c>
      <c r="DJ27" s="22">
        <f t="shared" si="18"/>
        <v>117000</v>
      </c>
      <c r="DK27" s="22">
        <f t="shared" si="19"/>
        <v>110000</v>
      </c>
      <c r="DL27" s="22">
        <f t="shared" si="20"/>
        <v>106000</v>
      </c>
      <c r="DM27" s="22">
        <f t="shared" si="21"/>
        <v>111000</v>
      </c>
      <c r="DN27" s="22">
        <f t="shared" si="22"/>
        <v>105000</v>
      </c>
      <c r="DO27" s="22">
        <f t="shared" si="23"/>
        <v>101000</v>
      </c>
      <c r="DP27" s="22">
        <f t="shared" si="24"/>
        <v>36000</v>
      </c>
      <c r="DQ27" s="22">
        <f t="shared" si="25"/>
        <v>34000</v>
      </c>
      <c r="DR27" s="22">
        <f t="shared" si="26"/>
        <v>32000</v>
      </c>
      <c r="DS27" s="22">
        <v>500000</v>
      </c>
      <c r="DT27" s="23">
        <f t="shared" si="27"/>
        <v>24000000</v>
      </c>
      <c r="DU27" s="23">
        <f t="shared" si="28"/>
        <v>36000000</v>
      </c>
      <c r="DV27" s="22">
        <f t="shared" si="29"/>
        <v>48000000</v>
      </c>
      <c r="DW27" s="22">
        <f t="shared" si="30"/>
        <v>60000000</v>
      </c>
      <c r="DX27" s="22">
        <f t="shared" si="31"/>
        <v>96000000</v>
      </c>
      <c r="DY27" s="22">
        <f t="shared" si="32"/>
        <v>120000000</v>
      </c>
      <c r="DZ27" s="22">
        <f t="shared" si="33"/>
        <v>156000000</v>
      </c>
      <c r="EA27" s="22">
        <f t="shared" si="34"/>
        <v>36000000</v>
      </c>
      <c r="EB27" s="22">
        <f t="shared" si="35"/>
        <v>54000000</v>
      </c>
      <c r="EC27" s="22">
        <f t="shared" si="36"/>
        <v>72000000</v>
      </c>
      <c r="ED27" s="22">
        <f t="shared" si="37"/>
        <v>108000000</v>
      </c>
      <c r="EE27" s="22">
        <f t="shared" si="38"/>
        <v>144000000</v>
      </c>
      <c r="EF27" s="22">
        <f t="shared" si="39"/>
        <v>180000000</v>
      </c>
      <c r="EG27" s="22">
        <f t="shared" si="40"/>
        <v>234000000</v>
      </c>
      <c r="EH27" s="22">
        <f t="shared" si="41"/>
        <v>36000000</v>
      </c>
      <c r="EI27" s="22">
        <f t="shared" si="42"/>
        <v>54000000</v>
      </c>
      <c r="EJ27" s="22">
        <f t="shared" si="43"/>
        <v>72000000</v>
      </c>
      <c r="EK27" s="22">
        <f t="shared" si="44"/>
        <v>108000000</v>
      </c>
      <c r="EL27" s="22">
        <f t="shared" si="45"/>
        <v>144000000</v>
      </c>
      <c r="EM27" s="22">
        <f t="shared" si="46"/>
        <v>180000000</v>
      </c>
      <c r="EN27" s="22">
        <f t="shared" si="47"/>
        <v>234000000</v>
      </c>
      <c r="EO27" s="22">
        <f t="shared" si="48"/>
        <v>24000000</v>
      </c>
      <c r="EP27" s="22">
        <f t="shared" si="49"/>
        <v>36000000</v>
      </c>
      <c r="EQ27" s="22">
        <f t="shared" si="50"/>
        <v>48000000</v>
      </c>
      <c r="ER27" s="22">
        <f t="shared" si="51"/>
        <v>60000000</v>
      </c>
      <c r="ES27" s="22">
        <f t="shared" si="52"/>
        <v>96000000</v>
      </c>
      <c r="ET27" s="22">
        <f t="shared" si="53"/>
        <v>120000000</v>
      </c>
      <c r="EU27" s="22">
        <f t="shared" si="54"/>
        <v>156000000</v>
      </c>
      <c r="EV27" s="22">
        <f t="shared" si="55"/>
        <v>36000000</v>
      </c>
      <c r="EW27" s="22">
        <f t="shared" si="56"/>
        <v>48000000</v>
      </c>
      <c r="EX27" s="22">
        <f t="shared" si="57"/>
        <v>60000000</v>
      </c>
      <c r="EY27" s="22">
        <f t="shared" si="58"/>
        <v>96000000</v>
      </c>
      <c r="EZ27" s="22">
        <f t="shared" si="59"/>
        <v>96000000</v>
      </c>
      <c r="FA27" s="22">
        <f t="shared" si="60"/>
        <v>120000000</v>
      </c>
      <c r="FB27" s="22">
        <f t="shared" si="61"/>
        <v>156000000</v>
      </c>
      <c r="FC27" s="22">
        <f t="shared" si="62"/>
        <v>24000000</v>
      </c>
      <c r="FD27" s="22">
        <f t="shared" si="63"/>
        <v>36000000</v>
      </c>
      <c r="FE27" s="22">
        <f t="shared" si="64"/>
        <v>48000000</v>
      </c>
      <c r="FF27" s="22">
        <f t="shared" si="65"/>
        <v>60000000</v>
      </c>
      <c r="FG27" s="22">
        <f t="shared" si="66"/>
        <v>96000000</v>
      </c>
      <c r="FH27" s="22">
        <f t="shared" si="67"/>
        <v>120000000</v>
      </c>
      <c r="FI27" s="22">
        <f t="shared" si="68"/>
        <v>156000000</v>
      </c>
      <c r="FJ27" s="10">
        <f t="array" ref="FJ27">SUM(IF($C$2:$FI$2&gt;=1,C27:FI27,0))</f>
        <v>669562000</v>
      </c>
      <c r="FK27" s="10" t="s">
        <v>164</v>
      </c>
    </row>
    <row r="28" spans="1:167" x14ac:dyDescent="0.2">
      <c r="A28" s="2" t="s">
        <v>129</v>
      </c>
      <c r="B28" s="3" t="s">
        <v>10</v>
      </c>
      <c r="C28" s="18">
        <v>70000</v>
      </c>
      <c r="D28" s="18">
        <v>45000</v>
      </c>
      <c r="E28" s="18">
        <v>40000</v>
      </c>
      <c r="F28" s="18">
        <v>45000</v>
      </c>
      <c r="G28" s="18">
        <v>80000</v>
      </c>
      <c r="H28" s="18">
        <v>50000</v>
      </c>
      <c r="I28" s="18">
        <v>60000</v>
      </c>
      <c r="J28" s="18">
        <v>60000</v>
      </c>
      <c r="K28" s="18">
        <v>25000</v>
      </c>
      <c r="L28" s="18">
        <v>65000</v>
      </c>
      <c r="M28" s="18">
        <v>35000</v>
      </c>
      <c r="N28" s="18">
        <v>30000</v>
      </c>
      <c r="O28" s="18">
        <v>35000</v>
      </c>
      <c r="P28" s="18">
        <v>70000</v>
      </c>
      <c r="Q28" s="18">
        <v>45000</v>
      </c>
      <c r="R28" s="18">
        <v>55000</v>
      </c>
      <c r="S28" s="18">
        <v>55000</v>
      </c>
      <c r="T28" s="18">
        <v>20000</v>
      </c>
      <c r="U28" s="18">
        <v>60000</v>
      </c>
      <c r="V28" s="18">
        <v>25000</v>
      </c>
      <c r="W28" s="18">
        <v>20000</v>
      </c>
      <c r="X28" s="18">
        <v>25000</v>
      </c>
      <c r="Y28" s="18">
        <v>60000</v>
      </c>
      <c r="Z28" s="18">
        <v>40000</v>
      </c>
      <c r="AA28" s="18">
        <v>50000</v>
      </c>
      <c r="AB28" s="18">
        <v>50000</v>
      </c>
      <c r="AC28" s="18">
        <v>15000</v>
      </c>
      <c r="AD28" s="18">
        <v>461500</v>
      </c>
      <c r="AE28" s="18">
        <v>735250</v>
      </c>
      <c r="AF28" s="18">
        <v>735250</v>
      </c>
      <c r="AG28" s="18">
        <v>3000000</v>
      </c>
      <c r="AH28" s="18">
        <v>3000000</v>
      </c>
      <c r="AI28" s="18">
        <v>3000000</v>
      </c>
      <c r="AJ28" s="18">
        <v>3000000</v>
      </c>
      <c r="AK28" s="18">
        <v>3000000</v>
      </c>
      <c r="AL28" s="18">
        <v>3000000</v>
      </c>
      <c r="AM28" s="18">
        <v>3000000</v>
      </c>
      <c r="AN28" s="18">
        <v>3000000</v>
      </c>
      <c r="AO28" s="18">
        <v>3000000</v>
      </c>
      <c r="AP28" s="18">
        <v>4000000</v>
      </c>
      <c r="AQ28" s="18">
        <v>4000000</v>
      </c>
      <c r="AR28" s="18">
        <v>4000000</v>
      </c>
      <c r="AS28" s="18">
        <v>4000000</v>
      </c>
      <c r="AT28" s="18">
        <v>4000000</v>
      </c>
      <c r="AU28" s="18">
        <v>4000000</v>
      </c>
      <c r="AV28" s="18">
        <v>4000000</v>
      </c>
      <c r="AW28" s="18">
        <v>4000000</v>
      </c>
      <c r="AX28" s="18">
        <v>4000000</v>
      </c>
      <c r="AY28" s="18">
        <v>4500000</v>
      </c>
      <c r="AZ28" s="18">
        <v>4500000</v>
      </c>
      <c r="BA28" s="18">
        <v>4500000</v>
      </c>
      <c r="BB28" s="18">
        <v>4500000</v>
      </c>
      <c r="BC28" s="18">
        <v>4500000</v>
      </c>
      <c r="BD28" s="18">
        <v>4500000</v>
      </c>
      <c r="BE28" s="18">
        <v>4500000</v>
      </c>
      <c r="BF28" s="18">
        <v>4500000</v>
      </c>
      <c r="BG28" s="18">
        <v>4500000</v>
      </c>
      <c r="BH28" s="18">
        <v>6000000</v>
      </c>
      <c r="BI28" s="18">
        <v>6000000</v>
      </c>
      <c r="BJ28" s="18">
        <v>6000000</v>
      </c>
      <c r="BK28" s="18">
        <v>6000000</v>
      </c>
      <c r="BL28" s="18">
        <v>6000000</v>
      </c>
      <c r="BM28" s="18">
        <v>6000000</v>
      </c>
      <c r="BN28" s="18">
        <v>6000000</v>
      </c>
      <c r="BO28" s="18">
        <v>6000000</v>
      </c>
      <c r="BP28" s="18">
        <v>6000000</v>
      </c>
      <c r="BQ28" s="18">
        <v>12000000</v>
      </c>
      <c r="BR28" s="18">
        <v>12000000</v>
      </c>
      <c r="BS28" s="18">
        <v>12000000</v>
      </c>
      <c r="BT28" s="18">
        <v>12000000</v>
      </c>
      <c r="BU28" s="18">
        <v>12000000</v>
      </c>
      <c r="BV28" s="18">
        <v>12000000</v>
      </c>
      <c r="BW28" s="18">
        <v>12000000</v>
      </c>
      <c r="BX28" s="18">
        <v>12000000</v>
      </c>
      <c r="BY28" s="18">
        <v>12000000</v>
      </c>
      <c r="BZ28" s="18">
        <v>20000000</v>
      </c>
      <c r="CA28" s="18">
        <v>20000000</v>
      </c>
      <c r="CB28" s="18">
        <v>20000000</v>
      </c>
      <c r="CC28" s="18">
        <v>20000000</v>
      </c>
      <c r="CD28" s="18">
        <v>20000000</v>
      </c>
      <c r="CE28" s="18">
        <v>20000000</v>
      </c>
      <c r="CF28" s="18">
        <v>20000000</v>
      </c>
      <c r="CG28" s="18">
        <v>20000000</v>
      </c>
      <c r="CH28" s="18">
        <v>20000000</v>
      </c>
      <c r="CI28" s="18">
        <v>25000000</v>
      </c>
      <c r="CJ28" s="18">
        <v>25000000</v>
      </c>
      <c r="CK28" s="18">
        <v>25000000</v>
      </c>
      <c r="CL28" s="18">
        <v>25000000</v>
      </c>
      <c r="CM28" s="18">
        <v>25000000</v>
      </c>
      <c r="CN28" s="18">
        <v>25000000</v>
      </c>
      <c r="CO28" s="18">
        <v>25000000</v>
      </c>
      <c r="CP28" s="18">
        <v>25000000</v>
      </c>
      <c r="CQ28" s="18">
        <v>25000000</v>
      </c>
      <c r="CR28" s="22">
        <f t="shared" si="0"/>
        <v>115000</v>
      </c>
      <c r="CS28" s="22">
        <f t="shared" si="1"/>
        <v>100000</v>
      </c>
      <c r="CT28" s="22">
        <f t="shared" si="2"/>
        <v>85000</v>
      </c>
      <c r="CU28" s="22">
        <f t="shared" si="3"/>
        <v>115000</v>
      </c>
      <c r="CV28" s="22">
        <f t="shared" si="4"/>
        <v>100000</v>
      </c>
      <c r="CW28" s="22">
        <f t="shared" si="5"/>
        <v>85000</v>
      </c>
      <c r="CX28" s="22">
        <f t="shared" si="6"/>
        <v>175000</v>
      </c>
      <c r="CY28" s="22">
        <f t="shared" si="7"/>
        <v>150000</v>
      </c>
      <c r="CZ28" s="22">
        <f t="shared" si="8"/>
        <v>125000</v>
      </c>
      <c r="DA28" s="22">
        <f t="shared" si="9"/>
        <v>185000</v>
      </c>
      <c r="DB28" s="22">
        <f t="shared" si="10"/>
        <v>160000</v>
      </c>
      <c r="DC28" s="22">
        <f t="shared" si="11"/>
        <v>135000</v>
      </c>
      <c r="DD28" s="22">
        <f t="shared" si="12"/>
        <v>95000</v>
      </c>
      <c r="DE28" s="22">
        <f t="shared" si="13"/>
        <v>80000</v>
      </c>
      <c r="DF28" s="22">
        <f t="shared" si="14"/>
        <v>65000</v>
      </c>
      <c r="DG28" s="22">
        <f t="shared" si="15"/>
        <v>95000</v>
      </c>
      <c r="DH28" s="22">
        <f t="shared" si="16"/>
        <v>80000</v>
      </c>
      <c r="DI28" s="22">
        <f t="shared" si="17"/>
        <v>65000</v>
      </c>
      <c r="DJ28" s="22">
        <f t="shared" si="18"/>
        <v>95000</v>
      </c>
      <c r="DK28" s="22">
        <f t="shared" si="19"/>
        <v>80000</v>
      </c>
      <c r="DL28" s="22">
        <f t="shared" si="20"/>
        <v>65000</v>
      </c>
      <c r="DM28" s="22">
        <f t="shared" si="21"/>
        <v>105000</v>
      </c>
      <c r="DN28" s="22">
        <f t="shared" si="22"/>
        <v>90000</v>
      </c>
      <c r="DO28" s="22">
        <f t="shared" si="23"/>
        <v>75000</v>
      </c>
      <c r="DP28" s="22">
        <f t="shared" si="24"/>
        <v>25000</v>
      </c>
      <c r="DQ28" s="22">
        <f t="shared" si="25"/>
        <v>20000</v>
      </c>
      <c r="DR28" s="22">
        <f t="shared" si="26"/>
        <v>15000</v>
      </c>
      <c r="DS28" s="22">
        <v>500001</v>
      </c>
      <c r="DT28" s="23">
        <f t="shared" si="27"/>
        <v>6000000</v>
      </c>
      <c r="DU28" s="23">
        <f t="shared" si="28"/>
        <v>8000000</v>
      </c>
      <c r="DV28" s="22">
        <f t="shared" si="29"/>
        <v>9000000</v>
      </c>
      <c r="DW28" s="22">
        <f t="shared" si="30"/>
        <v>12000000</v>
      </c>
      <c r="DX28" s="22">
        <f t="shared" si="31"/>
        <v>24000000</v>
      </c>
      <c r="DY28" s="22">
        <f t="shared" si="32"/>
        <v>40000000</v>
      </c>
      <c r="DZ28" s="22">
        <f t="shared" si="33"/>
        <v>50000000</v>
      </c>
      <c r="EA28" s="22">
        <f t="shared" si="34"/>
        <v>9000000</v>
      </c>
      <c r="EB28" s="22">
        <f t="shared" si="35"/>
        <v>12000000</v>
      </c>
      <c r="EC28" s="22">
        <f t="shared" si="36"/>
        <v>13500000</v>
      </c>
      <c r="ED28" s="22">
        <f t="shared" si="37"/>
        <v>24000000</v>
      </c>
      <c r="EE28" s="22">
        <f t="shared" si="38"/>
        <v>36000000</v>
      </c>
      <c r="EF28" s="22">
        <f t="shared" si="39"/>
        <v>60000000</v>
      </c>
      <c r="EG28" s="22">
        <f t="shared" si="40"/>
        <v>75000000</v>
      </c>
      <c r="EH28" s="22">
        <f t="shared" si="41"/>
        <v>9000000</v>
      </c>
      <c r="EI28" s="22">
        <f t="shared" si="42"/>
        <v>12000000</v>
      </c>
      <c r="EJ28" s="22">
        <f t="shared" si="43"/>
        <v>13500000</v>
      </c>
      <c r="EK28" s="22">
        <f t="shared" si="44"/>
        <v>24000000</v>
      </c>
      <c r="EL28" s="22">
        <f t="shared" si="45"/>
        <v>36000000</v>
      </c>
      <c r="EM28" s="22">
        <f t="shared" si="46"/>
        <v>60000000</v>
      </c>
      <c r="EN28" s="22">
        <f t="shared" si="47"/>
        <v>75000000</v>
      </c>
      <c r="EO28" s="22">
        <f t="shared" si="48"/>
        <v>6000000</v>
      </c>
      <c r="EP28" s="22">
        <f t="shared" si="49"/>
        <v>8000000</v>
      </c>
      <c r="EQ28" s="22">
        <f t="shared" si="50"/>
        <v>9000000</v>
      </c>
      <c r="ER28" s="22">
        <f t="shared" si="51"/>
        <v>12000000</v>
      </c>
      <c r="ES28" s="22">
        <f t="shared" si="52"/>
        <v>24000000</v>
      </c>
      <c r="ET28" s="22">
        <f t="shared" si="53"/>
        <v>40000000</v>
      </c>
      <c r="EU28" s="22">
        <f t="shared" si="54"/>
        <v>50000000</v>
      </c>
      <c r="EV28" s="22">
        <f t="shared" si="55"/>
        <v>8000000</v>
      </c>
      <c r="EW28" s="22">
        <f t="shared" si="56"/>
        <v>9000000</v>
      </c>
      <c r="EX28" s="22">
        <f t="shared" si="57"/>
        <v>12000000</v>
      </c>
      <c r="EY28" s="22">
        <f t="shared" si="58"/>
        <v>24000000</v>
      </c>
      <c r="EZ28" s="22">
        <f t="shared" si="59"/>
        <v>24000000</v>
      </c>
      <c r="FA28" s="22">
        <f t="shared" si="60"/>
        <v>40000000</v>
      </c>
      <c r="FB28" s="22">
        <f t="shared" si="61"/>
        <v>50000000</v>
      </c>
      <c r="FC28" s="22">
        <f t="shared" si="62"/>
        <v>6000000</v>
      </c>
      <c r="FD28" s="22">
        <f t="shared" si="63"/>
        <v>8000000</v>
      </c>
      <c r="FE28" s="22">
        <f t="shared" si="64"/>
        <v>9000000</v>
      </c>
      <c r="FF28" s="22">
        <f t="shared" si="65"/>
        <v>12000000</v>
      </c>
      <c r="FG28" s="22">
        <f t="shared" si="66"/>
        <v>24000000</v>
      </c>
      <c r="FH28" s="22">
        <f t="shared" si="67"/>
        <v>40000000</v>
      </c>
      <c r="FI28" s="22">
        <f t="shared" si="68"/>
        <v>50000000</v>
      </c>
      <c r="FJ28" s="10">
        <f t="array" ref="FJ28">SUM(IF($C$2:$FI$2&gt;=1,C28:FI28,0))</f>
        <v>164200500</v>
      </c>
      <c r="FK28" s="10" t="s">
        <v>164</v>
      </c>
    </row>
    <row r="29" spans="1:167" x14ac:dyDescent="0.2">
      <c r="A29" s="2" t="s">
        <v>131</v>
      </c>
      <c r="B29" s="3" t="s">
        <v>10</v>
      </c>
      <c r="C29" s="18">
        <v>194900</v>
      </c>
      <c r="D29" s="18">
        <v>70725</v>
      </c>
      <c r="E29" s="18">
        <v>70725</v>
      </c>
      <c r="F29" s="18">
        <v>68000</v>
      </c>
      <c r="G29" s="18">
        <v>111900</v>
      </c>
      <c r="H29" s="18">
        <v>97400</v>
      </c>
      <c r="I29" s="18">
        <v>70000</v>
      </c>
      <c r="J29" s="18">
        <v>89000</v>
      </c>
      <c r="K29" s="18">
        <v>38000</v>
      </c>
      <c r="L29" s="18">
        <v>194000</v>
      </c>
      <c r="M29" s="18">
        <v>69825</v>
      </c>
      <c r="N29" s="18">
        <v>69825</v>
      </c>
      <c r="O29" s="18">
        <v>67100</v>
      </c>
      <c r="P29" s="18">
        <v>111000</v>
      </c>
      <c r="Q29" s="18">
        <v>96500</v>
      </c>
      <c r="R29" s="18">
        <v>69100</v>
      </c>
      <c r="S29" s="18">
        <v>88100</v>
      </c>
      <c r="T29" s="18">
        <v>37100</v>
      </c>
      <c r="U29" s="18">
        <v>193200</v>
      </c>
      <c r="V29" s="18">
        <v>69025</v>
      </c>
      <c r="W29" s="18">
        <v>69025</v>
      </c>
      <c r="X29" s="18">
        <v>66300</v>
      </c>
      <c r="Y29" s="18">
        <v>110200</v>
      </c>
      <c r="Z29" s="18">
        <v>95700</v>
      </c>
      <c r="AA29" s="18">
        <v>68300</v>
      </c>
      <c r="AB29" s="18">
        <v>87300</v>
      </c>
      <c r="AC29" s="18">
        <v>36300</v>
      </c>
      <c r="AD29" s="18">
        <v>20000</v>
      </c>
      <c r="AE29" s="18">
        <v>400000</v>
      </c>
      <c r="AF29" s="18">
        <v>550000</v>
      </c>
      <c r="AG29" s="18">
        <v>2000000</v>
      </c>
      <c r="AH29" s="18">
        <v>2000000</v>
      </c>
      <c r="AI29" s="18">
        <v>2000000</v>
      </c>
      <c r="AJ29" s="18">
        <v>2000000</v>
      </c>
      <c r="AK29" s="18">
        <v>2000000</v>
      </c>
      <c r="AL29" s="18">
        <v>2000000</v>
      </c>
      <c r="AM29" s="18">
        <v>2000000</v>
      </c>
      <c r="AN29" s="18">
        <v>2000000</v>
      </c>
      <c r="AO29" s="18">
        <v>2000000</v>
      </c>
      <c r="AP29" s="18">
        <v>1990000</v>
      </c>
      <c r="AQ29" s="18">
        <v>1990000</v>
      </c>
      <c r="AR29" s="18">
        <v>1990000</v>
      </c>
      <c r="AS29" s="18">
        <v>1990000</v>
      </c>
      <c r="AT29" s="18">
        <v>1990000</v>
      </c>
      <c r="AU29" s="18">
        <v>1990000</v>
      </c>
      <c r="AV29" s="18">
        <v>1990000</v>
      </c>
      <c r="AW29" s="18">
        <v>1990000</v>
      </c>
      <c r="AX29" s="18">
        <v>1990000</v>
      </c>
      <c r="AY29" s="18">
        <v>1985000</v>
      </c>
      <c r="AZ29" s="18">
        <v>1985000</v>
      </c>
      <c r="BA29" s="18">
        <v>1985000</v>
      </c>
      <c r="BB29" s="18">
        <v>1985000</v>
      </c>
      <c r="BC29" s="18">
        <v>1985000</v>
      </c>
      <c r="BD29" s="18">
        <v>1985000</v>
      </c>
      <c r="BE29" s="18">
        <v>1985000</v>
      </c>
      <c r="BF29" s="18">
        <v>1985000</v>
      </c>
      <c r="BG29" s="18">
        <v>1985000</v>
      </c>
      <c r="BH29" s="18">
        <v>1980000</v>
      </c>
      <c r="BI29" s="18">
        <v>1980000</v>
      </c>
      <c r="BJ29" s="18">
        <v>1980000</v>
      </c>
      <c r="BK29" s="18">
        <v>1980000</v>
      </c>
      <c r="BL29" s="18">
        <v>1980000</v>
      </c>
      <c r="BM29" s="18">
        <v>1980000</v>
      </c>
      <c r="BN29" s="18">
        <v>1980000</v>
      </c>
      <c r="BO29" s="18">
        <v>1980000</v>
      </c>
      <c r="BP29" s="18">
        <v>1980000</v>
      </c>
      <c r="BQ29" s="18">
        <v>1975000</v>
      </c>
      <c r="BR29" s="18">
        <v>1975000</v>
      </c>
      <c r="BS29" s="18">
        <v>1975000</v>
      </c>
      <c r="BT29" s="18">
        <v>1975000</v>
      </c>
      <c r="BU29" s="18">
        <v>1975000</v>
      </c>
      <c r="BV29" s="18">
        <v>1975000</v>
      </c>
      <c r="BW29" s="18">
        <v>1975000</v>
      </c>
      <c r="BX29" s="18">
        <v>1975000</v>
      </c>
      <c r="BY29" s="18">
        <v>1975000</v>
      </c>
      <c r="BZ29" s="18">
        <v>1970000</v>
      </c>
      <c r="CA29" s="18">
        <v>1970000</v>
      </c>
      <c r="CB29" s="18">
        <v>1970000</v>
      </c>
      <c r="CC29" s="18">
        <v>1970000</v>
      </c>
      <c r="CD29" s="18">
        <v>1970000</v>
      </c>
      <c r="CE29" s="18">
        <v>1970000</v>
      </c>
      <c r="CF29" s="18">
        <v>1970000</v>
      </c>
      <c r="CG29" s="18">
        <v>1970000</v>
      </c>
      <c r="CH29" s="18">
        <v>1970000</v>
      </c>
      <c r="CI29" s="18">
        <v>1965000</v>
      </c>
      <c r="CJ29" s="18">
        <v>1965000</v>
      </c>
      <c r="CK29" s="18">
        <v>1965000</v>
      </c>
      <c r="CL29" s="18">
        <v>1965000</v>
      </c>
      <c r="CM29" s="18">
        <v>1965000</v>
      </c>
      <c r="CN29" s="18">
        <v>1965000</v>
      </c>
      <c r="CO29" s="18">
        <v>1965000</v>
      </c>
      <c r="CP29" s="18">
        <v>1965000</v>
      </c>
      <c r="CQ29" s="18">
        <v>1965000</v>
      </c>
      <c r="CR29" s="22">
        <f t="shared" si="0"/>
        <v>265625</v>
      </c>
      <c r="CS29" s="22">
        <f t="shared" si="1"/>
        <v>263825</v>
      </c>
      <c r="CT29" s="22">
        <f t="shared" si="2"/>
        <v>262225</v>
      </c>
      <c r="CU29" s="22">
        <f t="shared" si="3"/>
        <v>265625</v>
      </c>
      <c r="CV29" s="22">
        <f t="shared" si="4"/>
        <v>263825</v>
      </c>
      <c r="CW29" s="22">
        <f t="shared" si="5"/>
        <v>262225</v>
      </c>
      <c r="CX29" s="22">
        <f t="shared" si="6"/>
        <v>280025</v>
      </c>
      <c r="CY29" s="22">
        <f t="shared" si="7"/>
        <v>277325</v>
      </c>
      <c r="CZ29" s="22">
        <f t="shared" si="8"/>
        <v>274925</v>
      </c>
      <c r="DA29" s="22">
        <f t="shared" si="9"/>
        <v>271625</v>
      </c>
      <c r="DB29" s="22">
        <f t="shared" si="10"/>
        <v>268925</v>
      </c>
      <c r="DC29" s="22">
        <f t="shared" si="11"/>
        <v>266525</v>
      </c>
      <c r="DD29" s="22">
        <f t="shared" si="12"/>
        <v>168125</v>
      </c>
      <c r="DE29" s="22">
        <f t="shared" si="13"/>
        <v>166325</v>
      </c>
      <c r="DF29" s="22">
        <f t="shared" si="14"/>
        <v>164725</v>
      </c>
      <c r="DG29" s="22">
        <f t="shared" si="15"/>
        <v>168125</v>
      </c>
      <c r="DH29" s="22">
        <f t="shared" si="16"/>
        <v>166325</v>
      </c>
      <c r="DI29" s="22">
        <f t="shared" si="17"/>
        <v>164725</v>
      </c>
      <c r="DJ29" s="22">
        <f t="shared" si="18"/>
        <v>168125</v>
      </c>
      <c r="DK29" s="22">
        <f t="shared" si="19"/>
        <v>166325</v>
      </c>
      <c r="DL29" s="22">
        <f t="shared" si="20"/>
        <v>164725</v>
      </c>
      <c r="DM29" s="22">
        <f t="shared" si="21"/>
        <v>159725</v>
      </c>
      <c r="DN29" s="22">
        <f t="shared" si="22"/>
        <v>157925</v>
      </c>
      <c r="DO29" s="22">
        <f t="shared" si="23"/>
        <v>156325</v>
      </c>
      <c r="DP29" s="22">
        <f t="shared" si="24"/>
        <v>38000</v>
      </c>
      <c r="DQ29" s="22">
        <f t="shared" si="25"/>
        <v>37100</v>
      </c>
      <c r="DR29" s="22">
        <f t="shared" si="26"/>
        <v>36300</v>
      </c>
      <c r="DS29" s="22">
        <v>500002</v>
      </c>
      <c r="DT29" s="23">
        <f t="shared" si="27"/>
        <v>4000000</v>
      </c>
      <c r="DU29" s="23">
        <f t="shared" si="28"/>
        <v>3980000</v>
      </c>
      <c r="DV29" s="22">
        <f t="shared" si="29"/>
        <v>3970000</v>
      </c>
      <c r="DW29" s="22">
        <f t="shared" si="30"/>
        <v>3960000</v>
      </c>
      <c r="DX29" s="22">
        <f t="shared" si="31"/>
        <v>3950000</v>
      </c>
      <c r="DY29" s="22">
        <f t="shared" si="32"/>
        <v>3940000</v>
      </c>
      <c r="DZ29" s="22">
        <f t="shared" si="33"/>
        <v>3930000</v>
      </c>
      <c r="EA29" s="22">
        <f t="shared" si="34"/>
        <v>6000000</v>
      </c>
      <c r="EB29" s="22">
        <f t="shared" si="35"/>
        <v>5970000</v>
      </c>
      <c r="EC29" s="22">
        <f t="shared" si="36"/>
        <v>5955000</v>
      </c>
      <c r="ED29" s="22">
        <f t="shared" si="37"/>
        <v>5935000</v>
      </c>
      <c r="EE29" s="22">
        <f t="shared" si="38"/>
        <v>5925000</v>
      </c>
      <c r="EF29" s="22">
        <f t="shared" si="39"/>
        <v>5910000</v>
      </c>
      <c r="EG29" s="22">
        <f t="shared" si="40"/>
        <v>5895000</v>
      </c>
      <c r="EH29" s="22">
        <f t="shared" si="41"/>
        <v>6000000</v>
      </c>
      <c r="EI29" s="22">
        <f t="shared" si="42"/>
        <v>5970000</v>
      </c>
      <c r="EJ29" s="22">
        <f t="shared" si="43"/>
        <v>5955000</v>
      </c>
      <c r="EK29" s="22">
        <f t="shared" si="44"/>
        <v>5935000</v>
      </c>
      <c r="EL29" s="22">
        <f t="shared" si="45"/>
        <v>5925000</v>
      </c>
      <c r="EM29" s="22">
        <f t="shared" si="46"/>
        <v>5910000</v>
      </c>
      <c r="EN29" s="22">
        <f t="shared" si="47"/>
        <v>5895000</v>
      </c>
      <c r="EO29" s="22">
        <f t="shared" si="48"/>
        <v>4000000</v>
      </c>
      <c r="EP29" s="22">
        <f t="shared" si="49"/>
        <v>3980000</v>
      </c>
      <c r="EQ29" s="22">
        <f t="shared" si="50"/>
        <v>3970000</v>
      </c>
      <c r="ER29" s="22">
        <f t="shared" si="51"/>
        <v>3960000</v>
      </c>
      <c r="ES29" s="22">
        <f t="shared" si="52"/>
        <v>3950000</v>
      </c>
      <c r="ET29" s="22">
        <f t="shared" si="53"/>
        <v>3940000</v>
      </c>
      <c r="EU29" s="22">
        <f t="shared" si="54"/>
        <v>3930000</v>
      </c>
      <c r="EV29" s="22">
        <f t="shared" si="55"/>
        <v>3980000</v>
      </c>
      <c r="EW29" s="22">
        <f t="shared" si="56"/>
        <v>3970000</v>
      </c>
      <c r="EX29" s="22">
        <f t="shared" si="57"/>
        <v>3960000</v>
      </c>
      <c r="EY29" s="22">
        <f t="shared" si="58"/>
        <v>3950000</v>
      </c>
      <c r="EZ29" s="22">
        <f t="shared" si="59"/>
        <v>3950000</v>
      </c>
      <c r="FA29" s="22">
        <f t="shared" si="60"/>
        <v>3940000</v>
      </c>
      <c r="FB29" s="22">
        <f t="shared" si="61"/>
        <v>3930000</v>
      </c>
      <c r="FC29" s="22">
        <f t="shared" si="62"/>
        <v>4000000</v>
      </c>
      <c r="FD29" s="22">
        <f t="shared" si="63"/>
        <v>3980000</v>
      </c>
      <c r="FE29" s="22">
        <f t="shared" si="64"/>
        <v>3970000</v>
      </c>
      <c r="FF29" s="22">
        <f t="shared" si="65"/>
        <v>3960000</v>
      </c>
      <c r="FG29" s="22">
        <f t="shared" si="66"/>
        <v>3950000</v>
      </c>
      <c r="FH29" s="22">
        <f t="shared" si="67"/>
        <v>3940000</v>
      </c>
      <c r="FI29" s="22">
        <f t="shared" si="68"/>
        <v>3930000</v>
      </c>
      <c r="FJ29" s="10">
        <f t="array" ref="FJ29">SUM(IF($C$2:$FI$2&gt;=1,C29:FI29,0))</f>
        <v>32344300</v>
      </c>
      <c r="FK29" s="10" t="s">
        <v>164</v>
      </c>
    </row>
    <row r="30" spans="1:167" x14ac:dyDescent="0.2">
      <c r="DU30" s="24"/>
    </row>
    <row r="31" spans="1:167" hidden="1" x14ac:dyDescent="0.2">
      <c r="DU31" s="24"/>
    </row>
    <row r="32" spans="1:167" hidden="1" x14ac:dyDescent="0.2">
      <c r="DU32" s="24"/>
    </row>
    <row r="33" spans="125:125" hidden="1" x14ac:dyDescent="0.2">
      <c r="DU33" s="24"/>
    </row>
    <row r="34" spans="125:125" hidden="1" x14ac:dyDescent="0.2">
      <c r="DU34" s="24"/>
    </row>
    <row r="35" spans="125:125" hidden="1" x14ac:dyDescent="0.2">
      <c r="DU35" s="24"/>
    </row>
    <row r="36" spans="125:125" hidden="1" x14ac:dyDescent="0.2">
      <c r="DU36" s="24"/>
    </row>
    <row r="37" spans="125:125" hidden="1" x14ac:dyDescent="0.2">
      <c r="DU37" s="24"/>
    </row>
  </sheetData>
  <autoFilter ref="A4:FP29"/>
  <sortState ref="A4:FK28">
    <sortCondition ref="B4:B28"/>
  </sortState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37"/>
  <sheetViews>
    <sheetView showGridLines="0" tabSelected="1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C5" sqref="C5"/>
    </sheetView>
  </sheetViews>
  <sheetFormatPr defaultColWidth="0" defaultRowHeight="12.75" zeroHeight="1" x14ac:dyDescent="0.2"/>
  <cols>
    <col min="1" max="1" width="51.25" style="2" bestFit="1" customWidth="1"/>
    <col min="2" max="2" width="22.25" style="3" bestFit="1" customWidth="1"/>
    <col min="3" max="3" width="23.625" style="18" bestFit="1" customWidth="1"/>
    <col min="4" max="5" width="15.875" style="18" bestFit="1" customWidth="1"/>
    <col min="6" max="6" width="16.625" style="18" bestFit="1" customWidth="1"/>
    <col min="7" max="7" width="17.125" style="18" bestFit="1" customWidth="1"/>
    <col min="8" max="8" width="16.125" style="18" bestFit="1" customWidth="1"/>
    <col min="9" max="9" width="15.625" style="18" bestFit="1" customWidth="1"/>
    <col min="10" max="10" width="17" style="18" bestFit="1" customWidth="1"/>
    <col min="11" max="11" width="17.125" style="18" bestFit="1" customWidth="1"/>
    <col min="12" max="12" width="17.5" style="18" bestFit="1" customWidth="1"/>
    <col min="13" max="14" width="15.875" style="18" bestFit="1" customWidth="1"/>
    <col min="15" max="15" width="16.5" style="18" bestFit="1" customWidth="1"/>
    <col min="16" max="16" width="17.125" style="18" bestFit="1" customWidth="1"/>
    <col min="17" max="17" width="16.625" style="18" bestFit="1" customWidth="1"/>
    <col min="18" max="18" width="15.625" style="18" bestFit="1" customWidth="1"/>
    <col min="19" max="19" width="17" style="18" bestFit="1" customWidth="1"/>
    <col min="20" max="20" width="17.125" style="18" bestFit="1" customWidth="1"/>
    <col min="21" max="21" width="17.5" style="18" bestFit="1" customWidth="1"/>
    <col min="22" max="23" width="15.875" style="18" bestFit="1" customWidth="1"/>
    <col min="24" max="24" width="16.5" style="18" bestFit="1" customWidth="1"/>
    <col min="25" max="25" width="17.125" style="18" bestFit="1" customWidth="1"/>
    <col min="26" max="26" width="16.5" style="18" bestFit="1" customWidth="1"/>
    <col min="27" max="27" width="15.625" style="18" bestFit="1" customWidth="1"/>
    <col min="28" max="28" width="17" style="18" bestFit="1" customWidth="1"/>
    <col min="29" max="29" width="17.125" style="18" bestFit="1" customWidth="1"/>
    <col min="30" max="30" width="16.25" style="18" bestFit="1" customWidth="1"/>
    <col min="31" max="31" width="13.5" style="18" bestFit="1" customWidth="1"/>
    <col min="32" max="32" width="14.125" style="18" bestFit="1" customWidth="1"/>
    <col min="33" max="96" width="17.625" style="18" bestFit="1" customWidth="1"/>
    <col min="97" max="97" width="16.25" style="18" bestFit="1" customWidth="1"/>
    <col min="98" max="98" width="15.125" style="18" bestFit="1" customWidth="1"/>
    <col min="99" max="99" width="17.625" style="19" bestFit="1" customWidth="1"/>
    <col min="100" max="100" width="16.25" style="19" bestFit="1" customWidth="1"/>
    <col min="101" max="101" width="15.125" style="19" bestFit="1" customWidth="1"/>
    <col min="102" max="102" width="17.625" style="19" bestFit="1" customWidth="1"/>
    <col min="103" max="103" width="16.25" style="19" bestFit="1" customWidth="1"/>
    <col min="104" max="104" width="15.125" style="19" bestFit="1" customWidth="1"/>
    <col min="105" max="107" width="17.625" style="19" bestFit="1" customWidth="1"/>
    <col min="108" max="116" width="15.75" style="19" bestFit="1" customWidth="1"/>
    <col min="117" max="119" width="17.625" style="19" bestFit="1" customWidth="1"/>
    <col min="120" max="122" width="17.125" style="19" bestFit="1" customWidth="1"/>
    <col min="123" max="123" width="16.25" style="19" bestFit="1" customWidth="1"/>
    <col min="124" max="165" width="17.625" style="19" bestFit="1" customWidth="1"/>
    <col min="166" max="166" width="14.125" style="5" bestFit="1" customWidth="1"/>
    <col min="167" max="167" width="4.25" style="5" bestFit="1" customWidth="1"/>
    <col min="168" max="169" width="11" style="5" customWidth="1"/>
    <col min="170" max="202" width="14.625" style="5" customWidth="1"/>
    <col min="203" max="203" width="0" style="5" hidden="1" customWidth="1"/>
    <col min="204" max="16384" width="0" style="5" hidden="1"/>
  </cols>
  <sheetData>
    <row r="1" spans="1:172" hidden="1" x14ac:dyDescent="0.2">
      <c r="A1" s="2">
        <f>MIN(PRICE)</f>
        <v>1437759</v>
      </c>
    </row>
    <row r="2" spans="1:172" hidden="1" x14ac:dyDescent="0.2">
      <c r="A2" s="2" t="s">
        <v>141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>
        <v>6</v>
      </c>
      <c r="AF2" s="20">
        <v>6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>
        <v>1</v>
      </c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>
        <v>1</v>
      </c>
      <c r="CU2" s="20"/>
      <c r="CV2" s="20"/>
      <c r="CW2" s="20">
        <v>1</v>
      </c>
      <c r="CX2" s="20"/>
      <c r="CY2" s="20"/>
      <c r="CZ2" s="20">
        <v>1</v>
      </c>
      <c r="DA2" s="20"/>
      <c r="DB2" s="20"/>
      <c r="DC2" s="20">
        <v>1</v>
      </c>
      <c r="DD2" s="20"/>
      <c r="DE2" s="20">
        <v>1</v>
      </c>
      <c r="DF2" s="20"/>
      <c r="DG2" s="20"/>
      <c r="DH2" s="20"/>
      <c r="DI2" s="20">
        <v>1</v>
      </c>
      <c r="DJ2" s="20"/>
      <c r="DK2" s="20"/>
      <c r="DL2" s="20">
        <v>1</v>
      </c>
      <c r="DM2" s="20"/>
      <c r="DN2" s="20"/>
      <c r="DO2" s="20">
        <v>1</v>
      </c>
      <c r="DP2" s="20"/>
      <c r="DQ2" s="20"/>
      <c r="DR2" s="20">
        <v>1</v>
      </c>
      <c r="DS2" s="20"/>
      <c r="DT2" s="20"/>
      <c r="DU2" s="20"/>
      <c r="DV2" s="20"/>
      <c r="DW2" s="20"/>
      <c r="DX2" s="20">
        <v>1</v>
      </c>
      <c r="DY2" s="20"/>
      <c r="DZ2" s="20"/>
      <c r="EA2" s="20"/>
      <c r="EB2" s="20"/>
      <c r="EC2" s="20"/>
      <c r="ED2" s="20">
        <v>1</v>
      </c>
      <c r="EE2" s="20"/>
      <c r="EF2" s="20"/>
      <c r="EG2" s="20"/>
      <c r="EH2" s="20"/>
      <c r="EI2" s="20"/>
      <c r="EJ2" s="20"/>
      <c r="EK2" s="20"/>
      <c r="EL2" s="20">
        <v>1</v>
      </c>
      <c r="EM2" s="20"/>
      <c r="EN2" s="20"/>
      <c r="EO2" s="20"/>
      <c r="EP2" s="20"/>
      <c r="EQ2" s="20"/>
      <c r="ER2" s="20"/>
      <c r="ES2" s="20">
        <v>1</v>
      </c>
      <c r="ET2" s="20"/>
      <c r="EU2" s="20"/>
      <c r="EV2" s="20"/>
      <c r="EW2" s="20"/>
      <c r="EX2" s="20"/>
      <c r="EY2" s="20">
        <v>1</v>
      </c>
      <c r="EZ2" s="20"/>
      <c r="FA2" s="20"/>
      <c r="FB2" s="20"/>
      <c r="FC2" s="20"/>
      <c r="FD2" s="20"/>
      <c r="FE2" s="20"/>
      <c r="FF2" s="20"/>
      <c r="FG2" s="20">
        <v>1</v>
      </c>
      <c r="FH2" s="20"/>
      <c r="FI2" s="20"/>
    </row>
    <row r="3" spans="1:172" s="55" customFormat="1" ht="35.2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104" t="s">
        <v>566</v>
      </c>
      <c r="H3" s="104"/>
      <c r="I3" s="105" t="s">
        <v>567</v>
      </c>
      <c r="J3" s="105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72" s="8" customFormat="1" ht="63.75" x14ac:dyDescent="0.2">
      <c r="A4" s="25" t="s">
        <v>548</v>
      </c>
      <c r="B4" s="25" t="s">
        <v>94</v>
      </c>
      <c r="C4" s="25" t="s">
        <v>95</v>
      </c>
      <c r="D4" s="25" t="s">
        <v>96</v>
      </c>
      <c r="E4" s="25" t="s">
        <v>97</v>
      </c>
      <c r="F4" s="25" t="s">
        <v>98</v>
      </c>
      <c r="G4" s="25" t="s">
        <v>99</v>
      </c>
      <c r="H4" s="25" t="s">
        <v>100</v>
      </c>
      <c r="I4" s="25" t="s">
        <v>101</v>
      </c>
      <c r="J4" s="25" t="s">
        <v>102</v>
      </c>
      <c r="K4" s="25" t="s">
        <v>154</v>
      </c>
      <c r="L4" s="25" t="s">
        <v>103</v>
      </c>
      <c r="M4" s="25" t="s">
        <v>104</v>
      </c>
      <c r="N4" s="25" t="s">
        <v>105</v>
      </c>
      <c r="O4" s="25" t="s">
        <v>106</v>
      </c>
      <c r="P4" s="25" t="s">
        <v>107</v>
      </c>
      <c r="Q4" s="25" t="s">
        <v>108</v>
      </c>
      <c r="R4" s="25" t="s">
        <v>109</v>
      </c>
      <c r="S4" s="25" t="s">
        <v>110</v>
      </c>
      <c r="T4" s="25" t="s">
        <v>155</v>
      </c>
      <c r="U4" s="25" t="s">
        <v>111</v>
      </c>
      <c r="V4" s="25" t="s">
        <v>112</v>
      </c>
      <c r="W4" s="25" t="s">
        <v>113</v>
      </c>
      <c r="X4" s="25" t="s">
        <v>114</v>
      </c>
      <c r="Y4" s="25" t="s">
        <v>115</v>
      </c>
      <c r="Z4" s="25" t="s">
        <v>116</v>
      </c>
      <c r="AA4" s="25" t="s">
        <v>117</v>
      </c>
      <c r="AB4" s="25" t="s">
        <v>118</v>
      </c>
      <c r="AC4" s="25" t="s">
        <v>156</v>
      </c>
      <c r="AD4" s="25" t="s">
        <v>119</v>
      </c>
      <c r="AE4" s="25" t="s">
        <v>45</v>
      </c>
      <c r="AF4" s="25" t="s">
        <v>165</v>
      </c>
      <c r="AG4" s="7" t="s">
        <v>227</v>
      </c>
      <c r="AH4" s="7" t="s">
        <v>228</v>
      </c>
      <c r="AI4" s="7" t="s">
        <v>229</v>
      </c>
      <c r="AJ4" s="7" t="s">
        <v>230</v>
      </c>
      <c r="AK4" s="7" t="s">
        <v>231</v>
      </c>
      <c r="AL4" s="7" t="s">
        <v>232</v>
      </c>
      <c r="AM4" s="7" t="s">
        <v>233</v>
      </c>
      <c r="AN4" s="7" t="s">
        <v>234</v>
      </c>
      <c r="AO4" s="7" t="s">
        <v>235</v>
      </c>
      <c r="AP4" s="7" t="s">
        <v>236</v>
      </c>
      <c r="AQ4" s="7" t="s">
        <v>237</v>
      </c>
      <c r="AR4" s="7" t="s">
        <v>238</v>
      </c>
      <c r="AS4" s="7" t="s">
        <v>239</v>
      </c>
      <c r="AT4" s="7" t="s">
        <v>240</v>
      </c>
      <c r="AU4" s="7" t="s">
        <v>241</v>
      </c>
      <c r="AV4" s="7" t="s">
        <v>242</v>
      </c>
      <c r="AW4" s="7" t="s">
        <v>243</v>
      </c>
      <c r="AX4" s="7" t="s">
        <v>244</v>
      </c>
      <c r="AY4" s="7" t="s">
        <v>245</v>
      </c>
      <c r="AZ4" s="7" t="s">
        <v>246</v>
      </c>
      <c r="BA4" s="7" t="s">
        <v>247</v>
      </c>
      <c r="BB4" s="7" t="s">
        <v>248</v>
      </c>
      <c r="BC4" s="7" t="s">
        <v>249</v>
      </c>
      <c r="BD4" s="7" t="s">
        <v>250</v>
      </c>
      <c r="BE4" s="7" t="s">
        <v>251</v>
      </c>
      <c r="BF4" s="7" t="s">
        <v>252</v>
      </c>
      <c r="BG4" s="7" t="s">
        <v>253</v>
      </c>
      <c r="BH4" s="7" t="s">
        <v>254</v>
      </c>
      <c r="BI4" s="7" t="s">
        <v>255</v>
      </c>
      <c r="BJ4" s="7" t="s">
        <v>256</v>
      </c>
      <c r="BK4" s="7" t="s">
        <v>257</v>
      </c>
      <c r="BL4" s="7" t="s">
        <v>258</v>
      </c>
      <c r="BM4" s="7" t="s">
        <v>259</v>
      </c>
      <c r="BN4" s="7" t="s">
        <v>260</v>
      </c>
      <c r="BO4" s="7" t="s">
        <v>261</v>
      </c>
      <c r="BP4" s="7" t="s">
        <v>262</v>
      </c>
      <c r="BQ4" s="7" t="s">
        <v>263</v>
      </c>
      <c r="BR4" s="7" t="s">
        <v>264</v>
      </c>
      <c r="BS4" s="7" t="s">
        <v>265</v>
      </c>
      <c r="BT4" s="7" t="s">
        <v>266</v>
      </c>
      <c r="BU4" s="7" t="s">
        <v>267</v>
      </c>
      <c r="BV4" s="7" t="s">
        <v>268</v>
      </c>
      <c r="BW4" s="7" t="s">
        <v>269</v>
      </c>
      <c r="BX4" s="7" t="s">
        <v>270</v>
      </c>
      <c r="BY4" s="7" t="s">
        <v>271</v>
      </c>
      <c r="BZ4" s="7" t="s">
        <v>272</v>
      </c>
      <c r="CA4" s="7" t="s">
        <v>273</v>
      </c>
      <c r="CB4" s="7" t="s">
        <v>274</v>
      </c>
      <c r="CC4" s="7" t="s">
        <v>275</v>
      </c>
      <c r="CD4" s="7" t="s">
        <v>276</v>
      </c>
      <c r="CE4" s="7" t="s">
        <v>277</v>
      </c>
      <c r="CF4" s="7" t="s">
        <v>278</v>
      </c>
      <c r="CG4" s="7" t="s">
        <v>279</v>
      </c>
      <c r="CH4" s="7" t="s">
        <v>280</v>
      </c>
      <c r="CI4" s="7" t="s">
        <v>281</v>
      </c>
      <c r="CJ4" s="7" t="s">
        <v>282</v>
      </c>
      <c r="CK4" s="7" t="s">
        <v>283</v>
      </c>
      <c r="CL4" s="7" t="s">
        <v>284</v>
      </c>
      <c r="CM4" s="7" t="s">
        <v>285</v>
      </c>
      <c r="CN4" s="7" t="s">
        <v>286</v>
      </c>
      <c r="CO4" s="7" t="s">
        <v>287</v>
      </c>
      <c r="CP4" s="7" t="s">
        <v>288</v>
      </c>
      <c r="CQ4" s="7" t="s">
        <v>289</v>
      </c>
      <c r="CR4" s="52" t="s">
        <v>158</v>
      </c>
      <c r="CS4" s="52" t="s">
        <v>162</v>
      </c>
      <c r="CT4" s="52" t="s">
        <v>163</v>
      </c>
      <c r="CU4" s="52" t="s">
        <v>142</v>
      </c>
      <c r="CV4" s="52" t="s">
        <v>143</v>
      </c>
      <c r="CW4" s="52" t="s">
        <v>144</v>
      </c>
      <c r="CX4" s="52" t="s">
        <v>120</v>
      </c>
      <c r="CY4" s="52" t="s">
        <v>121</v>
      </c>
      <c r="CZ4" s="52" t="s">
        <v>122</v>
      </c>
      <c r="DA4" s="52" t="s">
        <v>123</v>
      </c>
      <c r="DB4" s="52" t="s">
        <v>124</v>
      </c>
      <c r="DC4" s="52" t="s">
        <v>125</v>
      </c>
      <c r="DD4" s="52" t="s">
        <v>159</v>
      </c>
      <c r="DE4" s="52" t="s">
        <v>160</v>
      </c>
      <c r="DF4" s="52" t="s">
        <v>161</v>
      </c>
      <c r="DG4" s="52" t="s">
        <v>145</v>
      </c>
      <c r="DH4" s="52" t="s">
        <v>146</v>
      </c>
      <c r="DI4" s="52" t="s">
        <v>147</v>
      </c>
      <c r="DJ4" s="52" t="s">
        <v>148</v>
      </c>
      <c r="DK4" s="52" t="s">
        <v>149</v>
      </c>
      <c r="DL4" s="52" t="s">
        <v>150</v>
      </c>
      <c r="DM4" s="52" t="s">
        <v>151</v>
      </c>
      <c r="DN4" s="52" t="s">
        <v>152</v>
      </c>
      <c r="DO4" s="52" t="s">
        <v>153</v>
      </c>
      <c r="DP4" s="52" t="s">
        <v>154</v>
      </c>
      <c r="DQ4" s="52" t="s">
        <v>155</v>
      </c>
      <c r="DR4" s="52" t="s">
        <v>156</v>
      </c>
      <c r="DS4" s="52" t="s">
        <v>119</v>
      </c>
      <c r="DT4" s="53" t="s">
        <v>290</v>
      </c>
      <c r="DU4" s="53" t="s">
        <v>291</v>
      </c>
      <c r="DV4" s="53" t="s">
        <v>292</v>
      </c>
      <c r="DW4" s="53" t="s">
        <v>293</v>
      </c>
      <c r="DX4" s="53" t="s">
        <v>294</v>
      </c>
      <c r="DY4" s="53" t="s">
        <v>295</v>
      </c>
      <c r="DZ4" s="53" t="s">
        <v>296</v>
      </c>
      <c r="EA4" s="53" t="s">
        <v>297</v>
      </c>
      <c r="EB4" s="53" t="s">
        <v>298</v>
      </c>
      <c r="EC4" s="53" t="s">
        <v>299</v>
      </c>
      <c r="ED4" s="53" t="s">
        <v>300</v>
      </c>
      <c r="EE4" s="53" t="s">
        <v>301</v>
      </c>
      <c r="EF4" s="53" t="s">
        <v>302</v>
      </c>
      <c r="EG4" s="53" t="s">
        <v>303</v>
      </c>
      <c r="EH4" s="53" t="s">
        <v>304</v>
      </c>
      <c r="EI4" s="53" t="s">
        <v>305</v>
      </c>
      <c r="EJ4" s="53" t="s">
        <v>306</v>
      </c>
      <c r="EK4" s="53" t="s">
        <v>307</v>
      </c>
      <c r="EL4" s="53" t="s">
        <v>308</v>
      </c>
      <c r="EM4" s="53" t="s">
        <v>309</v>
      </c>
      <c r="EN4" s="53" t="s">
        <v>310</v>
      </c>
      <c r="EO4" s="53" t="s">
        <v>311</v>
      </c>
      <c r="EP4" s="53" t="s">
        <v>312</v>
      </c>
      <c r="EQ4" s="53" t="s">
        <v>313</v>
      </c>
      <c r="ER4" s="53" t="s">
        <v>314</v>
      </c>
      <c r="ES4" s="53" t="s">
        <v>315</v>
      </c>
      <c r="ET4" s="53" t="s">
        <v>316</v>
      </c>
      <c r="EU4" s="53" t="s">
        <v>317</v>
      </c>
      <c r="EV4" s="53" t="s">
        <v>318</v>
      </c>
      <c r="EW4" s="53" t="s">
        <v>319</v>
      </c>
      <c r="EX4" s="53" t="s">
        <v>320</v>
      </c>
      <c r="EY4" s="53" t="s">
        <v>321</v>
      </c>
      <c r="EZ4" s="53" t="s">
        <v>322</v>
      </c>
      <c r="FA4" s="53" t="s">
        <v>323</v>
      </c>
      <c r="FB4" s="53" t="s">
        <v>324</v>
      </c>
      <c r="FC4" s="53" t="s">
        <v>325</v>
      </c>
      <c r="FD4" s="53" t="s">
        <v>326</v>
      </c>
      <c r="FE4" s="53" t="s">
        <v>327</v>
      </c>
      <c r="FF4" s="53" t="s">
        <v>328</v>
      </c>
      <c r="FG4" s="53" t="s">
        <v>329</v>
      </c>
      <c r="FH4" s="53" t="s">
        <v>330</v>
      </c>
      <c r="FI4" s="53" t="s">
        <v>331</v>
      </c>
    </row>
    <row r="5" spans="1:172" x14ac:dyDescent="0.2">
      <c r="A5" s="2" t="s">
        <v>129</v>
      </c>
      <c r="B5" s="1" t="s">
        <v>0</v>
      </c>
      <c r="C5" s="21">
        <v>83829.578000000009</v>
      </c>
      <c r="D5" s="21">
        <v>53890.443000000007</v>
      </c>
      <c r="E5" s="21">
        <v>47902.616000000009</v>
      </c>
      <c r="F5" s="21">
        <v>53890.443000000007</v>
      </c>
      <c r="G5" s="21">
        <v>95805.232000000018</v>
      </c>
      <c r="H5" s="21">
        <v>59878.270000000004</v>
      </c>
      <c r="I5" s="21">
        <v>71853.923999999999</v>
      </c>
      <c r="J5" s="21">
        <v>71853.923999999999</v>
      </c>
      <c r="K5" s="21">
        <v>29939.135000000002</v>
      </c>
      <c r="L5" s="21">
        <v>77841.751000000004</v>
      </c>
      <c r="M5" s="21">
        <v>41914.789000000004</v>
      </c>
      <c r="N5" s="21">
        <v>35926.962</v>
      </c>
      <c r="O5" s="21">
        <v>41914.789000000004</v>
      </c>
      <c r="P5" s="21">
        <v>83829.578000000009</v>
      </c>
      <c r="Q5" s="21">
        <v>53890.443000000007</v>
      </c>
      <c r="R5" s="21">
        <v>65866.097000000009</v>
      </c>
      <c r="S5" s="21">
        <v>65866.097000000009</v>
      </c>
      <c r="T5" s="21">
        <v>23951.308000000005</v>
      </c>
      <c r="U5" s="21">
        <v>71853.923999999999</v>
      </c>
      <c r="V5" s="21">
        <v>29939.135000000002</v>
      </c>
      <c r="W5" s="21">
        <v>23951.308000000005</v>
      </c>
      <c r="X5" s="21">
        <v>29939.135000000002</v>
      </c>
      <c r="Y5" s="21">
        <v>71853.923999999999</v>
      </c>
      <c r="Z5" s="21">
        <v>47902.616000000009</v>
      </c>
      <c r="AA5" s="21">
        <v>59878.270000000004</v>
      </c>
      <c r="AB5" s="21">
        <v>59878.270000000004</v>
      </c>
      <c r="AC5" s="21">
        <v>17963.481</v>
      </c>
      <c r="AD5" s="21">
        <v>552676.43210000009</v>
      </c>
      <c r="AE5" s="21">
        <v>880509.96035000007</v>
      </c>
      <c r="AF5" s="21">
        <v>880509.96035000007</v>
      </c>
      <c r="AG5" s="21">
        <v>3592696.2</v>
      </c>
      <c r="AH5" s="21">
        <v>3592696.2</v>
      </c>
      <c r="AI5" s="21">
        <v>3592696.2</v>
      </c>
      <c r="AJ5" s="21">
        <v>3592696.2</v>
      </c>
      <c r="AK5" s="21">
        <v>3592696.2</v>
      </c>
      <c r="AL5" s="21">
        <v>3592696.2</v>
      </c>
      <c r="AM5" s="21">
        <v>3592696.2</v>
      </c>
      <c r="AN5" s="21">
        <v>3592696.2</v>
      </c>
      <c r="AO5" s="21">
        <v>3592696.2</v>
      </c>
      <c r="AP5" s="21">
        <v>4790261.6000000006</v>
      </c>
      <c r="AQ5" s="21">
        <v>4790261.6000000006</v>
      </c>
      <c r="AR5" s="21">
        <v>4790261.6000000006</v>
      </c>
      <c r="AS5" s="21">
        <v>4790261.6000000006</v>
      </c>
      <c r="AT5" s="21">
        <v>4790261.6000000006</v>
      </c>
      <c r="AU5" s="21">
        <v>4790261.6000000006</v>
      </c>
      <c r="AV5" s="21">
        <v>4790261.6000000006</v>
      </c>
      <c r="AW5" s="21">
        <v>4790261.6000000006</v>
      </c>
      <c r="AX5" s="21">
        <v>4790261.6000000006</v>
      </c>
      <c r="AY5" s="21">
        <v>5389044.3000000007</v>
      </c>
      <c r="AZ5" s="21">
        <v>5389044.3000000007</v>
      </c>
      <c r="BA5" s="21">
        <v>5389044.3000000007</v>
      </c>
      <c r="BB5" s="21">
        <v>5389044.3000000007</v>
      </c>
      <c r="BC5" s="21">
        <v>5389044.3000000007</v>
      </c>
      <c r="BD5" s="21">
        <v>5389044.3000000007</v>
      </c>
      <c r="BE5" s="21">
        <v>5389044.3000000007</v>
      </c>
      <c r="BF5" s="21">
        <v>5389044.3000000007</v>
      </c>
      <c r="BG5" s="21">
        <v>5389044.3000000007</v>
      </c>
      <c r="BH5" s="21">
        <v>7185392.4000000004</v>
      </c>
      <c r="BI5" s="21">
        <v>7185392.4000000004</v>
      </c>
      <c r="BJ5" s="21">
        <v>7185392.4000000004</v>
      </c>
      <c r="BK5" s="21">
        <v>7185392.4000000004</v>
      </c>
      <c r="BL5" s="21">
        <v>7185392.4000000004</v>
      </c>
      <c r="BM5" s="21">
        <v>7185392.4000000004</v>
      </c>
      <c r="BN5" s="21">
        <v>7185392.4000000004</v>
      </c>
      <c r="BO5" s="21">
        <v>7185392.4000000004</v>
      </c>
      <c r="BP5" s="21">
        <v>7185392.4000000004</v>
      </c>
      <c r="BQ5" s="21">
        <v>14370784.800000001</v>
      </c>
      <c r="BR5" s="21">
        <v>14370784.800000001</v>
      </c>
      <c r="BS5" s="21">
        <v>14370784.800000001</v>
      </c>
      <c r="BT5" s="21">
        <v>14370784.800000001</v>
      </c>
      <c r="BU5" s="21">
        <v>14370784.800000001</v>
      </c>
      <c r="BV5" s="21">
        <v>14370784.800000001</v>
      </c>
      <c r="BW5" s="21">
        <v>14370784.800000001</v>
      </c>
      <c r="BX5" s="21">
        <v>14370784.800000001</v>
      </c>
      <c r="BY5" s="21">
        <v>14370784.800000001</v>
      </c>
      <c r="BZ5" s="21">
        <v>23951308</v>
      </c>
      <c r="CA5" s="21">
        <v>23951308</v>
      </c>
      <c r="CB5" s="21">
        <v>23951308</v>
      </c>
      <c r="CC5" s="21">
        <v>23951308</v>
      </c>
      <c r="CD5" s="21">
        <v>23951308</v>
      </c>
      <c r="CE5" s="21">
        <v>23951308</v>
      </c>
      <c r="CF5" s="21">
        <v>23951308</v>
      </c>
      <c r="CG5" s="21">
        <v>23951308</v>
      </c>
      <c r="CH5" s="21">
        <v>23951308</v>
      </c>
      <c r="CI5" s="21">
        <v>29939135</v>
      </c>
      <c r="CJ5" s="21">
        <v>29939135</v>
      </c>
      <c r="CK5" s="21">
        <v>29939135</v>
      </c>
      <c r="CL5" s="21">
        <v>29939135</v>
      </c>
      <c r="CM5" s="21">
        <v>29939135</v>
      </c>
      <c r="CN5" s="21">
        <v>29939135</v>
      </c>
      <c r="CO5" s="21">
        <v>29939135</v>
      </c>
      <c r="CP5" s="21">
        <v>29939135</v>
      </c>
      <c r="CQ5" s="21">
        <v>29939135</v>
      </c>
      <c r="CR5" s="22">
        <f>MAX(CU5,CX5,DA5)</f>
        <v>221549.59900000002</v>
      </c>
      <c r="CS5" s="22">
        <f t="shared" ref="CS5:CT20" si="0">MAX(CV5,CY5,DB5)</f>
        <v>191610.46400000004</v>
      </c>
      <c r="CT5" s="22">
        <f t="shared" si="0"/>
        <v>161671.32900000003</v>
      </c>
      <c r="CU5" s="22">
        <f t="shared" ref="CU5:CU20" si="1">C5+D5</f>
        <v>137720.02100000001</v>
      </c>
      <c r="CV5" s="22">
        <f t="shared" ref="CV5:CV29" si="2">L5+M5</f>
        <v>119756.54000000001</v>
      </c>
      <c r="CW5" s="22">
        <f t="shared" ref="CW5:CW29" si="3">U5+V5</f>
        <v>101793.05900000001</v>
      </c>
      <c r="CX5" s="22">
        <f t="shared" ref="CX5:CX29" si="4">G5+MAX(D5,F5)+H5</f>
        <v>209573.94500000001</v>
      </c>
      <c r="CY5" s="22">
        <f t="shared" ref="CY5:CY29" si="5">P5+MAX(M5,O5)+Q5</f>
        <v>179634.81000000003</v>
      </c>
      <c r="CZ5" s="22">
        <f t="shared" ref="CZ5:CZ29" si="6">Y5+MAX(V5,X5)+Z5</f>
        <v>149695.67500000002</v>
      </c>
      <c r="DA5" s="22">
        <f t="shared" ref="DA5:DA29" si="7">G5+MAX(D5,F5)+MAX(I5,J5)</f>
        <v>221549.59900000002</v>
      </c>
      <c r="DB5" s="22">
        <f t="shared" ref="DB5:DB29" si="8">P5+MAX(M5,O5)+MAX(R5,S5)</f>
        <v>191610.46400000004</v>
      </c>
      <c r="DC5" s="22">
        <f t="shared" ref="DC5:DC29" si="9">Y5+MAX(V5,X5)+MAX(AA5,AB5)</f>
        <v>161671.32900000003</v>
      </c>
      <c r="DD5" s="22">
        <f>MAX(DG5,DJ5,DM5)</f>
        <v>125744.367</v>
      </c>
      <c r="DE5" s="22">
        <f t="shared" ref="DE5:DF20" si="10">MAX(DH5,DK5,DN5)</f>
        <v>107780.88600000001</v>
      </c>
      <c r="DF5" s="22">
        <f t="shared" si="10"/>
        <v>89817.404999999999</v>
      </c>
      <c r="DG5" s="22">
        <f t="shared" ref="DG5:DG29" si="11">H5+MAX(D5:E5)</f>
        <v>113768.71300000002</v>
      </c>
      <c r="DH5" s="22">
        <f t="shared" ref="DH5:DH29" si="12">Q5+MAX(M5:N5)</f>
        <v>95805.232000000018</v>
      </c>
      <c r="DI5" s="22">
        <f t="shared" ref="DI5:DI29" si="13">Z5+MAX(W5:X5)</f>
        <v>77841.751000000018</v>
      </c>
      <c r="DJ5" s="22">
        <f t="shared" ref="DJ5:DJ29" si="14">MAX(D5:F5)+H5</f>
        <v>113768.71300000002</v>
      </c>
      <c r="DK5" s="22">
        <f t="shared" ref="DK5:DK29" si="15">MAX(M5:O5)+Q5</f>
        <v>95805.232000000018</v>
      </c>
      <c r="DL5" s="22">
        <f t="shared" ref="DL5:DL29" si="16">MAX(V5:X5)+Z5</f>
        <v>77841.751000000018</v>
      </c>
      <c r="DM5" s="22">
        <f t="shared" ref="DM5:DM29" si="17">MAX(F5,E5)+MAX(I5:J5)</f>
        <v>125744.367</v>
      </c>
      <c r="DN5" s="22">
        <f t="shared" ref="DN5:DN29" si="18">MAX(N5:O5)+MAX(R5:S5)</f>
        <v>107780.88600000001</v>
      </c>
      <c r="DO5" s="22">
        <f t="shared" ref="DO5:DO29" si="19">MAX(W5:X5)+MAX(AA5:AB5)</f>
        <v>89817.404999999999</v>
      </c>
      <c r="DP5" s="22">
        <f t="shared" ref="DP5:DP29" si="20">K5</f>
        <v>29939.135000000002</v>
      </c>
      <c r="DQ5" s="22">
        <f t="shared" ref="DQ5:DQ29" si="21">T5</f>
        <v>23951.308000000005</v>
      </c>
      <c r="DR5" s="22">
        <f t="shared" ref="DR5:DR29" si="22">AC5</f>
        <v>17963.481</v>
      </c>
      <c r="DS5" s="22">
        <v>20000</v>
      </c>
      <c r="DT5" s="23">
        <f t="shared" ref="DT5:DT29" si="23">AG5+AH5</f>
        <v>7185392.4000000004</v>
      </c>
      <c r="DU5" s="23">
        <f t="shared" ref="DU5:DU29" si="24">AP5+AQ5</f>
        <v>9580523.2000000011</v>
      </c>
      <c r="DV5" s="22">
        <f t="shared" ref="DV5:DV29" si="25">AY5+AZ5</f>
        <v>10778088.600000001</v>
      </c>
      <c r="DW5" s="22">
        <f t="shared" ref="DW5:DW29" si="26">BH5+BI5</f>
        <v>14370784.800000001</v>
      </c>
      <c r="DX5" s="22">
        <f t="shared" ref="DX5:DX29" si="27">BQ5+BR5</f>
        <v>28741569.600000001</v>
      </c>
      <c r="DY5" s="22">
        <f t="shared" ref="DY5:DY29" si="28">BZ5+CA5</f>
        <v>47902616</v>
      </c>
      <c r="DZ5" s="22">
        <f t="shared" ref="DZ5:DZ29" si="29">CI5+CJ5</f>
        <v>59878270</v>
      </c>
      <c r="EA5" s="22">
        <f t="shared" ref="EA5:EA29" si="30">AK5+MAX(AH5,AJ5)+AL5</f>
        <v>10778088.600000001</v>
      </c>
      <c r="EB5" s="22">
        <f>AT5+MAX(AQ5,AS5)+AU5</f>
        <v>14370784.800000001</v>
      </c>
      <c r="EC5" s="22">
        <f t="shared" ref="EC5:EC29" si="31">BC5+MAX(AZ5,BB5)+BD5</f>
        <v>16167132.900000002</v>
      </c>
      <c r="ED5" s="22">
        <f t="shared" ref="ED5:ED29" si="32">BU5+MAX(BI5,BK5)+BM5</f>
        <v>28741569.600000001</v>
      </c>
      <c r="EE5" s="22">
        <f t="shared" ref="EE5:EE29" si="33">BU5+MAX(BR5,BT5)+BV5</f>
        <v>43112354.400000006</v>
      </c>
      <c r="EF5" s="22">
        <f t="shared" ref="EF5:EF29" si="34">CD5+MAX(CA5,CC5)+CE5</f>
        <v>71853924</v>
      </c>
      <c r="EG5" s="22">
        <f t="shared" ref="EG5:EG29" si="35">CM5+MAX(CJ5,CL5)+CN5</f>
        <v>89817405</v>
      </c>
      <c r="EH5" s="22">
        <f t="shared" ref="EH5:EH29" si="36">AK5+MAX(AH5,AJ5)+MAX(AM5:AN5)</f>
        <v>10778088.600000001</v>
      </c>
      <c r="EI5" s="22">
        <f t="shared" ref="EI5:EI29" si="37">AT5+MAX(AQ5,AS5)+MAX(AV5:AW5)</f>
        <v>14370784.800000001</v>
      </c>
      <c r="EJ5" s="22">
        <f t="shared" ref="EJ5:EJ29" si="38">BC5+MAX(AZ5,BB5)+MAX(BE5:BF5)</f>
        <v>16167132.900000002</v>
      </c>
      <c r="EK5" s="22">
        <f t="shared" ref="EK5:EK29" si="39">BU5+MAX(BI5,BK5)+MAX(BN5:BO5)</f>
        <v>28741569.600000001</v>
      </c>
      <c r="EL5" s="22">
        <f t="shared" ref="EL5:EL29" si="40">BU5+MAX(BR5,BT5)+MAX(BW5:BX5)</f>
        <v>43112354.400000006</v>
      </c>
      <c r="EM5" s="22">
        <f t="shared" ref="EM5:EM29" si="41">CD5+MAX(CA5,CC5)+MAX(CF5:CG5)</f>
        <v>71853924</v>
      </c>
      <c r="EN5" s="22">
        <f t="shared" ref="EN5:EN29" si="42">CM5+MAX(CJ5,CL5)+MAX(CO5:CP5)</f>
        <v>89817405</v>
      </c>
      <c r="EO5" s="22">
        <f t="shared" ref="EO5:EO29" si="43">AL5+MAX(AH5:AI5)</f>
        <v>7185392.4000000004</v>
      </c>
      <c r="EP5" s="22">
        <f t="shared" ref="EP5:EP29" si="44">AU5+MAX(AQ5:AR5)</f>
        <v>9580523.2000000011</v>
      </c>
      <c r="EQ5" s="22">
        <f t="shared" ref="EQ5:EQ29" si="45">BD5+MAX(AZ5:BA5)</f>
        <v>10778088.600000001</v>
      </c>
      <c r="ER5" s="22">
        <f t="shared" ref="ER5:ER29" si="46">BM5+MAX(BI5:BJ5)</f>
        <v>14370784.800000001</v>
      </c>
      <c r="ES5" s="22">
        <f t="shared" ref="ES5:ES29" si="47">BV5+MAX(BR5:BS5)</f>
        <v>28741569.600000001</v>
      </c>
      <c r="ET5" s="22">
        <f t="shared" ref="ET5:ET29" si="48">CE5+MAX(CA5:CB5)</f>
        <v>47902616</v>
      </c>
      <c r="EU5" s="22">
        <f t="shared" ref="EU5:EU29" si="49">CN5+MAX(CJ5:CK5)</f>
        <v>59878270</v>
      </c>
      <c r="EV5" s="22">
        <f t="shared" ref="EV5:EV29" si="50">MAX(AQ5:AS5)+AU5</f>
        <v>9580523.2000000011</v>
      </c>
      <c r="EW5" s="22">
        <f t="shared" ref="EW5:EW29" si="51">MAX(AZ5:BB5)+BD5</f>
        <v>10778088.600000001</v>
      </c>
      <c r="EX5" s="22">
        <f t="shared" ref="EX5:EX29" si="52">MAX(BI5:BK5)+BM5</f>
        <v>14370784.800000001</v>
      </c>
      <c r="EY5" s="22">
        <f t="shared" ref="EY5:EY29" si="53">MAX(BR5:BT5)+BV5</f>
        <v>28741569.600000001</v>
      </c>
      <c r="EZ5" s="22">
        <f t="shared" ref="EZ5:EZ29" si="54">MAX(BR5:BT5)+BV5</f>
        <v>28741569.600000001</v>
      </c>
      <c r="FA5" s="22">
        <f t="shared" ref="FA5:FA29" si="55">MAX(CA5:CC5)+CE5</f>
        <v>47902616</v>
      </c>
      <c r="FB5" s="22">
        <f t="shared" ref="FB5:FB29" si="56">MAX(CJ5:CL5)+CN5</f>
        <v>59878270</v>
      </c>
      <c r="FC5" s="22">
        <f t="shared" ref="FC5:FC29" si="57">MAX(AI5:AJ5)+MAX(AM5:AN5)</f>
        <v>7185392.4000000004</v>
      </c>
      <c r="FD5" s="22">
        <f t="shared" ref="FD5:FD29" si="58">MAX(AR5:AS5)+MAX(AV5:AW5)</f>
        <v>9580523.2000000011</v>
      </c>
      <c r="FE5" s="22">
        <f t="shared" ref="FE5:FE29" si="59">MAX(BA5:BB5)+MAX(BE5:BF5)</f>
        <v>10778088.600000001</v>
      </c>
      <c r="FF5" s="22">
        <f t="shared" ref="FF5:FF29" si="60">MAX(BJ5:BK5)+MAX(BN5:BO5)</f>
        <v>14370784.800000001</v>
      </c>
      <c r="FG5" s="22">
        <f t="shared" ref="FG5:FG29" si="61">MAX(BS5:BT5)+MAX(BW5:BX5)</f>
        <v>28741569.600000001</v>
      </c>
      <c r="FH5" s="22">
        <f t="shared" ref="FH5:FH29" si="62">MAX(CB5:CC5)+MAX(CF5:CG5)</f>
        <v>47902616</v>
      </c>
      <c r="FI5" s="22">
        <f t="shared" ref="FI5:FI29" si="63">MAX(CK5:CL5)+MAX(CO5:CP5)</f>
        <v>59878270</v>
      </c>
      <c r="FJ5" s="10"/>
      <c r="FK5" s="10"/>
      <c r="FL5" s="10"/>
      <c r="FM5" s="10"/>
      <c r="FN5" s="10"/>
      <c r="FO5" s="10"/>
      <c r="FP5" s="10"/>
    </row>
    <row r="6" spans="1:172" x14ac:dyDescent="0.2">
      <c r="A6" s="2" t="s">
        <v>131</v>
      </c>
      <c r="B6" s="1" t="s">
        <v>1</v>
      </c>
      <c r="C6" s="21">
        <v>233405.49646000002</v>
      </c>
      <c r="D6" s="21">
        <v>84697.812915000017</v>
      </c>
      <c r="E6" s="21">
        <v>84697.812915000017</v>
      </c>
      <c r="F6" s="21">
        <v>81434.44720000001</v>
      </c>
      <c r="G6" s="21">
        <v>134007.56826000003</v>
      </c>
      <c r="H6" s="21">
        <v>116642.86996000003</v>
      </c>
      <c r="I6" s="21">
        <v>83829.578000000009</v>
      </c>
      <c r="J6" s="21">
        <v>106583.32060000001</v>
      </c>
      <c r="K6" s="21">
        <v>45507.485200000003</v>
      </c>
      <c r="L6" s="21">
        <v>232327.68760000003</v>
      </c>
      <c r="M6" s="21">
        <v>83620.004055000012</v>
      </c>
      <c r="N6" s="21">
        <v>83620.004055000012</v>
      </c>
      <c r="O6" s="21">
        <v>80356.63834000002</v>
      </c>
      <c r="P6" s="21">
        <v>132929.75940000001</v>
      </c>
      <c r="Q6" s="21">
        <v>115565.06110000002</v>
      </c>
      <c r="R6" s="21">
        <v>82751.769140000019</v>
      </c>
      <c r="S6" s="21">
        <v>105505.51174000002</v>
      </c>
      <c r="T6" s="21">
        <v>44429.676339999998</v>
      </c>
      <c r="U6" s="21">
        <v>231369.63528000005</v>
      </c>
      <c r="V6" s="21">
        <v>82661.951735000024</v>
      </c>
      <c r="W6" s="21">
        <v>82661.951735000024</v>
      </c>
      <c r="X6" s="21">
        <v>79398.586020000017</v>
      </c>
      <c r="Y6" s="21">
        <v>131971.70708000002</v>
      </c>
      <c r="Z6" s="21">
        <v>114607.00878000002</v>
      </c>
      <c r="AA6" s="21">
        <v>81793.716820000016</v>
      </c>
      <c r="AB6" s="21">
        <v>104547.45942000001</v>
      </c>
      <c r="AC6" s="21">
        <v>43471.62402000001</v>
      </c>
      <c r="AD6" s="21">
        <v>23951.308000000005</v>
      </c>
      <c r="AE6" s="21">
        <v>479026.16000000003</v>
      </c>
      <c r="AF6" s="21">
        <v>658660.97000000009</v>
      </c>
      <c r="AG6" s="21">
        <v>2395130.8000000003</v>
      </c>
      <c r="AH6" s="21">
        <v>2395130.8000000003</v>
      </c>
      <c r="AI6" s="21">
        <v>2395130.8000000003</v>
      </c>
      <c r="AJ6" s="21">
        <v>2395130.8000000003</v>
      </c>
      <c r="AK6" s="21">
        <v>2395130.8000000003</v>
      </c>
      <c r="AL6" s="21">
        <v>2395130.8000000003</v>
      </c>
      <c r="AM6" s="21">
        <v>2395130.8000000003</v>
      </c>
      <c r="AN6" s="21">
        <v>2395130.8000000003</v>
      </c>
      <c r="AO6" s="21">
        <v>2395130.8000000003</v>
      </c>
      <c r="AP6" s="21">
        <v>2383155.1460000006</v>
      </c>
      <c r="AQ6" s="21">
        <v>2383155.1460000006</v>
      </c>
      <c r="AR6" s="21">
        <v>2383155.1460000006</v>
      </c>
      <c r="AS6" s="21">
        <v>2383155.1460000006</v>
      </c>
      <c r="AT6" s="21">
        <v>2383155.1460000006</v>
      </c>
      <c r="AU6" s="21">
        <v>2383155.1460000006</v>
      </c>
      <c r="AV6" s="21">
        <v>2383155.1460000006</v>
      </c>
      <c r="AW6" s="21">
        <v>2383155.1460000006</v>
      </c>
      <c r="AX6" s="21">
        <v>2383155.1460000006</v>
      </c>
      <c r="AY6" s="21">
        <v>2377167.3190000001</v>
      </c>
      <c r="AZ6" s="21">
        <v>2377167.3190000001</v>
      </c>
      <c r="BA6" s="21">
        <v>2377167.3190000001</v>
      </c>
      <c r="BB6" s="21">
        <v>2377167.3190000001</v>
      </c>
      <c r="BC6" s="21">
        <v>2377167.3190000001</v>
      </c>
      <c r="BD6" s="21">
        <v>2377167.3190000001</v>
      </c>
      <c r="BE6" s="21">
        <v>2377167.3190000001</v>
      </c>
      <c r="BF6" s="21">
        <v>2377167.3190000001</v>
      </c>
      <c r="BG6" s="21">
        <v>2377167.3190000001</v>
      </c>
      <c r="BH6" s="21">
        <v>2371179.4920000001</v>
      </c>
      <c r="BI6" s="21">
        <v>2371179.4920000001</v>
      </c>
      <c r="BJ6" s="21">
        <v>2371179.4920000001</v>
      </c>
      <c r="BK6" s="21">
        <v>2371179.4920000001</v>
      </c>
      <c r="BL6" s="21">
        <v>2371179.4920000001</v>
      </c>
      <c r="BM6" s="21">
        <v>2371179.4920000001</v>
      </c>
      <c r="BN6" s="21">
        <v>2371179.4920000001</v>
      </c>
      <c r="BO6" s="21">
        <v>2371179.4920000001</v>
      </c>
      <c r="BP6" s="21">
        <v>2371179.4920000001</v>
      </c>
      <c r="BQ6" s="21">
        <v>2365191.665</v>
      </c>
      <c r="BR6" s="21">
        <v>2365191.665</v>
      </c>
      <c r="BS6" s="21">
        <v>2365191.665</v>
      </c>
      <c r="BT6" s="21">
        <v>2365191.665</v>
      </c>
      <c r="BU6" s="21">
        <v>2365191.665</v>
      </c>
      <c r="BV6" s="21">
        <v>2365191.665</v>
      </c>
      <c r="BW6" s="21">
        <v>2365191.665</v>
      </c>
      <c r="BX6" s="21">
        <v>2365191.665</v>
      </c>
      <c r="BY6" s="21">
        <v>2365191.665</v>
      </c>
      <c r="BZ6" s="21">
        <v>2359203.838</v>
      </c>
      <c r="CA6" s="21">
        <v>2359203.838</v>
      </c>
      <c r="CB6" s="21">
        <v>2359203.838</v>
      </c>
      <c r="CC6" s="21">
        <v>2359203.838</v>
      </c>
      <c r="CD6" s="21">
        <v>2359203.838</v>
      </c>
      <c r="CE6" s="21">
        <v>2359203.838</v>
      </c>
      <c r="CF6" s="21">
        <v>2359203.838</v>
      </c>
      <c r="CG6" s="21">
        <v>2359203.838</v>
      </c>
      <c r="CH6" s="21">
        <v>2359203.838</v>
      </c>
      <c r="CI6" s="21">
        <v>2353216.0110000004</v>
      </c>
      <c r="CJ6" s="21">
        <v>2353216.0110000004</v>
      </c>
      <c r="CK6" s="21">
        <v>2353216.0110000004</v>
      </c>
      <c r="CL6" s="21">
        <v>2353216.0110000004</v>
      </c>
      <c r="CM6" s="21">
        <v>2353216.0110000004</v>
      </c>
      <c r="CN6" s="21">
        <v>2353216.0110000004</v>
      </c>
      <c r="CO6" s="21">
        <v>2353216.0110000004</v>
      </c>
      <c r="CP6" s="21">
        <v>2353216.0110000004</v>
      </c>
      <c r="CQ6" s="21">
        <v>2353216.0110000004</v>
      </c>
      <c r="CR6" s="22">
        <f t="shared" ref="CR6:CT29" si="64">MAX(CU6,CX6,DA6)</f>
        <v>335348.25113500009</v>
      </c>
      <c r="CS6" s="22">
        <f t="shared" si="0"/>
        <v>332114.82455500006</v>
      </c>
      <c r="CT6" s="22">
        <f t="shared" si="0"/>
        <v>329240.66759500006</v>
      </c>
      <c r="CU6" s="22">
        <f t="shared" si="1"/>
        <v>318103.30937500007</v>
      </c>
      <c r="CV6" s="22">
        <f t="shared" si="2"/>
        <v>315947.69165500003</v>
      </c>
      <c r="CW6" s="22">
        <f t="shared" si="3"/>
        <v>314031.58701500006</v>
      </c>
      <c r="CX6" s="22">
        <f t="shared" si="4"/>
        <v>335348.25113500009</v>
      </c>
      <c r="CY6" s="22">
        <f t="shared" si="5"/>
        <v>332114.82455500006</v>
      </c>
      <c r="CZ6" s="22">
        <f t="shared" si="6"/>
        <v>329240.66759500006</v>
      </c>
      <c r="DA6" s="22">
        <f t="shared" si="7"/>
        <v>325288.70177500008</v>
      </c>
      <c r="DB6" s="22">
        <f t="shared" si="8"/>
        <v>322055.27519499999</v>
      </c>
      <c r="DC6" s="22">
        <f t="shared" si="9"/>
        <v>319181.11823500006</v>
      </c>
      <c r="DD6" s="22">
        <f t="shared" ref="DD6:DF29" si="65">MAX(DG6,DJ6,DM6)</f>
        <v>201340.68287500006</v>
      </c>
      <c r="DE6" s="22">
        <f t="shared" si="10"/>
        <v>199185.06515500002</v>
      </c>
      <c r="DF6" s="22">
        <f t="shared" si="10"/>
        <v>197268.96051500004</v>
      </c>
      <c r="DG6" s="22">
        <f t="shared" si="11"/>
        <v>201340.68287500006</v>
      </c>
      <c r="DH6" s="22">
        <f t="shared" si="12"/>
        <v>199185.06515500002</v>
      </c>
      <c r="DI6" s="22">
        <f t="shared" si="13"/>
        <v>197268.96051500004</v>
      </c>
      <c r="DJ6" s="22">
        <f t="shared" si="14"/>
        <v>201340.68287500006</v>
      </c>
      <c r="DK6" s="22">
        <f t="shared" si="15"/>
        <v>199185.06515500002</v>
      </c>
      <c r="DL6" s="22">
        <f t="shared" si="16"/>
        <v>197268.96051500004</v>
      </c>
      <c r="DM6" s="22">
        <f t="shared" si="17"/>
        <v>191281.13351500002</v>
      </c>
      <c r="DN6" s="22">
        <f t="shared" si="18"/>
        <v>189125.51579500001</v>
      </c>
      <c r="DO6" s="22">
        <f t="shared" si="19"/>
        <v>187209.41115500004</v>
      </c>
      <c r="DP6" s="22">
        <f t="shared" si="20"/>
        <v>45507.485200000003</v>
      </c>
      <c r="DQ6" s="22">
        <f t="shared" si="21"/>
        <v>44429.676339999998</v>
      </c>
      <c r="DR6" s="22">
        <f t="shared" si="22"/>
        <v>43471.62402000001</v>
      </c>
      <c r="DS6" s="22">
        <v>1400</v>
      </c>
      <c r="DT6" s="23">
        <f t="shared" si="23"/>
        <v>4790261.6000000006</v>
      </c>
      <c r="DU6" s="23">
        <f t="shared" si="24"/>
        <v>4766310.2920000013</v>
      </c>
      <c r="DV6" s="22">
        <f t="shared" si="25"/>
        <v>4754334.6380000003</v>
      </c>
      <c r="DW6" s="22">
        <f t="shared" si="26"/>
        <v>4742358.9840000002</v>
      </c>
      <c r="DX6" s="22">
        <f t="shared" si="27"/>
        <v>4730383.33</v>
      </c>
      <c r="DY6" s="22">
        <f t="shared" si="28"/>
        <v>4718407.676</v>
      </c>
      <c r="DZ6" s="22">
        <f t="shared" si="29"/>
        <v>4706432.0220000008</v>
      </c>
      <c r="EA6" s="22">
        <f t="shared" si="30"/>
        <v>7185392.4000000004</v>
      </c>
      <c r="EB6" s="22">
        <f t="shared" ref="EB6:EB29" si="66">AT6+MAX(AQ6,AS6)+AU6</f>
        <v>7149465.4380000019</v>
      </c>
      <c r="EC6" s="22">
        <f t="shared" si="31"/>
        <v>7131501.9570000004</v>
      </c>
      <c r="ED6" s="22">
        <f t="shared" si="32"/>
        <v>7107550.6490000002</v>
      </c>
      <c r="EE6" s="22">
        <f t="shared" si="33"/>
        <v>7095574.9950000001</v>
      </c>
      <c r="EF6" s="22">
        <f t="shared" si="34"/>
        <v>7077611.5140000004</v>
      </c>
      <c r="EG6" s="22">
        <f t="shared" si="35"/>
        <v>7059648.0330000017</v>
      </c>
      <c r="EH6" s="22">
        <f t="shared" si="36"/>
        <v>7185392.4000000004</v>
      </c>
      <c r="EI6" s="22">
        <f t="shared" si="37"/>
        <v>7149465.4380000019</v>
      </c>
      <c r="EJ6" s="22">
        <f t="shared" si="38"/>
        <v>7131501.9570000004</v>
      </c>
      <c r="EK6" s="22">
        <f t="shared" si="39"/>
        <v>7107550.6490000002</v>
      </c>
      <c r="EL6" s="22">
        <f t="shared" si="40"/>
        <v>7095574.9950000001</v>
      </c>
      <c r="EM6" s="22">
        <f t="shared" si="41"/>
        <v>7077611.5140000004</v>
      </c>
      <c r="EN6" s="22">
        <f t="shared" si="42"/>
        <v>7059648.0330000017</v>
      </c>
      <c r="EO6" s="22">
        <f t="shared" si="43"/>
        <v>4790261.6000000006</v>
      </c>
      <c r="EP6" s="22">
        <f t="shared" si="44"/>
        <v>4766310.2920000013</v>
      </c>
      <c r="EQ6" s="22">
        <f t="shared" si="45"/>
        <v>4754334.6380000003</v>
      </c>
      <c r="ER6" s="22">
        <f t="shared" si="46"/>
        <v>4742358.9840000002</v>
      </c>
      <c r="ES6" s="22">
        <f t="shared" si="47"/>
        <v>4730383.33</v>
      </c>
      <c r="ET6" s="22">
        <f t="shared" si="48"/>
        <v>4718407.676</v>
      </c>
      <c r="EU6" s="22">
        <f t="shared" si="49"/>
        <v>4706432.0220000008</v>
      </c>
      <c r="EV6" s="22">
        <f t="shared" si="50"/>
        <v>4766310.2920000013</v>
      </c>
      <c r="EW6" s="22">
        <f t="shared" si="51"/>
        <v>4754334.6380000003</v>
      </c>
      <c r="EX6" s="22">
        <f t="shared" si="52"/>
        <v>4742358.9840000002</v>
      </c>
      <c r="EY6" s="22">
        <f t="shared" si="53"/>
        <v>4730383.33</v>
      </c>
      <c r="EZ6" s="22">
        <f t="shared" si="54"/>
        <v>4730383.33</v>
      </c>
      <c r="FA6" s="22">
        <f t="shared" si="55"/>
        <v>4718407.676</v>
      </c>
      <c r="FB6" s="22">
        <f t="shared" si="56"/>
        <v>4706432.0220000008</v>
      </c>
      <c r="FC6" s="22">
        <f t="shared" si="57"/>
        <v>4790261.6000000006</v>
      </c>
      <c r="FD6" s="22">
        <f t="shared" si="58"/>
        <v>4766310.2920000013</v>
      </c>
      <c r="FE6" s="22">
        <f t="shared" si="59"/>
        <v>4754334.6380000003</v>
      </c>
      <c r="FF6" s="22">
        <f t="shared" si="60"/>
        <v>4742358.9840000002</v>
      </c>
      <c r="FG6" s="22">
        <f t="shared" si="61"/>
        <v>4730383.33</v>
      </c>
      <c r="FH6" s="22">
        <f t="shared" si="62"/>
        <v>4718407.676</v>
      </c>
      <c r="FI6" s="22">
        <f t="shared" si="63"/>
        <v>4706432.0220000008</v>
      </c>
      <c r="FJ6" s="10"/>
      <c r="FK6" s="10"/>
    </row>
    <row r="7" spans="1:172" x14ac:dyDescent="0.2">
      <c r="A7" s="2" t="s">
        <v>126</v>
      </c>
      <c r="B7" s="1" t="s">
        <v>1</v>
      </c>
      <c r="C7" s="21">
        <v>231071.44149540004</v>
      </c>
      <c r="D7" s="21">
        <v>83850.834785850006</v>
      </c>
      <c r="E7" s="21">
        <v>83850.834785850006</v>
      </c>
      <c r="F7" s="21">
        <v>80620.102728000013</v>
      </c>
      <c r="G7" s="21">
        <v>132667.49257740003</v>
      </c>
      <c r="H7" s="21">
        <v>115476.44126040002</v>
      </c>
      <c r="I7" s="21">
        <v>82991.282220000023</v>
      </c>
      <c r="J7" s="21">
        <v>105517.487394</v>
      </c>
      <c r="K7" s="21">
        <v>45052.410348000012</v>
      </c>
      <c r="L7" s="21">
        <v>221735.22163700001</v>
      </c>
      <c r="M7" s="21">
        <v>80462.922269250033</v>
      </c>
      <c r="N7" s="21">
        <v>80462.922269250033</v>
      </c>
      <c r="O7" s="21">
        <v>77362.72484000001</v>
      </c>
      <c r="P7" s="21">
        <v>127307.18984700002</v>
      </c>
      <c r="Q7" s="21">
        <v>110810.72646200001</v>
      </c>
      <c r="R7" s="21">
        <v>79638.099100000007</v>
      </c>
      <c r="S7" s="21">
        <v>101254.15457000001</v>
      </c>
      <c r="T7" s="21">
        <v>43232.110940000006</v>
      </c>
      <c r="U7" s="21">
        <v>214733.05674320002</v>
      </c>
      <c r="V7" s="21">
        <v>77921.987881800014</v>
      </c>
      <c r="W7" s="21">
        <v>77921.987881800014</v>
      </c>
      <c r="X7" s="21">
        <v>74919.691424000004</v>
      </c>
      <c r="Y7" s="21">
        <v>123286.96279920003</v>
      </c>
      <c r="Z7" s="21">
        <v>107311.44036320002</v>
      </c>
      <c r="AA7" s="21">
        <v>77123.21176000002</v>
      </c>
      <c r="AB7" s="21">
        <v>98056.654952000026</v>
      </c>
      <c r="AC7" s="21">
        <v>41866.886384000012</v>
      </c>
      <c r="AD7" s="21">
        <v>1676.5915600000003</v>
      </c>
      <c r="AE7" s="21">
        <v>1077808.8600000001</v>
      </c>
      <c r="AF7" s="21">
        <v>1017930.5900000001</v>
      </c>
      <c r="AG7" s="21">
        <v>10053561.533000002</v>
      </c>
      <c r="AH7" s="21">
        <v>9281131.8499999996</v>
      </c>
      <c r="AI7" s="21">
        <v>5161506.8740000008</v>
      </c>
      <c r="AJ7" s="21">
        <v>5161506.8740000008</v>
      </c>
      <c r="AK7" s="21">
        <v>9837999.7610000018</v>
      </c>
      <c r="AL7" s="21">
        <v>9065570.0780000016</v>
      </c>
      <c r="AM7" s="21">
        <v>8305116.0490000006</v>
      </c>
      <c r="AN7" s="21">
        <v>8005724.699000001</v>
      </c>
      <c r="AO7" s="21">
        <v>7736272.4840000011</v>
      </c>
      <c r="AP7" s="21">
        <v>10520612.039000003</v>
      </c>
      <c r="AQ7" s="21">
        <v>9233229.2340000011</v>
      </c>
      <c r="AR7" s="21">
        <v>7101562.8220000006</v>
      </c>
      <c r="AS7" s="21">
        <v>7101562.8220000006</v>
      </c>
      <c r="AT7" s="21">
        <v>10161342.419000002</v>
      </c>
      <c r="AU7" s="21">
        <v>8634446.534</v>
      </c>
      <c r="AV7" s="21">
        <v>7574601.1550000003</v>
      </c>
      <c r="AW7" s="21">
        <v>7107550.6490000002</v>
      </c>
      <c r="AX7" s="21">
        <v>4526797.2120000012</v>
      </c>
      <c r="AY7" s="21">
        <v>10951735.583000001</v>
      </c>
      <c r="AZ7" s="21">
        <v>9664352.7780000009</v>
      </c>
      <c r="BA7" s="21">
        <v>7532686.3660000013</v>
      </c>
      <c r="BB7" s="21">
        <v>7532686.3660000013</v>
      </c>
      <c r="BC7" s="21">
        <v>10592465.963000001</v>
      </c>
      <c r="BD7" s="21">
        <v>9065570.0780000016</v>
      </c>
      <c r="BE7" s="21">
        <v>7862016.8510000017</v>
      </c>
      <c r="BF7" s="21">
        <v>7538674.1930000009</v>
      </c>
      <c r="BG7" s="21">
        <v>4957920.7560000001</v>
      </c>
      <c r="BH7" s="21">
        <v>11382859.127000002</v>
      </c>
      <c r="BI7" s="21">
        <v>10095476.322000001</v>
      </c>
      <c r="BJ7" s="21">
        <v>7963809.9100000001</v>
      </c>
      <c r="BK7" s="21">
        <v>7963809.9100000001</v>
      </c>
      <c r="BL7" s="21">
        <v>11023589.507000003</v>
      </c>
      <c r="BM7" s="21">
        <v>9496693.6219999995</v>
      </c>
      <c r="BN7" s="21">
        <v>8149432.5470000012</v>
      </c>
      <c r="BO7" s="21">
        <v>7969797.7370000007</v>
      </c>
      <c r="BP7" s="21">
        <v>7520710.7120000012</v>
      </c>
      <c r="BQ7" s="21">
        <v>15927619.82</v>
      </c>
      <c r="BR7" s="21">
        <v>13867807.332000002</v>
      </c>
      <c r="BS7" s="21">
        <v>11305017.376000002</v>
      </c>
      <c r="BT7" s="21">
        <v>11305017.376000002</v>
      </c>
      <c r="BU7" s="21">
        <v>15352788.428000001</v>
      </c>
      <c r="BV7" s="21">
        <v>10358940.710000001</v>
      </c>
      <c r="BW7" s="21">
        <v>9490705.7949999999</v>
      </c>
      <c r="BX7" s="21">
        <v>10466721.596000001</v>
      </c>
      <c r="BY7" s="21">
        <v>9748182.3560000006</v>
      </c>
      <c r="BZ7" s="21">
        <v>17220990.452000003</v>
      </c>
      <c r="CA7" s="21">
        <v>15161177.964000002</v>
      </c>
      <c r="CB7" s="21">
        <v>12598388.008000001</v>
      </c>
      <c r="CC7" s="21">
        <v>12598388.008000001</v>
      </c>
      <c r="CD7" s="21">
        <v>16646159.060000001</v>
      </c>
      <c r="CE7" s="21">
        <v>11652311.342000002</v>
      </c>
      <c r="CF7" s="21">
        <v>12813949.780000001</v>
      </c>
      <c r="CG7" s="21">
        <v>11760092.228000002</v>
      </c>
      <c r="CH7" s="21">
        <v>11041552.988000002</v>
      </c>
      <c r="CI7" s="21">
        <v>27358381.563000005</v>
      </c>
      <c r="CJ7" s="21">
        <v>24011186.27</v>
      </c>
      <c r="CK7" s="21">
        <v>18885606.358000003</v>
      </c>
      <c r="CL7" s="21">
        <v>18885606.358000003</v>
      </c>
      <c r="CM7" s="21">
        <v>26424280.551000003</v>
      </c>
      <c r="CN7" s="21">
        <v>13807929.062000003</v>
      </c>
      <c r="CO7" s="21">
        <v>20196940.471000001</v>
      </c>
      <c r="CP7" s="21">
        <v>13358842.037000002</v>
      </c>
      <c r="CQ7" s="21">
        <v>17316795.684</v>
      </c>
      <c r="CR7" s="22">
        <f t="shared" si="64"/>
        <v>331994.76862365007</v>
      </c>
      <c r="CS7" s="22">
        <f t="shared" si="0"/>
        <v>318580.83857825003</v>
      </c>
      <c r="CT7" s="22">
        <f t="shared" si="0"/>
        <v>308520.39104420005</v>
      </c>
      <c r="CU7" s="22">
        <f t="shared" si="1"/>
        <v>314922.27628125006</v>
      </c>
      <c r="CV7" s="22">
        <f t="shared" si="2"/>
        <v>302198.14390625001</v>
      </c>
      <c r="CW7" s="22">
        <f t="shared" si="3"/>
        <v>292655.04462500004</v>
      </c>
      <c r="CX7" s="22">
        <f t="shared" si="4"/>
        <v>331994.76862365007</v>
      </c>
      <c r="CY7" s="22">
        <f t="shared" si="5"/>
        <v>318580.83857825003</v>
      </c>
      <c r="CZ7" s="22">
        <f t="shared" si="6"/>
        <v>308520.39104420005</v>
      </c>
      <c r="DA7" s="22">
        <f t="shared" si="7"/>
        <v>322035.81475725002</v>
      </c>
      <c r="DB7" s="22">
        <f t="shared" si="8"/>
        <v>309024.26668625005</v>
      </c>
      <c r="DC7" s="22">
        <f t="shared" si="9"/>
        <v>299265.60563300009</v>
      </c>
      <c r="DD7" s="22">
        <f t="shared" si="65"/>
        <v>199327.27604625002</v>
      </c>
      <c r="DE7" s="22">
        <f t="shared" si="10"/>
        <v>191273.64873125002</v>
      </c>
      <c r="DF7" s="22">
        <f t="shared" si="10"/>
        <v>185233.42824500002</v>
      </c>
      <c r="DG7" s="22">
        <f t="shared" si="11"/>
        <v>199327.27604625002</v>
      </c>
      <c r="DH7" s="22">
        <f t="shared" si="12"/>
        <v>191273.64873125002</v>
      </c>
      <c r="DI7" s="22">
        <f t="shared" si="13"/>
        <v>185233.42824500002</v>
      </c>
      <c r="DJ7" s="22">
        <f t="shared" si="14"/>
        <v>199327.27604625002</v>
      </c>
      <c r="DK7" s="22">
        <f t="shared" si="15"/>
        <v>191273.64873125002</v>
      </c>
      <c r="DL7" s="22">
        <f t="shared" si="16"/>
        <v>185233.42824500002</v>
      </c>
      <c r="DM7" s="22">
        <f t="shared" si="17"/>
        <v>189368.32217985002</v>
      </c>
      <c r="DN7" s="22">
        <f t="shared" si="18"/>
        <v>181717.07683925005</v>
      </c>
      <c r="DO7" s="22">
        <f t="shared" si="19"/>
        <v>175978.64283380006</v>
      </c>
      <c r="DP7" s="22">
        <f t="shared" si="20"/>
        <v>45052.410348000012</v>
      </c>
      <c r="DQ7" s="22">
        <f t="shared" si="21"/>
        <v>43232.110940000006</v>
      </c>
      <c r="DR7" s="22">
        <f t="shared" si="22"/>
        <v>41866.886384000012</v>
      </c>
      <c r="DS7" s="22">
        <v>100</v>
      </c>
      <c r="DT7" s="23">
        <f t="shared" si="23"/>
        <v>19334693.383000001</v>
      </c>
      <c r="DU7" s="23">
        <f t="shared" si="24"/>
        <v>19753841.273000002</v>
      </c>
      <c r="DV7" s="22">
        <f t="shared" si="25"/>
        <v>20616088.361000001</v>
      </c>
      <c r="DW7" s="22">
        <f t="shared" si="26"/>
        <v>21478335.449000001</v>
      </c>
      <c r="DX7" s="22">
        <f t="shared" si="27"/>
        <v>29795427.152000003</v>
      </c>
      <c r="DY7" s="22">
        <f t="shared" si="28"/>
        <v>32382168.416000005</v>
      </c>
      <c r="DZ7" s="22">
        <f t="shared" si="29"/>
        <v>51369567.833000004</v>
      </c>
      <c r="EA7" s="22">
        <f t="shared" si="30"/>
        <v>28184701.689000003</v>
      </c>
      <c r="EB7" s="22">
        <f t="shared" si="66"/>
        <v>28029018.187000006</v>
      </c>
      <c r="EC7" s="22">
        <f t="shared" si="31"/>
        <v>29322388.819000006</v>
      </c>
      <c r="ED7" s="22">
        <f t="shared" si="32"/>
        <v>34944958.372000001</v>
      </c>
      <c r="EE7" s="22">
        <f t="shared" si="33"/>
        <v>39579536.470000006</v>
      </c>
      <c r="EF7" s="22">
        <f t="shared" si="34"/>
        <v>43459648.366000004</v>
      </c>
      <c r="EG7" s="22">
        <f t="shared" si="35"/>
        <v>64243395.883000001</v>
      </c>
      <c r="EH7" s="22">
        <f t="shared" si="36"/>
        <v>27424247.660000004</v>
      </c>
      <c r="EI7" s="22">
        <f t="shared" si="37"/>
        <v>26969172.808000006</v>
      </c>
      <c r="EJ7" s="22">
        <f t="shared" si="38"/>
        <v>28118835.592000008</v>
      </c>
      <c r="EK7" s="22">
        <f t="shared" si="39"/>
        <v>33597697.296999998</v>
      </c>
      <c r="EL7" s="22">
        <f t="shared" si="40"/>
        <v>39687317.356000006</v>
      </c>
      <c r="EM7" s="22">
        <f t="shared" si="41"/>
        <v>44621286.804000005</v>
      </c>
      <c r="EN7" s="22">
        <f t="shared" si="42"/>
        <v>70632407.291999996</v>
      </c>
      <c r="EO7" s="22">
        <f t="shared" si="43"/>
        <v>18346701.928000003</v>
      </c>
      <c r="EP7" s="22">
        <f t="shared" si="44"/>
        <v>17867675.767999999</v>
      </c>
      <c r="EQ7" s="22">
        <f t="shared" si="45"/>
        <v>18729922.856000002</v>
      </c>
      <c r="ER7" s="22">
        <f t="shared" si="46"/>
        <v>19592169.943999998</v>
      </c>
      <c r="ES7" s="22">
        <f t="shared" si="47"/>
        <v>24226748.042000003</v>
      </c>
      <c r="ET7" s="22">
        <f t="shared" si="48"/>
        <v>26813489.306000002</v>
      </c>
      <c r="EU7" s="22">
        <f t="shared" si="49"/>
        <v>37819115.332000002</v>
      </c>
      <c r="EV7" s="22">
        <f t="shared" si="50"/>
        <v>17867675.767999999</v>
      </c>
      <c r="EW7" s="22">
        <f t="shared" si="51"/>
        <v>18729922.856000002</v>
      </c>
      <c r="EX7" s="22">
        <f t="shared" si="52"/>
        <v>19592169.943999998</v>
      </c>
      <c r="EY7" s="22">
        <f t="shared" si="53"/>
        <v>24226748.042000003</v>
      </c>
      <c r="EZ7" s="22">
        <f t="shared" si="54"/>
        <v>24226748.042000003</v>
      </c>
      <c r="FA7" s="22">
        <f t="shared" si="55"/>
        <v>26813489.306000002</v>
      </c>
      <c r="FB7" s="22">
        <f t="shared" si="56"/>
        <v>37819115.332000002</v>
      </c>
      <c r="FC7" s="22">
        <f t="shared" si="57"/>
        <v>13466622.923</v>
      </c>
      <c r="FD7" s="22">
        <f t="shared" si="58"/>
        <v>14676163.977000002</v>
      </c>
      <c r="FE7" s="22">
        <f t="shared" si="59"/>
        <v>15394703.217000004</v>
      </c>
      <c r="FF7" s="22">
        <f t="shared" si="60"/>
        <v>16113242.457000002</v>
      </c>
      <c r="FG7" s="22">
        <f t="shared" si="61"/>
        <v>21771738.972000003</v>
      </c>
      <c r="FH7" s="22">
        <f t="shared" si="62"/>
        <v>25412337.788000003</v>
      </c>
      <c r="FI7" s="22">
        <f t="shared" si="63"/>
        <v>39082546.829000004</v>
      </c>
      <c r="FJ7" s="10"/>
      <c r="FK7" s="10"/>
    </row>
    <row r="8" spans="1:172" x14ac:dyDescent="0.2">
      <c r="A8" s="2" t="s">
        <v>132</v>
      </c>
      <c r="B8" s="1" t="s">
        <v>2</v>
      </c>
      <c r="C8" s="21">
        <v>178437.24460000001</v>
      </c>
      <c r="D8" s="21">
        <v>41100.444528000007</v>
      </c>
      <c r="E8" s="21">
        <v>41100.444528000007</v>
      </c>
      <c r="F8" s="21">
        <v>41100.444528000007</v>
      </c>
      <c r="G8" s="21">
        <v>93874.756575200008</v>
      </c>
      <c r="H8" s="21">
        <v>50514.506137400007</v>
      </c>
      <c r="I8" s="21">
        <v>50514.506137400007</v>
      </c>
      <c r="J8" s="21">
        <v>57741.813326400006</v>
      </c>
      <c r="K8" s="21">
        <v>41914.789000000004</v>
      </c>
      <c r="L8" s="21">
        <v>178437.24460000001</v>
      </c>
      <c r="M8" s="21">
        <v>41100.444528000007</v>
      </c>
      <c r="N8" s="21">
        <v>41100.444528000007</v>
      </c>
      <c r="O8" s="21">
        <v>41100.444528000007</v>
      </c>
      <c r="P8" s="21">
        <v>93874.756575200008</v>
      </c>
      <c r="Q8" s="21">
        <v>50514.506137400007</v>
      </c>
      <c r="R8" s="21">
        <v>50514.506137400007</v>
      </c>
      <c r="S8" s="21">
        <v>57741.813326400006</v>
      </c>
      <c r="T8" s="21">
        <v>41914.789000000004</v>
      </c>
      <c r="U8" s="21">
        <v>178437.24460000001</v>
      </c>
      <c r="V8" s="21">
        <v>41100.444528000007</v>
      </c>
      <c r="W8" s="21">
        <v>41100.444528000007</v>
      </c>
      <c r="X8" s="21">
        <v>41100.444528000007</v>
      </c>
      <c r="Y8" s="21">
        <v>93874.756575200008</v>
      </c>
      <c r="Z8" s="21">
        <v>50514.506137400007</v>
      </c>
      <c r="AA8" s="21">
        <v>50514.506137400007</v>
      </c>
      <c r="AB8" s="21">
        <v>57741.813326400006</v>
      </c>
      <c r="AC8" s="21">
        <v>41914.789000000004</v>
      </c>
      <c r="AD8" s="21">
        <v>119.75654000000002</v>
      </c>
      <c r="AE8" s="21">
        <v>516191.97945499211</v>
      </c>
      <c r="AF8" s="21">
        <v>516191.97945499211</v>
      </c>
      <c r="AG8" s="21">
        <v>10053561.533000002</v>
      </c>
      <c r="AH8" s="21">
        <v>9281131.8499999996</v>
      </c>
      <c r="AI8" s="21">
        <v>5161506.8740000008</v>
      </c>
      <c r="AJ8" s="21">
        <v>5161506.8740000008</v>
      </c>
      <c r="AK8" s="21">
        <v>9837999.7610000018</v>
      </c>
      <c r="AL8" s="21">
        <v>9065570.0780000016</v>
      </c>
      <c r="AM8" s="21">
        <v>8305116.0490000006</v>
      </c>
      <c r="AN8" s="21">
        <v>8005724.699000001</v>
      </c>
      <c r="AO8" s="21">
        <v>7736272.4840000011</v>
      </c>
      <c r="AP8" s="21">
        <v>10520612.039000003</v>
      </c>
      <c r="AQ8" s="21">
        <v>9233229.2340000011</v>
      </c>
      <c r="AR8" s="21">
        <v>7101562.8220000006</v>
      </c>
      <c r="AS8" s="21">
        <v>7101562.8220000006</v>
      </c>
      <c r="AT8" s="21">
        <v>10161342.419000002</v>
      </c>
      <c r="AU8" s="21">
        <v>8634446.534</v>
      </c>
      <c r="AV8" s="21">
        <v>7574601.1550000003</v>
      </c>
      <c r="AW8" s="21">
        <v>7107550.6490000002</v>
      </c>
      <c r="AX8" s="21">
        <v>4526797.2120000012</v>
      </c>
      <c r="AY8" s="21">
        <v>10951735.583000001</v>
      </c>
      <c r="AZ8" s="21">
        <v>9664352.7780000009</v>
      </c>
      <c r="BA8" s="21">
        <v>7532686.3660000013</v>
      </c>
      <c r="BB8" s="21">
        <v>7532686.3660000013</v>
      </c>
      <c r="BC8" s="21">
        <v>10592465.963000001</v>
      </c>
      <c r="BD8" s="21">
        <v>9065570.0780000016</v>
      </c>
      <c r="BE8" s="21">
        <v>7862016.8510000017</v>
      </c>
      <c r="BF8" s="21">
        <v>7538674.1930000009</v>
      </c>
      <c r="BG8" s="21">
        <v>4957920.7560000001</v>
      </c>
      <c r="BH8" s="21">
        <v>11382859.127000002</v>
      </c>
      <c r="BI8" s="21">
        <v>8897910.9220000003</v>
      </c>
      <c r="BJ8" s="21">
        <v>7963809.9100000001</v>
      </c>
      <c r="BK8" s="21">
        <v>7963809.9100000001</v>
      </c>
      <c r="BL8" s="21">
        <v>11023589.507000003</v>
      </c>
      <c r="BM8" s="21">
        <v>9496693.6219999995</v>
      </c>
      <c r="BN8" s="21">
        <v>8149432.5470000012</v>
      </c>
      <c r="BO8" s="21">
        <v>7969797.7370000007</v>
      </c>
      <c r="BP8" s="21">
        <v>7520710.7120000012</v>
      </c>
      <c r="BQ8" s="21">
        <v>15927619.82</v>
      </c>
      <c r="BR8" s="21">
        <v>13867807.332000002</v>
      </c>
      <c r="BS8" s="21">
        <v>11305017.376000002</v>
      </c>
      <c r="BT8" s="21">
        <v>11305017.376000002</v>
      </c>
      <c r="BU8" s="21">
        <v>15352788.428000001</v>
      </c>
      <c r="BV8" s="21">
        <v>10358940.710000001</v>
      </c>
      <c r="BW8" s="21">
        <v>9490705.7949999999</v>
      </c>
      <c r="BX8" s="21">
        <v>10466721.596000001</v>
      </c>
      <c r="BY8" s="21">
        <v>9748182.3560000006</v>
      </c>
      <c r="BZ8" s="21">
        <v>17220990.452000003</v>
      </c>
      <c r="CA8" s="21">
        <v>15161177.964000002</v>
      </c>
      <c r="CB8" s="21">
        <v>12598388.008000001</v>
      </c>
      <c r="CC8" s="21">
        <v>12598388.008000001</v>
      </c>
      <c r="CD8" s="21">
        <v>16646159.060000001</v>
      </c>
      <c r="CE8" s="21">
        <v>11652311.342000002</v>
      </c>
      <c r="CF8" s="21">
        <v>12813949.780000001</v>
      </c>
      <c r="CG8" s="21">
        <v>11760092.228000002</v>
      </c>
      <c r="CH8" s="21">
        <v>11041552.988000002</v>
      </c>
      <c r="CI8" s="21">
        <v>27358381.563000005</v>
      </c>
      <c r="CJ8" s="21">
        <v>24011186.27</v>
      </c>
      <c r="CK8" s="21">
        <v>18885606.358000003</v>
      </c>
      <c r="CL8" s="21">
        <v>18885606.358000003</v>
      </c>
      <c r="CM8" s="21">
        <v>26424280.551000003</v>
      </c>
      <c r="CN8" s="21">
        <v>13807929.062000003</v>
      </c>
      <c r="CO8" s="21">
        <v>20196940.471000001</v>
      </c>
      <c r="CP8" s="21">
        <v>13358842.037000002</v>
      </c>
      <c r="CQ8" s="21">
        <v>17316795.684</v>
      </c>
      <c r="CR8" s="22">
        <f t="shared" si="64"/>
        <v>219537.689128</v>
      </c>
      <c r="CS8" s="22">
        <f t="shared" si="0"/>
        <v>219537.689128</v>
      </c>
      <c r="CT8" s="22">
        <f t="shared" si="0"/>
        <v>219537.689128</v>
      </c>
      <c r="CU8" s="22">
        <f t="shared" si="1"/>
        <v>219537.689128</v>
      </c>
      <c r="CV8" s="22">
        <f t="shared" si="2"/>
        <v>219537.689128</v>
      </c>
      <c r="CW8" s="22">
        <f t="shared" si="3"/>
        <v>219537.689128</v>
      </c>
      <c r="CX8" s="22">
        <f t="shared" si="4"/>
        <v>185489.70724060002</v>
      </c>
      <c r="CY8" s="22">
        <f t="shared" si="5"/>
        <v>185489.70724060002</v>
      </c>
      <c r="CZ8" s="22">
        <f t="shared" si="6"/>
        <v>185489.70724060002</v>
      </c>
      <c r="DA8" s="22">
        <f t="shared" si="7"/>
        <v>192717.01442960004</v>
      </c>
      <c r="DB8" s="22">
        <f t="shared" si="8"/>
        <v>192717.01442960004</v>
      </c>
      <c r="DC8" s="22">
        <f t="shared" si="9"/>
        <v>192717.01442960004</v>
      </c>
      <c r="DD8" s="22">
        <f t="shared" si="65"/>
        <v>98842.257854400013</v>
      </c>
      <c r="DE8" s="22">
        <f t="shared" si="10"/>
        <v>98842.257854400013</v>
      </c>
      <c r="DF8" s="22">
        <f t="shared" si="10"/>
        <v>98842.257854400013</v>
      </c>
      <c r="DG8" s="22">
        <f t="shared" si="11"/>
        <v>91614.950665400014</v>
      </c>
      <c r="DH8" s="22">
        <f t="shared" si="12"/>
        <v>91614.950665400014</v>
      </c>
      <c r="DI8" s="22">
        <f t="shared" si="13"/>
        <v>91614.950665400014</v>
      </c>
      <c r="DJ8" s="22">
        <f t="shared" si="14"/>
        <v>91614.950665400014</v>
      </c>
      <c r="DK8" s="22">
        <f t="shared" si="15"/>
        <v>91614.950665400014</v>
      </c>
      <c r="DL8" s="22">
        <f t="shared" si="16"/>
        <v>91614.950665400014</v>
      </c>
      <c r="DM8" s="22">
        <f t="shared" si="17"/>
        <v>98842.257854400013</v>
      </c>
      <c r="DN8" s="22">
        <f t="shared" si="18"/>
        <v>98842.257854400013</v>
      </c>
      <c r="DO8" s="22">
        <f t="shared" si="19"/>
        <v>98842.257854400013</v>
      </c>
      <c r="DP8" s="22">
        <f t="shared" si="20"/>
        <v>41914.789000000004</v>
      </c>
      <c r="DQ8" s="22">
        <f t="shared" si="21"/>
        <v>41914.789000000004</v>
      </c>
      <c r="DR8" s="22">
        <f t="shared" si="22"/>
        <v>41914.789000000004</v>
      </c>
      <c r="DS8" s="22">
        <v>10</v>
      </c>
      <c r="DT8" s="23">
        <f t="shared" si="23"/>
        <v>19334693.383000001</v>
      </c>
      <c r="DU8" s="23">
        <f t="shared" si="24"/>
        <v>19753841.273000002</v>
      </c>
      <c r="DV8" s="22">
        <f t="shared" si="25"/>
        <v>20616088.361000001</v>
      </c>
      <c r="DW8" s="22">
        <f t="shared" si="26"/>
        <v>20280770.049000002</v>
      </c>
      <c r="DX8" s="22">
        <f t="shared" si="27"/>
        <v>29795427.152000003</v>
      </c>
      <c r="DY8" s="22">
        <f t="shared" si="28"/>
        <v>32382168.416000005</v>
      </c>
      <c r="DZ8" s="22">
        <f t="shared" si="29"/>
        <v>51369567.833000004</v>
      </c>
      <c r="EA8" s="22">
        <f t="shared" si="30"/>
        <v>28184701.689000003</v>
      </c>
      <c r="EB8" s="22">
        <f t="shared" si="66"/>
        <v>28029018.187000006</v>
      </c>
      <c r="EC8" s="22">
        <f t="shared" si="31"/>
        <v>29322388.819000006</v>
      </c>
      <c r="ED8" s="22">
        <f t="shared" si="32"/>
        <v>33747392.972000003</v>
      </c>
      <c r="EE8" s="22">
        <f t="shared" si="33"/>
        <v>39579536.470000006</v>
      </c>
      <c r="EF8" s="22">
        <f t="shared" si="34"/>
        <v>43459648.366000004</v>
      </c>
      <c r="EG8" s="22">
        <f t="shared" si="35"/>
        <v>64243395.883000001</v>
      </c>
      <c r="EH8" s="22">
        <f t="shared" si="36"/>
        <v>27424247.660000004</v>
      </c>
      <c r="EI8" s="22">
        <f t="shared" si="37"/>
        <v>26969172.808000006</v>
      </c>
      <c r="EJ8" s="22">
        <f t="shared" si="38"/>
        <v>28118835.592000008</v>
      </c>
      <c r="EK8" s="22">
        <f t="shared" si="39"/>
        <v>32400131.897000004</v>
      </c>
      <c r="EL8" s="22">
        <f t="shared" si="40"/>
        <v>39687317.356000006</v>
      </c>
      <c r="EM8" s="22">
        <f t="shared" si="41"/>
        <v>44621286.804000005</v>
      </c>
      <c r="EN8" s="22">
        <f t="shared" si="42"/>
        <v>70632407.291999996</v>
      </c>
      <c r="EO8" s="22">
        <f t="shared" si="43"/>
        <v>18346701.928000003</v>
      </c>
      <c r="EP8" s="22">
        <f t="shared" si="44"/>
        <v>17867675.767999999</v>
      </c>
      <c r="EQ8" s="22">
        <f t="shared" si="45"/>
        <v>18729922.856000002</v>
      </c>
      <c r="ER8" s="22">
        <f t="shared" si="46"/>
        <v>18394604.544</v>
      </c>
      <c r="ES8" s="22">
        <f t="shared" si="47"/>
        <v>24226748.042000003</v>
      </c>
      <c r="ET8" s="22">
        <f t="shared" si="48"/>
        <v>26813489.306000002</v>
      </c>
      <c r="EU8" s="22">
        <f t="shared" si="49"/>
        <v>37819115.332000002</v>
      </c>
      <c r="EV8" s="22">
        <f t="shared" si="50"/>
        <v>17867675.767999999</v>
      </c>
      <c r="EW8" s="22">
        <f t="shared" si="51"/>
        <v>18729922.856000002</v>
      </c>
      <c r="EX8" s="22">
        <f t="shared" si="52"/>
        <v>18394604.544</v>
      </c>
      <c r="EY8" s="22">
        <f t="shared" si="53"/>
        <v>24226748.042000003</v>
      </c>
      <c r="EZ8" s="22">
        <f t="shared" si="54"/>
        <v>24226748.042000003</v>
      </c>
      <c r="FA8" s="22">
        <f t="shared" si="55"/>
        <v>26813489.306000002</v>
      </c>
      <c r="FB8" s="22">
        <f t="shared" si="56"/>
        <v>37819115.332000002</v>
      </c>
      <c r="FC8" s="22">
        <f t="shared" si="57"/>
        <v>13466622.923</v>
      </c>
      <c r="FD8" s="22">
        <f t="shared" si="58"/>
        <v>14676163.977000002</v>
      </c>
      <c r="FE8" s="22">
        <f t="shared" si="59"/>
        <v>15394703.217000004</v>
      </c>
      <c r="FF8" s="22">
        <f t="shared" si="60"/>
        <v>16113242.457000002</v>
      </c>
      <c r="FG8" s="22">
        <f t="shared" si="61"/>
        <v>21771738.972000003</v>
      </c>
      <c r="FH8" s="22">
        <f t="shared" si="62"/>
        <v>25412337.788000003</v>
      </c>
      <c r="FI8" s="22">
        <f t="shared" si="63"/>
        <v>39082546.829000004</v>
      </c>
      <c r="FJ8" s="10"/>
      <c r="FK8" s="10"/>
    </row>
    <row r="9" spans="1:172" x14ac:dyDescent="0.2">
      <c r="A9" s="2" t="s">
        <v>133</v>
      </c>
      <c r="B9" s="1" t="s">
        <v>2</v>
      </c>
      <c r="C9" s="21">
        <v>158078.63280000002</v>
      </c>
      <c r="D9" s="21">
        <v>71853.923999999999</v>
      </c>
      <c r="E9" s="21">
        <v>69458.7932</v>
      </c>
      <c r="F9" s="21">
        <v>67063.662400000016</v>
      </c>
      <c r="G9" s="21">
        <v>114966.27840000001</v>
      </c>
      <c r="H9" s="21">
        <v>93410.101200000005</v>
      </c>
      <c r="I9" s="21">
        <v>69458.7932</v>
      </c>
      <c r="J9" s="21">
        <v>67063.662400000016</v>
      </c>
      <c r="K9" s="21">
        <v>31136.700400000002</v>
      </c>
      <c r="L9" s="21">
        <v>150893.24040000001</v>
      </c>
      <c r="M9" s="21">
        <v>69458.7932</v>
      </c>
      <c r="N9" s="21">
        <v>67063.662400000016</v>
      </c>
      <c r="O9" s="21">
        <v>64668.531600000009</v>
      </c>
      <c r="P9" s="21">
        <v>102990.62440000002</v>
      </c>
      <c r="Q9" s="21">
        <v>86224.708800000022</v>
      </c>
      <c r="R9" s="21">
        <v>55088.008400000006</v>
      </c>
      <c r="S9" s="21">
        <v>52692.8776</v>
      </c>
      <c r="T9" s="21">
        <v>26346.4388</v>
      </c>
      <c r="U9" s="21">
        <v>141312.71720000004</v>
      </c>
      <c r="V9" s="21">
        <v>67063.662400000016</v>
      </c>
      <c r="W9" s="21">
        <v>64668.531600000009</v>
      </c>
      <c r="X9" s="21">
        <v>62273.400800000003</v>
      </c>
      <c r="Y9" s="21">
        <v>93410.101200000005</v>
      </c>
      <c r="Z9" s="21">
        <v>81434.44720000001</v>
      </c>
      <c r="AA9" s="21">
        <v>50297.746800000008</v>
      </c>
      <c r="AB9" s="21">
        <v>47902.616000000009</v>
      </c>
      <c r="AC9" s="21">
        <v>23951.308000000005</v>
      </c>
      <c r="AD9" s="21">
        <v>11.975654000000002</v>
      </c>
      <c r="AE9" s="21">
        <v>5987827</v>
      </c>
      <c r="AF9" s="21">
        <v>9580523.2000000011</v>
      </c>
      <c r="AG9" s="21">
        <v>2993913.5</v>
      </c>
      <c r="AH9" s="21">
        <v>2993913.5</v>
      </c>
      <c r="AI9" s="21">
        <v>2993913.5</v>
      </c>
      <c r="AJ9" s="21">
        <v>2993913.5</v>
      </c>
      <c r="AK9" s="21">
        <v>2993913.5</v>
      </c>
      <c r="AL9" s="21">
        <v>2993913.5</v>
      </c>
      <c r="AM9" s="21">
        <v>2993913.5</v>
      </c>
      <c r="AN9" s="21">
        <v>2993913.5</v>
      </c>
      <c r="AO9" s="21">
        <v>2993913.5</v>
      </c>
      <c r="AP9" s="21">
        <v>2993913.5</v>
      </c>
      <c r="AQ9" s="21">
        <v>2993913.5</v>
      </c>
      <c r="AR9" s="21">
        <v>2993913.5</v>
      </c>
      <c r="AS9" s="21">
        <v>2993913.5</v>
      </c>
      <c r="AT9" s="21">
        <v>2993913.5</v>
      </c>
      <c r="AU9" s="21">
        <v>2993913.5</v>
      </c>
      <c r="AV9" s="21">
        <v>2993913.5</v>
      </c>
      <c r="AW9" s="21">
        <v>2993913.5</v>
      </c>
      <c r="AX9" s="21">
        <v>2993913.5</v>
      </c>
      <c r="AY9" s="21">
        <v>2993913.5</v>
      </c>
      <c r="AZ9" s="21">
        <v>2993913.5</v>
      </c>
      <c r="BA9" s="21">
        <v>2993913.5</v>
      </c>
      <c r="BB9" s="21">
        <v>2993913.5</v>
      </c>
      <c r="BC9" s="21">
        <v>2993913.5</v>
      </c>
      <c r="BD9" s="21">
        <v>2993913.5</v>
      </c>
      <c r="BE9" s="21">
        <v>2993913.5</v>
      </c>
      <c r="BF9" s="21">
        <v>2993913.5</v>
      </c>
      <c r="BG9" s="21">
        <v>2993913.5</v>
      </c>
      <c r="BH9" s="21">
        <v>2993913.5</v>
      </c>
      <c r="BI9" s="21">
        <v>2993913.5</v>
      </c>
      <c r="BJ9" s="21">
        <v>2993913.5</v>
      </c>
      <c r="BK9" s="21">
        <v>2993913.5</v>
      </c>
      <c r="BL9" s="21">
        <v>2993913.5</v>
      </c>
      <c r="BM9" s="21">
        <v>2993913.5</v>
      </c>
      <c r="BN9" s="21">
        <v>2993913.5</v>
      </c>
      <c r="BO9" s="21">
        <v>2993913.5</v>
      </c>
      <c r="BP9" s="21">
        <v>2993913.5</v>
      </c>
      <c r="BQ9" s="21">
        <v>2993913.5</v>
      </c>
      <c r="BR9" s="21">
        <v>2993913.5</v>
      </c>
      <c r="BS9" s="21">
        <v>2993913.5</v>
      </c>
      <c r="BT9" s="21">
        <v>2993913.5</v>
      </c>
      <c r="BU9" s="21">
        <v>2993913.5</v>
      </c>
      <c r="BV9" s="21">
        <v>2993913.5</v>
      </c>
      <c r="BW9" s="21">
        <v>2993913.5</v>
      </c>
      <c r="BX9" s="21">
        <v>2993913.5</v>
      </c>
      <c r="BY9" s="21">
        <v>2993913.5</v>
      </c>
      <c r="BZ9" s="21">
        <v>2993913.5</v>
      </c>
      <c r="CA9" s="21">
        <v>2993913.5</v>
      </c>
      <c r="CB9" s="21">
        <v>2993913.5</v>
      </c>
      <c r="CC9" s="21">
        <v>2993913.5</v>
      </c>
      <c r="CD9" s="21">
        <v>2993913.5</v>
      </c>
      <c r="CE9" s="21">
        <v>2993913.5</v>
      </c>
      <c r="CF9" s="21">
        <v>2993913.5</v>
      </c>
      <c r="CG9" s="21">
        <v>2993913.5</v>
      </c>
      <c r="CH9" s="21">
        <v>2993913.5</v>
      </c>
      <c r="CI9" s="21">
        <v>2993913.5</v>
      </c>
      <c r="CJ9" s="21">
        <v>2993913.5</v>
      </c>
      <c r="CK9" s="21">
        <v>2993913.5</v>
      </c>
      <c r="CL9" s="21">
        <v>2993913.5</v>
      </c>
      <c r="CM9" s="21">
        <v>2993913.5</v>
      </c>
      <c r="CN9" s="21">
        <v>2993913.5</v>
      </c>
      <c r="CO9" s="21">
        <v>2993913.5</v>
      </c>
      <c r="CP9" s="21">
        <v>2993913.5</v>
      </c>
      <c r="CQ9" s="21">
        <v>2993913.5</v>
      </c>
      <c r="CR9" s="22">
        <f t="shared" si="64"/>
        <v>280230.30359999998</v>
      </c>
      <c r="CS9" s="22">
        <f t="shared" si="0"/>
        <v>258674.12640000004</v>
      </c>
      <c r="CT9" s="22">
        <f t="shared" si="0"/>
        <v>241908.2108</v>
      </c>
      <c r="CU9" s="22">
        <f t="shared" si="1"/>
        <v>229932.55680000002</v>
      </c>
      <c r="CV9" s="22">
        <f t="shared" si="2"/>
        <v>220352.03360000002</v>
      </c>
      <c r="CW9" s="22">
        <f t="shared" si="3"/>
        <v>208376.37960000004</v>
      </c>
      <c r="CX9" s="22">
        <f t="shared" si="4"/>
        <v>280230.30359999998</v>
      </c>
      <c r="CY9" s="22">
        <f t="shared" si="5"/>
        <v>258674.12640000004</v>
      </c>
      <c r="CZ9" s="22">
        <f t="shared" si="6"/>
        <v>241908.2108</v>
      </c>
      <c r="DA9" s="22">
        <f t="shared" si="7"/>
        <v>256278.99560000002</v>
      </c>
      <c r="DB9" s="22">
        <f t="shared" si="8"/>
        <v>227537.42600000004</v>
      </c>
      <c r="DC9" s="22">
        <f t="shared" si="9"/>
        <v>210771.51040000003</v>
      </c>
      <c r="DD9" s="22">
        <f t="shared" si="65"/>
        <v>165264.0252</v>
      </c>
      <c r="DE9" s="22">
        <f t="shared" si="10"/>
        <v>155683.50200000004</v>
      </c>
      <c r="DF9" s="22">
        <f t="shared" si="10"/>
        <v>148498.10960000003</v>
      </c>
      <c r="DG9" s="22">
        <f t="shared" si="11"/>
        <v>165264.0252</v>
      </c>
      <c r="DH9" s="22">
        <f t="shared" si="12"/>
        <v>155683.50200000004</v>
      </c>
      <c r="DI9" s="22">
        <f t="shared" si="13"/>
        <v>146102.97880000001</v>
      </c>
      <c r="DJ9" s="22">
        <f t="shared" si="14"/>
        <v>165264.0252</v>
      </c>
      <c r="DK9" s="22">
        <f t="shared" si="15"/>
        <v>155683.50200000004</v>
      </c>
      <c r="DL9" s="22">
        <f t="shared" si="16"/>
        <v>148498.10960000003</v>
      </c>
      <c r="DM9" s="22">
        <f t="shared" si="17"/>
        <v>138917.5864</v>
      </c>
      <c r="DN9" s="22">
        <f t="shared" si="18"/>
        <v>122151.67080000002</v>
      </c>
      <c r="DO9" s="22">
        <f t="shared" si="19"/>
        <v>114966.27840000001</v>
      </c>
      <c r="DP9" s="22">
        <f t="shared" si="20"/>
        <v>31136.700400000002</v>
      </c>
      <c r="DQ9" s="22">
        <f t="shared" si="21"/>
        <v>26346.4388</v>
      </c>
      <c r="DR9" s="22">
        <f t="shared" si="22"/>
        <v>23951.308000000005</v>
      </c>
      <c r="DS9" s="22">
        <v>461500</v>
      </c>
      <c r="DT9" s="23">
        <f t="shared" si="23"/>
        <v>5987827</v>
      </c>
      <c r="DU9" s="23">
        <f t="shared" si="24"/>
        <v>5987827</v>
      </c>
      <c r="DV9" s="22">
        <f t="shared" si="25"/>
        <v>5987827</v>
      </c>
      <c r="DW9" s="22">
        <f t="shared" si="26"/>
        <v>5987827</v>
      </c>
      <c r="DX9" s="22">
        <f t="shared" si="27"/>
        <v>5987827</v>
      </c>
      <c r="DY9" s="22">
        <f t="shared" si="28"/>
        <v>5987827</v>
      </c>
      <c r="DZ9" s="22">
        <f t="shared" si="29"/>
        <v>5987827</v>
      </c>
      <c r="EA9" s="22">
        <f t="shared" si="30"/>
        <v>8981740.5</v>
      </c>
      <c r="EB9" s="22">
        <f t="shared" si="66"/>
        <v>8981740.5</v>
      </c>
      <c r="EC9" s="22">
        <f t="shared" si="31"/>
        <v>8981740.5</v>
      </c>
      <c r="ED9" s="22">
        <f t="shared" si="32"/>
        <v>8981740.5</v>
      </c>
      <c r="EE9" s="22">
        <f t="shared" si="33"/>
        <v>8981740.5</v>
      </c>
      <c r="EF9" s="22">
        <f t="shared" si="34"/>
        <v>8981740.5</v>
      </c>
      <c r="EG9" s="22">
        <f t="shared" si="35"/>
        <v>8981740.5</v>
      </c>
      <c r="EH9" s="22">
        <f t="shared" si="36"/>
        <v>8981740.5</v>
      </c>
      <c r="EI9" s="22">
        <f t="shared" si="37"/>
        <v>8981740.5</v>
      </c>
      <c r="EJ9" s="22">
        <f t="shared" si="38"/>
        <v>8981740.5</v>
      </c>
      <c r="EK9" s="22">
        <f t="shared" si="39"/>
        <v>8981740.5</v>
      </c>
      <c r="EL9" s="22">
        <f t="shared" si="40"/>
        <v>8981740.5</v>
      </c>
      <c r="EM9" s="22">
        <f t="shared" si="41"/>
        <v>8981740.5</v>
      </c>
      <c r="EN9" s="22">
        <f t="shared" si="42"/>
        <v>8981740.5</v>
      </c>
      <c r="EO9" s="22">
        <f t="shared" si="43"/>
        <v>5987827</v>
      </c>
      <c r="EP9" s="22">
        <f t="shared" si="44"/>
        <v>5987827</v>
      </c>
      <c r="EQ9" s="22">
        <f t="shared" si="45"/>
        <v>5987827</v>
      </c>
      <c r="ER9" s="22">
        <f t="shared" si="46"/>
        <v>5987827</v>
      </c>
      <c r="ES9" s="22">
        <f t="shared" si="47"/>
        <v>5987827</v>
      </c>
      <c r="ET9" s="22">
        <f t="shared" si="48"/>
        <v>5987827</v>
      </c>
      <c r="EU9" s="22">
        <f t="shared" si="49"/>
        <v>5987827</v>
      </c>
      <c r="EV9" s="22">
        <f t="shared" si="50"/>
        <v>5987827</v>
      </c>
      <c r="EW9" s="22">
        <f t="shared" si="51"/>
        <v>5987827</v>
      </c>
      <c r="EX9" s="22">
        <f t="shared" si="52"/>
        <v>5987827</v>
      </c>
      <c r="EY9" s="22">
        <f t="shared" si="53"/>
        <v>5987827</v>
      </c>
      <c r="EZ9" s="22">
        <f t="shared" si="54"/>
        <v>5987827</v>
      </c>
      <c r="FA9" s="22">
        <f t="shared" si="55"/>
        <v>5987827</v>
      </c>
      <c r="FB9" s="22">
        <f t="shared" si="56"/>
        <v>5987827</v>
      </c>
      <c r="FC9" s="22">
        <f t="shared" si="57"/>
        <v>5987827</v>
      </c>
      <c r="FD9" s="22">
        <f t="shared" si="58"/>
        <v>5987827</v>
      </c>
      <c r="FE9" s="22">
        <f t="shared" si="59"/>
        <v>5987827</v>
      </c>
      <c r="FF9" s="22">
        <f t="shared" si="60"/>
        <v>5987827</v>
      </c>
      <c r="FG9" s="22">
        <f t="shared" si="61"/>
        <v>5987827</v>
      </c>
      <c r="FH9" s="22">
        <f t="shared" si="62"/>
        <v>5987827</v>
      </c>
      <c r="FI9" s="22">
        <f t="shared" si="63"/>
        <v>5987827</v>
      </c>
      <c r="FJ9" s="10"/>
      <c r="FK9" s="10"/>
    </row>
    <row r="10" spans="1:172" x14ac:dyDescent="0.2">
      <c r="A10" s="2" t="s">
        <v>129</v>
      </c>
      <c r="B10" s="1" t="s">
        <v>2</v>
      </c>
      <c r="C10" s="21">
        <v>83829.578000000009</v>
      </c>
      <c r="D10" s="21">
        <v>53890.443000000007</v>
      </c>
      <c r="E10" s="21">
        <v>47902.616000000009</v>
      </c>
      <c r="F10" s="21">
        <v>53890.443000000007</v>
      </c>
      <c r="G10" s="21">
        <v>95805.232000000018</v>
      </c>
      <c r="H10" s="21">
        <v>59878.270000000004</v>
      </c>
      <c r="I10" s="21">
        <v>71853.923999999999</v>
      </c>
      <c r="J10" s="21">
        <v>71853.923999999999</v>
      </c>
      <c r="K10" s="21">
        <v>29939.135000000002</v>
      </c>
      <c r="L10" s="21">
        <v>77841.751000000004</v>
      </c>
      <c r="M10" s="21">
        <v>41914.789000000004</v>
      </c>
      <c r="N10" s="21">
        <v>35926.962</v>
      </c>
      <c r="O10" s="21">
        <v>41914.789000000004</v>
      </c>
      <c r="P10" s="21">
        <v>83829.578000000009</v>
      </c>
      <c r="Q10" s="21">
        <v>53890.443000000007</v>
      </c>
      <c r="R10" s="21">
        <v>65866.097000000009</v>
      </c>
      <c r="S10" s="21">
        <v>65866.097000000009</v>
      </c>
      <c r="T10" s="21">
        <v>23951.308000000005</v>
      </c>
      <c r="U10" s="21">
        <v>71853.923999999999</v>
      </c>
      <c r="V10" s="21">
        <v>29939.135000000002</v>
      </c>
      <c r="W10" s="21">
        <v>23951.308000000005</v>
      </c>
      <c r="X10" s="21">
        <v>29939.135000000002</v>
      </c>
      <c r="Y10" s="21">
        <v>71853.923999999999</v>
      </c>
      <c r="Z10" s="21">
        <v>47902.616000000009</v>
      </c>
      <c r="AA10" s="21">
        <v>59878.270000000004</v>
      </c>
      <c r="AB10" s="21">
        <v>59878.270000000004</v>
      </c>
      <c r="AC10" s="21">
        <v>17963.481</v>
      </c>
      <c r="AD10" s="21">
        <v>552676.43210000009</v>
      </c>
      <c r="AE10" s="21">
        <v>880509.96035000007</v>
      </c>
      <c r="AF10" s="21">
        <v>880509.96035000007</v>
      </c>
      <c r="AG10" s="21">
        <v>3592696.2</v>
      </c>
      <c r="AH10" s="21">
        <v>3592696.2</v>
      </c>
      <c r="AI10" s="21">
        <v>3592696.2</v>
      </c>
      <c r="AJ10" s="21">
        <v>3592696.2</v>
      </c>
      <c r="AK10" s="21">
        <v>3592696.2</v>
      </c>
      <c r="AL10" s="21">
        <v>3592696.2</v>
      </c>
      <c r="AM10" s="21">
        <v>3592696.2</v>
      </c>
      <c r="AN10" s="21">
        <v>3592696.2</v>
      </c>
      <c r="AO10" s="21">
        <v>3592696.2</v>
      </c>
      <c r="AP10" s="21">
        <v>4790261.6000000006</v>
      </c>
      <c r="AQ10" s="21">
        <v>4790261.6000000006</v>
      </c>
      <c r="AR10" s="21">
        <v>4790261.6000000006</v>
      </c>
      <c r="AS10" s="21">
        <v>4790261.6000000006</v>
      </c>
      <c r="AT10" s="21">
        <v>4790261.6000000006</v>
      </c>
      <c r="AU10" s="21">
        <v>4790261.6000000006</v>
      </c>
      <c r="AV10" s="21">
        <v>4790261.6000000006</v>
      </c>
      <c r="AW10" s="21">
        <v>4790261.6000000006</v>
      </c>
      <c r="AX10" s="21">
        <v>4790261.6000000006</v>
      </c>
      <c r="AY10" s="21">
        <v>5389044.3000000007</v>
      </c>
      <c r="AZ10" s="21">
        <v>5389044.3000000007</v>
      </c>
      <c r="BA10" s="21">
        <v>5389044.3000000007</v>
      </c>
      <c r="BB10" s="21">
        <v>5389044.3000000007</v>
      </c>
      <c r="BC10" s="21">
        <v>5389044.3000000007</v>
      </c>
      <c r="BD10" s="21">
        <v>5389044.3000000007</v>
      </c>
      <c r="BE10" s="21">
        <v>5389044.3000000007</v>
      </c>
      <c r="BF10" s="21">
        <v>5389044.3000000007</v>
      </c>
      <c r="BG10" s="21">
        <v>5389044.3000000007</v>
      </c>
      <c r="BH10" s="21">
        <v>7185392.4000000004</v>
      </c>
      <c r="BI10" s="21">
        <v>7185392.4000000004</v>
      </c>
      <c r="BJ10" s="21">
        <v>7185392.4000000004</v>
      </c>
      <c r="BK10" s="21">
        <v>7185392.4000000004</v>
      </c>
      <c r="BL10" s="21">
        <v>7185392.4000000004</v>
      </c>
      <c r="BM10" s="21">
        <v>7185392.4000000004</v>
      </c>
      <c r="BN10" s="21">
        <v>7185392.4000000004</v>
      </c>
      <c r="BO10" s="21">
        <v>7185392.4000000004</v>
      </c>
      <c r="BP10" s="21">
        <v>7185392.4000000004</v>
      </c>
      <c r="BQ10" s="21">
        <v>14370784.800000001</v>
      </c>
      <c r="BR10" s="21">
        <v>14370784.800000001</v>
      </c>
      <c r="BS10" s="21">
        <v>14370784.800000001</v>
      </c>
      <c r="BT10" s="21">
        <v>14370784.800000001</v>
      </c>
      <c r="BU10" s="21">
        <v>14370784.800000001</v>
      </c>
      <c r="BV10" s="21">
        <v>14370784.800000001</v>
      </c>
      <c r="BW10" s="21">
        <v>14370784.800000001</v>
      </c>
      <c r="BX10" s="21">
        <v>14370784.800000001</v>
      </c>
      <c r="BY10" s="21">
        <v>14370784.800000001</v>
      </c>
      <c r="BZ10" s="21">
        <v>23951308</v>
      </c>
      <c r="CA10" s="21">
        <v>23951308</v>
      </c>
      <c r="CB10" s="21">
        <v>23951308</v>
      </c>
      <c r="CC10" s="21">
        <v>23951308</v>
      </c>
      <c r="CD10" s="21">
        <v>23951308</v>
      </c>
      <c r="CE10" s="21">
        <v>23951308</v>
      </c>
      <c r="CF10" s="21">
        <v>23951308</v>
      </c>
      <c r="CG10" s="21">
        <v>23951308</v>
      </c>
      <c r="CH10" s="21">
        <v>23951308</v>
      </c>
      <c r="CI10" s="21">
        <v>29939135</v>
      </c>
      <c r="CJ10" s="21">
        <v>29939135</v>
      </c>
      <c r="CK10" s="21">
        <v>29939135</v>
      </c>
      <c r="CL10" s="21">
        <v>29939135</v>
      </c>
      <c r="CM10" s="21">
        <v>29939135</v>
      </c>
      <c r="CN10" s="21">
        <v>29939135</v>
      </c>
      <c r="CO10" s="21">
        <v>29939135</v>
      </c>
      <c r="CP10" s="21">
        <v>29939135</v>
      </c>
      <c r="CQ10" s="21">
        <v>29939135</v>
      </c>
      <c r="CR10" s="22">
        <f t="shared" si="64"/>
        <v>221549.59900000002</v>
      </c>
      <c r="CS10" s="22">
        <f t="shared" si="0"/>
        <v>191610.46400000004</v>
      </c>
      <c r="CT10" s="22">
        <f t="shared" si="0"/>
        <v>161671.32900000003</v>
      </c>
      <c r="CU10" s="22">
        <f t="shared" si="1"/>
        <v>137720.02100000001</v>
      </c>
      <c r="CV10" s="22">
        <f t="shared" si="2"/>
        <v>119756.54000000001</v>
      </c>
      <c r="CW10" s="22">
        <f t="shared" si="3"/>
        <v>101793.05900000001</v>
      </c>
      <c r="CX10" s="22">
        <f t="shared" si="4"/>
        <v>209573.94500000001</v>
      </c>
      <c r="CY10" s="22">
        <f t="shared" si="5"/>
        <v>179634.81000000003</v>
      </c>
      <c r="CZ10" s="22">
        <f t="shared" si="6"/>
        <v>149695.67500000002</v>
      </c>
      <c r="DA10" s="22">
        <f t="shared" si="7"/>
        <v>221549.59900000002</v>
      </c>
      <c r="DB10" s="22">
        <f t="shared" si="8"/>
        <v>191610.46400000004</v>
      </c>
      <c r="DC10" s="22">
        <f t="shared" si="9"/>
        <v>161671.32900000003</v>
      </c>
      <c r="DD10" s="22">
        <f t="shared" si="65"/>
        <v>125744.367</v>
      </c>
      <c r="DE10" s="22">
        <f t="shared" si="10"/>
        <v>107780.88600000001</v>
      </c>
      <c r="DF10" s="22">
        <f t="shared" si="10"/>
        <v>89817.404999999999</v>
      </c>
      <c r="DG10" s="22">
        <f t="shared" si="11"/>
        <v>113768.71300000002</v>
      </c>
      <c r="DH10" s="22">
        <f t="shared" si="12"/>
        <v>95805.232000000018</v>
      </c>
      <c r="DI10" s="22">
        <f t="shared" si="13"/>
        <v>77841.751000000018</v>
      </c>
      <c r="DJ10" s="22">
        <f t="shared" si="14"/>
        <v>113768.71300000002</v>
      </c>
      <c r="DK10" s="22">
        <f t="shared" si="15"/>
        <v>95805.232000000018</v>
      </c>
      <c r="DL10" s="22">
        <f t="shared" si="16"/>
        <v>77841.751000000018</v>
      </c>
      <c r="DM10" s="22">
        <f t="shared" si="17"/>
        <v>125744.367</v>
      </c>
      <c r="DN10" s="22">
        <f t="shared" si="18"/>
        <v>107780.88600000001</v>
      </c>
      <c r="DO10" s="22">
        <f t="shared" si="19"/>
        <v>89817.404999999999</v>
      </c>
      <c r="DP10" s="22">
        <f t="shared" si="20"/>
        <v>29939.135000000002</v>
      </c>
      <c r="DQ10" s="22">
        <f t="shared" si="21"/>
        <v>23951.308000000005</v>
      </c>
      <c r="DR10" s="22">
        <f t="shared" si="22"/>
        <v>17963.481</v>
      </c>
      <c r="DS10" s="22">
        <v>700</v>
      </c>
      <c r="DT10" s="23">
        <f t="shared" si="23"/>
        <v>7185392.4000000004</v>
      </c>
      <c r="DU10" s="23">
        <f t="shared" si="24"/>
        <v>9580523.2000000011</v>
      </c>
      <c r="DV10" s="22">
        <f t="shared" si="25"/>
        <v>10778088.600000001</v>
      </c>
      <c r="DW10" s="22">
        <f t="shared" si="26"/>
        <v>14370784.800000001</v>
      </c>
      <c r="DX10" s="22">
        <f t="shared" si="27"/>
        <v>28741569.600000001</v>
      </c>
      <c r="DY10" s="22">
        <f t="shared" si="28"/>
        <v>47902616</v>
      </c>
      <c r="DZ10" s="22">
        <f t="shared" si="29"/>
        <v>59878270</v>
      </c>
      <c r="EA10" s="22">
        <f t="shared" si="30"/>
        <v>10778088.600000001</v>
      </c>
      <c r="EB10" s="22">
        <f t="shared" si="66"/>
        <v>14370784.800000001</v>
      </c>
      <c r="EC10" s="22">
        <f t="shared" si="31"/>
        <v>16167132.900000002</v>
      </c>
      <c r="ED10" s="22">
        <f t="shared" si="32"/>
        <v>28741569.600000001</v>
      </c>
      <c r="EE10" s="22">
        <f t="shared" si="33"/>
        <v>43112354.400000006</v>
      </c>
      <c r="EF10" s="22">
        <f t="shared" si="34"/>
        <v>71853924</v>
      </c>
      <c r="EG10" s="22">
        <f t="shared" si="35"/>
        <v>89817405</v>
      </c>
      <c r="EH10" s="22">
        <f t="shared" si="36"/>
        <v>10778088.600000001</v>
      </c>
      <c r="EI10" s="22">
        <f t="shared" si="37"/>
        <v>14370784.800000001</v>
      </c>
      <c r="EJ10" s="22">
        <f t="shared" si="38"/>
        <v>16167132.900000002</v>
      </c>
      <c r="EK10" s="22">
        <f t="shared" si="39"/>
        <v>28741569.600000001</v>
      </c>
      <c r="EL10" s="22">
        <f t="shared" si="40"/>
        <v>43112354.400000006</v>
      </c>
      <c r="EM10" s="22">
        <f t="shared" si="41"/>
        <v>71853924</v>
      </c>
      <c r="EN10" s="22">
        <f t="shared" si="42"/>
        <v>89817405</v>
      </c>
      <c r="EO10" s="22">
        <f t="shared" si="43"/>
        <v>7185392.4000000004</v>
      </c>
      <c r="EP10" s="22">
        <f t="shared" si="44"/>
        <v>9580523.2000000011</v>
      </c>
      <c r="EQ10" s="22">
        <f t="shared" si="45"/>
        <v>10778088.600000001</v>
      </c>
      <c r="ER10" s="22">
        <f t="shared" si="46"/>
        <v>14370784.800000001</v>
      </c>
      <c r="ES10" s="22">
        <f t="shared" si="47"/>
        <v>28741569.600000001</v>
      </c>
      <c r="ET10" s="22">
        <f t="shared" si="48"/>
        <v>47902616</v>
      </c>
      <c r="EU10" s="22">
        <f t="shared" si="49"/>
        <v>59878270</v>
      </c>
      <c r="EV10" s="22">
        <f t="shared" si="50"/>
        <v>9580523.2000000011</v>
      </c>
      <c r="EW10" s="22">
        <f t="shared" si="51"/>
        <v>10778088.600000001</v>
      </c>
      <c r="EX10" s="22">
        <f t="shared" si="52"/>
        <v>14370784.800000001</v>
      </c>
      <c r="EY10" s="22">
        <f t="shared" si="53"/>
        <v>28741569.600000001</v>
      </c>
      <c r="EZ10" s="22">
        <f t="shared" si="54"/>
        <v>28741569.600000001</v>
      </c>
      <c r="FA10" s="22">
        <f t="shared" si="55"/>
        <v>47902616</v>
      </c>
      <c r="FB10" s="22">
        <f t="shared" si="56"/>
        <v>59878270</v>
      </c>
      <c r="FC10" s="22">
        <f t="shared" si="57"/>
        <v>7185392.4000000004</v>
      </c>
      <c r="FD10" s="22">
        <f t="shared" si="58"/>
        <v>9580523.2000000011</v>
      </c>
      <c r="FE10" s="22">
        <f t="shared" si="59"/>
        <v>10778088.600000001</v>
      </c>
      <c r="FF10" s="22">
        <f t="shared" si="60"/>
        <v>14370784.800000001</v>
      </c>
      <c r="FG10" s="22">
        <f t="shared" si="61"/>
        <v>28741569.600000001</v>
      </c>
      <c r="FH10" s="22">
        <f t="shared" si="62"/>
        <v>47902616</v>
      </c>
      <c r="FI10" s="22">
        <f t="shared" si="63"/>
        <v>59878270</v>
      </c>
      <c r="FJ10" s="10"/>
      <c r="FK10" s="10"/>
    </row>
    <row r="11" spans="1:172" x14ac:dyDescent="0.2">
      <c r="A11" s="2" t="s">
        <v>134</v>
      </c>
      <c r="B11" s="1" t="s">
        <v>2</v>
      </c>
      <c r="C11" s="21">
        <v>202388.55260000002</v>
      </c>
      <c r="D11" s="21">
        <v>80236.881800000017</v>
      </c>
      <c r="E11" s="21">
        <v>77841.751000000004</v>
      </c>
      <c r="F11" s="21">
        <v>75446.620200000005</v>
      </c>
      <c r="G11" s="21">
        <v>122151.67080000001</v>
      </c>
      <c r="H11" s="21">
        <v>106583.32060000001</v>
      </c>
      <c r="I11" s="21">
        <v>81434.44720000001</v>
      </c>
      <c r="J11" s="21">
        <v>97002.79740000001</v>
      </c>
      <c r="K11" s="21">
        <v>44309.919800000003</v>
      </c>
      <c r="L11" s="21">
        <v>199993.42180000004</v>
      </c>
      <c r="M11" s="21">
        <v>77841.751000000004</v>
      </c>
      <c r="N11" s="21">
        <v>75446.620200000005</v>
      </c>
      <c r="O11" s="21">
        <v>73051.489400000006</v>
      </c>
      <c r="P11" s="21">
        <v>119756.54000000001</v>
      </c>
      <c r="Q11" s="21">
        <v>104188.18980000001</v>
      </c>
      <c r="R11" s="21">
        <v>79039.316400000011</v>
      </c>
      <c r="S11" s="21">
        <v>94607.666600000011</v>
      </c>
      <c r="T11" s="21">
        <v>44309.919800000003</v>
      </c>
      <c r="U11" s="21">
        <v>197598.29100000003</v>
      </c>
      <c r="V11" s="21">
        <v>75446.620200000005</v>
      </c>
      <c r="W11" s="21">
        <v>73051.489400000006</v>
      </c>
      <c r="X11" s="21">
        <v>70656.358600000021</v>
      </c>
      <c r="Y11" s="21">
        <v>117361.40920000002</v>
      </c>
      <c r="Z11" s="21">
        <v>101793.05900000002</v>
      </c>
      <c r="AA11" s="21">
        <v>76644.185600000012</v>
      </c>
      <c r="AB11" s="21">
        <v>92212.535800000012</v>
      </c>
      <c r="AC11" s="21">
        <v>44309.919800000003</v>
      </c>
      <c r="AD11" s="21">
        <v>838.29578000000015</v>
      </c>
      <c r="AE11" s="21">
        <v>838295.78</v>
      </c>
      <c r="AF11" s="21">
        <v>1197565.4000000001</v>
      </c>
      <c r="AG11" s="21">
        <v>3305280.5040000002</v>
      </c>
      <c r="AH11" s="21">
        <v>2209508.1630000002</v>
      </c>
      <c r="AI11" s="21">
        <v>2209508.1630000002</v>
      </c>
      <c r="AJ11" s="21">
        <v>2209508.1630000002</v>
      </c>
      <c r="AK11" s="21">
        <v>2478960.378</v>
      </c>
      <c r="AL11" s="21">
        <v>2874156.96</v>
      </c>
      <c r="AM11" s="21">
        <v>2874156.96</v>
      </c>
      <c r="AN11" s="21">
        <v>2874156.96</v>
      </c>
      <c r="AO11" s="21">
        <v>1688567.2140000004</v>
      </c>
      <c r="AP11" s="21">
        <v>3305280.5040000002</v>
      </c>
      <c r="AQ11" s="21">
        <v>2209508.1630000002</v>
      </c>
      <c r="AR11" s="21">
        <v>2209508.1630000002</v>
      </c>
      <c r="AS11" s="21">
        <v>2209508.1630000002</v>
      </c>
      <c r="AT11" s="21">
        <v>2478960.378</v>
      </c>
      <c r="AU11" s="21">
        <v>2874156.96</v>
      </c>
      <c r="AV11" s="21">
        <v>2874156.96</v>
      </c>
      <c r="AW11" s="21">
        <v>2874156.96</v>
      </c>
      <c r="AX11" s="21">
        <v>1688567.2140000004</v>
      </c>
      <c r="AY11" s="21">
        <v>3305280.5040000002</v>
      </c>
      <c r="AZ11" s="21">
        <v>2209508.1630000002</v>
      </c>
      <c r="BA11" s="21">
        <v>2209508.1630000002</v>
      </c>
      <c r="BB11" s="21">
        <v>2209508.1630000002</v>
      </c>
      <c r="BC11" s="21">
        <v>2478960.378</v>
      </c>
      <c r="BD11" s="21">
        <v>2874156.96</v>
      </c>
      <c r="BE11" s="21">
        <v>2874156.96</v>
      </c>
      <c r="BF11" s="21">
        <v>2874156.96</v>
      </c>
      <c r="BG11" s="21">
        <v>1688567.2140000004</v>
      </c>
      <c r="BH11" s="21">
        <v>5508800.8400000008</v>
      </c>
      <c r="BI11" s="21">
        <v>3682513.605</v>
      </c>
      <c r="BJ11" s="21">
        <v>3682513.605</v>
      </c>
      <c r="BK11" s="21">
        <v>3682513.605</v>
      </c>
      <c r="BL11" s="21">
        <v>4131600.6300000004</v>
      </c>
      <c r="BM11" s="21">
        <v>4790261.6000000006</v>
      </c>
      <c r="BN11" s="21">
        <v>4790261.6000000006</v>
      </c>
      <c r="BO11" s="21">
        <v>4790261.6000000006</v>
      </c>
      <c r="BP11" s="21">
        <v>2814278.69</v>
      </c>
      <c r="BQ11" s="21">
        <v>8814081.3440000005</v>
      </c>
      <c r="BR11" s="21">
        <v>5892021.7680000011</v>
      </c>
      <c r="BS11" s="21">
        <v>5892021.7680000011</v>
      </c>
      <c r="BT11" s="21">
        <v>5892021.7680000011</v>
      </c>
      <c r="BU11" s="21">
        <v>6610561.0080000004</v>
      </c>
      <c r="BV11" s="21">
        <v>7664418.5600000005</v>
      </c>
      <c r="BW11" s="21">
        <v>7664418.5600000005</v>
      </c>
      <c r="BX11" s="21">
        <v>7664418.5600000005</v>
      </c>
      <c r="BY11" s="21">
        <v>4502845.9040000001</v>
      </c>
      <c r="BZ11" s="21">
        <v>8814081.3440000005</v>
      </c>
      <c r="CA11" s="21">
        <v>5892021.7680000011</v>
      </c>
      <c r="CB11" s="21">
        <v>5892021.7680000011</v>
      </c>
      <c r="CC11" s="21">
        <v>5892021.7680000011</v>
      </c>
      <c r="CD11" s="21">
        <v>6610561.0080000004</v>
      </c>
      <c r="CE11" s="21">
        <v>7664418.5600000005</v>
      </c>
      <c r="CF11" s="21">
        <v>7664418.5600000005</v>
      </c>
      <c r="CG11" s="21">
        <v>7664418.5600000005</v>
      </c>
      <c r="CH11" s="21">
        <v>4502845.9040000001</v>
      </c>
      <c r="CI11" s="21">
        <v>14322882.184000002</v>
      </c>
      <c r="CJ11" s="21">
        <v>9574535.3730000015</v>
      </c>
      <c r="CK11" s="21">
        <v>9574535.3730000015</v>
      </c>
      <c r="CL11" s="21">
        <v>9574535.3730000015</v>
      </c>
      <c r="CM11" s="21">
        <v>10742161.638</v>
      </c>
      <c r="CN11" s="21">
        <v>12454680.16</v>
      </c>
      <c r="CO11" s="21">
        <v>12454680.16</v>
      </c>
      <c r="CP11" s="21">
        <v>12454680.16</v>
      </c>
      <c r="CQ11" s="21">
        <v>7317124.5940000005</v>
      </c>
      <c r="CR11" s="22">
        <f t="shared" si="64"/>
        <v>308971.87320000003</v>
      </c>
      <c r="CS11" s="22">
        <f t="shared" si="0"/>
        <v>301786.48080000002</v>
      </c>
      <c r="CT11" s="22">
        <f t="shared" si="0"/>
        <v>294601.08840000007</v>
      </c>
      <c r="CU11" s="22">
        <f t="shared" si="1"/>
        <v>282625.43440000003</v>
      </c>
      <c r="CV11" s="22">
        <f t="shared" si="2"/>
        <v>277835.17280000006</v>
      </c>
      <c r="CW11" s="22">
        <f t="shared" si="3"/>
        <v>273044.91120000003</v>
      </c>
      <c r="CX11" s="22">
        <f t="shared" si="4"/>
        <v>308971.87320000003</v>
      </c>
      <c r="CY11" s="22">
        <f t="shared" si="5"/>
        <v>301786.48080000002</v>
      </c>
      <c r="CZ11" s="22">
        <f t="shared" si="6"/>
        <v>294601.08840000007</v>
      </c>
      <c r="DA11" s="22">
        <f t="shared" si="7"/>
        <v>299391.35000000003</v>
      </c>
      <c r="DB11" s="22">
        <f t="shared" si="8"/>
        <v>292205.95760000002</v>
      </c>
      <c r="DC11" s="22">
        <f t="shared" si="9"/>
        <v>285020.56520000007</v>
      </c>
      <c r="DD11" s="22">
        <f t="shared" si="65"/>
        <v>186820.20240000001</v>
      </c>
      <c r="DE11" s="22">
        <f t="shared" si="10"/>
        <v>182029.94080000001</v>
      </c>
      <c r="DF11" s="22">
        <f t="shared" si="10"/>
        <v>177239.67920000001</v>
      </c>
      <c r="DG11" s="22">
        <f t="shared" si="11"/>
        <v>186820.20240000001</v>
      </c>
      <c r="DH11" s="22">
        <f t="shared" si="12"/>
        <v>182029.94080000001</v>
      </c>
      <c r="DI11" s="22">
        <f t="shared" si="13"/>
        <v>174844.54840000003</v>
      </c>
      <c r="DJ11" s="22">
        <f t="shared" si="14"/>
        <v>186820.20240000001</v>
      </c>
      <c r="DK11" s="22">
        <f t="shared" si="15"/>
        <v>182029.94080000001</v>
      </c>
      <c r="DL11" s="22">
        <f t="shared" si="16"/>
        <v>177239.67920000001</v>
      </c>
      <c r="DM11" s="22">
        <f t="shared" si="17"/>
        <v>174844.54840000003</v>
      </c>
      <c r="DN11" s="22">
        <f t="shared" si="18"/>
        <v>170054.2868</v>
      </c>
      <c r="DO11" s="22">
        <f t="shared" si="19"/>
        <v>165264.02520000003</v>
      </c>
      <c r="DP11" s="22">
        <f t="shared" si="20"/>
        <v>44309.919800000003</v>
      </c>
      <c r="DQ11" s="22">
        <f t="shared" si="21"/>
        <v>44309.919800000003</v>
      </c>
      <c r="DR11" s="22">
        <f t="shared" si="22"/>
        <v>44309.919800000003</v>
      </c>
      <c r="DS11" s="22">
        <v>330</v>
      </c>
      <c r="DT11" s="23">
        <f t="shared" si="23"/>
        <v>5514788.6670000004</v>
      </c>
      <c r="DU11" s="23">
        <f t="shared" si="24"/>
        <v>5514788.6670000004</v>
      </c>
      <c r="DV11" s="22">
        <f t="shared" si="25"/>
        <v>5514788.6670000004</v>
      </c>
      <c r="DW11" s="22">
        <f t="shared" si="26"/>
        <v>9191314.4450000003</v>
      </c>
      <c r="DX11" s="22">
        <f t="shared" si="27"/>
        <v>14706103.112000002</v>
      </c>
      <c r="DY11" s="22">
        <f t="shared" si="28"/>
        <v>14706103.112000002</v>
      </c>
      <c r="DZ11" s="22">
        <f t="shared" si="29"/>
        <v>23897417.557000004</v>
      </c>
      <c r="EA11" s="22">
        <f t="shared" si="30"/>
        <v>7562625.5010000002</v>
      </c>
      <c r="EB11" s="22">
        <f t="shared" si="66"/>
        <v>7562625.5010000002</v>
      </c>
      <c r="EC11" s="22">
        <f t="shared" si="31"/>
        <v>7562625.5010000002</v>
      </c>
      <c r="ED11" s="22">
        <f t="shared" si="32"/>
        <v>15083336.213</v>
      </c>
      <c r="EE11" s="22">
        <f t="shared" si="33"/>
        <v>20167001.336000003</v>
      </c>
      <c r="EF11" s="22">
        <f t="shared" si="34"/>
        <v>20167001.336000003</v>
      </c>
      <c r="EG11" s="22">
        <f t="shared" si="35"/>
        <v>32771377.171</v>
      </c>
      <c r="EH11" s="22">
        <f t="shared" si="36"/>
        <v>7562625.5010000002</v>
      </c>
      <c r="EI11" s="22">
        <f t="shared" si="37"/>
        <v>7562625.5010000002</v>
      </c>
      <c r="EJ11" s="22">
        <f t="shared" si="38"/>
        <v>7562625.5010000002</v>
      </c>
      <c r="EK11" s="22">
        <f t="shared" si="39"/>
        <v>15083336.213</v>
      </c>
      <c r="EL11" s="22">
        <f t="shared" si="40"/>
        <v>20167001.336000003</v>
      </c>
      <c r="EM11" s="22">
        <f t="shared" si="41"/>
        <v>20167001.336000003</v>
      </c>
      <c r="EN11" s="22">
        <f t="shared" si="42"/>
        <v>32771377.171</v>
      </c>
      <c r="EO11" s="22">
        <f t="shared" si="43"/>
        <v>5083665.1229999997</v>
      </c>
      <c r="EP11" s="22">
        <f t="shared" si="44"/>
        <v>5083665.1229999997</v>
      </c>
      <c r="EQ11" s="22">
        <f t="shared" si="45"/>
        <v>5083665.1229999997</v>
      </c>
      <c r="ER11" s="22">
        <f t="shared" si="46"/>
        <v>8472775.2050000001</v>
      </c>
      <c r="ES11" s="22">
        <f t="shared" si="47"/>
        <v>13556440.328000002</v>
      </c>
      <c r="ET11" s="22">
        <f t="shared" si="48"/>
        <v>13556440.328000002</v>
      </c>
      <c r="EU11" s="22">
        <f t="shared" si="49"/>
        <v>22029215.533</v>
      </c>
      <c r="EV11" s="22">
        <f t="shared" si="50"/>
        <v>5083665.1229999997</v>
      </c>
      <c r="EW11" s="22">
        <f t="shared" si="51"/>
        <v>5083665.1229999997</v>
      </c>
      <c r="EX11" s="22">
        <f t="shared" si="52"/>
        <v>8472775.2050000001</v>
      </c>
      <c r="EY11" s="22">
        <f t="shared" si="53"/>
        <v>13556440.328000002</v>
      </c>
      <c r="EZ11" s="22">
        <f t="shared" si="54"/>
        <v>13556440.328000002</v>
      </c>
      <c r="FA11" s="22">
        <f t="shared" si="55"/>
        <v>13556440.328000002</v>
      </c>
      <c r="FB11" s="22">
        <f t="shared" si="56"/>
        <v>22029215.533</v>
      </c>
      <c r="FC11" s="22">
        <f t="shared" si="57"/>
        <v>5083665.1229999997</v>
      </c>
      <c r="FD11" s="22">
        <f t="shared" si="58"/>
        <v>5083665.1229999997</v>
      </c>
      <c r="FE11" s="22">
        <f t="shared" si="59"/>
        <v>5083665.1229999997</v>
      </c>
      <c r="FF11" s="22">
        <f t="shared" si="60"/>
        <v>8472775.2050000001</v>
      </c>
      <c r="FG11" s="22">
        <f t="shared" si="61"/>
        <v>13556440.328000002</v>
      </c>
      <c r="FH11" s="22">
        <f t="shared" si="62"/>
        <v>13556440.328000002</v>
      </c>
      <c r="FI11" s="22">
        <f t="shared" si="63"/>
        <v>22029215.533</v>
      </c>
      <c r="FJ11" s="10"/>
      <c r="FK11" s="10"/>
    </row>
    <row r="12" spans="1:172" x14ac:dyDescent="0.2">
      <c r="A12" s="2" t="s">
        <v>135</v>
      </c>
      <c r="B12" s="1" t="s">
        <v>2</v>
      </c>
      <c r="C12" s="21">
        <v>186820.20240000001</v>
      </c>
      <c r="D12" s="21">
        <v>74249.054799999998</v>
      </c>
      <c r="E12" s="21">
        <v>74249.054799999998</v>
      </c>
      <c r="F12" s="21">
        <v>79997.368720000013</v>
      </c>
      <c r="G12" s="21">
        <v>128139.49780000001</v>
      </c>
      <c r="H12" s="21">
        <v>99278.171660000022</v>
      </c>
      <c r="I12" s="21">
        <v>81434.44720000001</v>
      </c>
      <c r="J12" s="21">
        <v>95565.718920000014</v>
      </c>
      <c r="K12" s="21">
        <v>41914.789000000004</v>
      </c>
      <c r="L12" s="21">
        <v>185622.63700000002</v>
      </c>
      <c r="M12" s="21">
        <v>73650.272100000002</v>
      </c>
      <c r="N12" s="21">
        <v>73650.272100000002</v>
      </c>
      <c r="O12" s="21">
        <v>79638.099100000007</v>
      </c>
      <c r="P12" s="21">
        <v>127540.71510000002</v>
      </c>
      <c r="Q12" s="21">
        <v>98799.145500000013</v>
      </c>
      <c r="R12" s="21">
        <v>80835.664500000014</v>
      </c>
      <c r="S12" s="21">
        <v>95206.449300000007</v>
      </c>
      <c r="T12" s="21">
        <v>41316.006300000008</v>
      </c>
      <c r="U12" s="21">
        <v>179634.81</v>
      </c>
      <c r="V12" s="21">
        <v>73051.489400000006</v>
      </c>
      <c r="W12" s="21">
        <v>73051.489400000006</v>
      </c>
      <c r="X12" s="21">
        <v>77841.751000000004</v>
      </c>
      <c r="Y12" s="21">
        <v>126941.93240000002</v>
      </c>
      <c r="Z12" s="21">
        <v>98200.362800000017</v>
      </c>
      <c r="AA12" s="21">
        <v>80236.881800000017</v>
      </c>
      <c r="AB12" s="21">
        <v>94847.179680000001</v>
      </c>
      <c r="AC12" s="21">
        <v>40717.223600000005</v>
      </c>
      <c r="AD12" s="21">
        <v>395.19658200000003</v>
      </c>
      <c r="AE12" s="21">
        <v>778417.51</v>
      </c>
      <c r="AF12" s="21">
        <v>1017930.5900000001</v>
      </c>
      <c r="AG12" s="21">
        <v>9341010.120000001</v>
      </c>
      <c r="AH12" s="21">
        <v>9341010.120000001</v>
      </c>
      <c r="AI12" s="21">
        <v>9341010.120000001</v>
      </c>
      <c r="AJ12" s="21">
        <v>9341010.120000001</v>
      </c>
      <c r="AK12" s="21">
        <v>9341010.120000001</v>
      </c>
      <c r="AL12" s="21">
        <v>9341010.120000001</v>
      </c>
      <c r="AM12" s="21">
        <v>9341010.120000001</v>
      </c>
      <c r="AN12" s="21">
        <v>9341010.120000001</v>
      </c>
      <c r="AO12" s="21">
        <v>9341010.120000001</v>
      </c>
      <c r="AP12" s="21">
        <v>9341010.120000001</v>
      </c>
      <c r="AQ12" s="21">
        <v>9341010.120000001</v>
      </c>
      <c r="AR12" s="21">
        <v>9341010.120000001</v>
      </c>
      <c r="AS12" s="21">
        <v>9341010.120000001</v>
      </c>
      <c r="AT12" s="21">
        <v>9341010.120000001</v>
      </c>
      <c r="AU12" s="21">
        <v>9341010.120000001</v>
      </c>
      <c r="AV12" s="21">
        <v>9341010.120000001</v>
      </c>
      <c r="AW12" s="21">
        <v>9341010.120000001</v>
      </c>
      <c r="AX12" s="21">
        <v>9341010.120000001</v>
      </c>
      <c r="AY12" s="21">
        <v>9341010.120000001</v>
      </c>
      <c r="AZ12" s="21">
        <v>9341010.120000001</v>
      </c>
      <c r="BA12" s="21">
        <v>9341010.120000001</v>
      </c>
      <c r="BB12" s="21">
        <v>9341010.120000001</v>
      </c>
      <c r="BC12" s="21">
        <v>9341010.120000001</v>
      </c>
      <c r="BD12" s="21">
        <v>9341010.120000001</v>
      </c>
      <c r="BE12" s="21">
        <v>9341010.120000001</v>
      </c>
      <c r="BF12" s="21">
        <v>9341010.120000001</v>
      </c>
      <c r="BG12" s="21">
        <v>9341010.120000001</v>
      </c>
      <c r="BH12" s="21">
        <v>16526402.520000001</v>
      </c>
      <c r="BI12" s="21">
        <v>16526402.520000001</v>
      </c>
      <c r="BJ12" s="21">
        <v>16526402.520000001</v>
      </c>
      <c r="BK12" s="21">
        <v>16526402.520000001</v>
      </c>
      <c r="BL12" s="21">
        <v>16526402.520000001</v>
      </c>
      <c r="BM12" s="21">
        <v>16526402.520000001</v>
      </c>
      <c r="BN12" s="21">
        <v>16526402.520000001</v>
      </c>
      <c r="BO12" s="21">
        <v>16526402.520000001</v>
      </c>
      <c r="BP12" s="21">
        <v>16526402.520000001</v>
      </c>
      <c r="BQ12" s="21">
        <v>22753742.600000001</v>
      </c>
      <c r="BR12" s="21">
        <v>22753742.600000001</v>
      </c>
      <c r="BS12" s="21">
        <v>22753742.600000001</v>
      </c>
      <c r="BT12" s="21">
        <v>22753742.600000001</v>
      </c>
      <c r="BU12" s="21">
        <v>22753742.600000001</v>
      </c>
      <c r="BV12" s="21">
        <v>22753742.600000001</v>
      </c>
      <c r="BW12" s="21">
        <v>22753742.600000001</v>
      </c>
      <c r="BX12" s="21">
        <v>22753742.600000001</v>
      </c>
      <c r="BY12" s="21">
        <v>22753742.600000001</v>
      </c>
      <c r="BZ12" s="21">
        <v>22753742.600000001</v>
      </c>
      <c r="CA12" s="21">
        <v>22753742.600000001</v>
      </c>
      <c r="CB12" s="21">
        <v>22753742.600000001</v>
      </c>
      <c r="CC12" s="21">
        <v>22753742.600000001</v>
      </c>
      <c r="CD12" s="21">
        <v>22753742.600000001</v>
      </c>
      <c r="CE12" s="21">
        <v>22753742.600000001</v>
      </c>
      <c r="CF12" s="21">
        <v>22753742.600000001</v>
      </c>
      <c r="CG12" s="21">
        <v>22753742.600000001</v>
      </c>
      <c r="CH12" s="21">
        <v>22753742.600000001</v>
      </c>
      <c r="CI12" s="21">
        <v>22753742.600000001</v>
      </c>
      <c r="CJ12" s="21">
        <v>22753742.600000001</v>
      </c>
      <c r="CK12" s="21">
        <v>22753742.600000001</v>
      </c>
      <c r="CL12" s="21">
        <v>22753742.600000001</v>
      </c>
      <c r="CM12" s="21">
        <v>22753742.600000001</v>
      </c>
      <c r="CN12" s="21">
        <v>22753742.600000001</v>
      </c>
      <c r="CO12" s="21">
        <v>22753742.600000001</v>
      </c>
      <c r="CP12" s="21">
        <v>22753742.600000001</v>
      </c>
      <c r="CQ12" s="21">
        <v>22753742.600000001</v>
      </c>
      <c r="CR12" s="22">
        <f t="shared" si="64"/>
        <v>307415.03818000003</v>
      </c>
      <c r="CS12" s="22">
        <f t="shared" si="0"/>
        <v>305977.95970000001</v>
      </c>
      <c r="CT12" s="22">
        <f t="shared" si="0"/>
        <v>302984.04620000004</v>
      </c>
      <c r="CU12" s="22">
        <f t="shared" si="1"/>
        <v>261069.25719999999</v>
      </c>
      <c r="CV12" s="22">
        <f t="shared" si="2"/>
        <v>259272.90910000002</v>
      </c>
      <c r="CW12" s="22">
        <f t="shared" si="3"/>
        <v>252686.29940000002</v>
      </c>
      <c r="CX12" s="22">
        <f t="shared" si="4"/>
        <v>307415.03818000003</v>
      </c>
      <c r="CY12" s="22">
        <f t="shared" si="5"/>
        <v>305977.95970000001</v>
      </c>
      <c r="CZ12" s="22">
        <f t="shared" si="6"/>
        <v>302984.04620000004</v>
      </c>
      <c r="DA12" s="22">
        <f t="shared" si="7"/>
        <v>303702.58544000005</v>
      </c>
      <c r="DB12" s="22">
        <f t="shared" si="8"/>
        <v>302385.2635</v>
      </c>
      <c r="DC12" s="22">
        <f t="shared" si="9"/>
        <v>299630.86308000004</v>
      </c>
      <c r="DD12" s="22">
        <f t="shared" si="65"/>
        <v>179275.54038000002</v>
      </c>
      <c r="DE12" s="22">
        <f t="shared" si="10"/>
        <v>178437.24460000003</v>
      </c>
      <c r="DF12" s="22">
        <f t="shared" si="10"/>
        <v>176042.11380000002</v>
      </c>
      <c r="DG12" s="22">
        <f t="shared" si="11"/>
        <v>173527.22646000003</v>
      </c>
      <c r="DH12" s="22">
        <f t="shared" si="12"/>
        <v>172449.41760000002</v>
      </c>
      <c r="DI12" s="22">
        <f t="shared" si="13"/>
        <v>176042.11380000002</v>
      </c>
      <c r="DJ12" s="22">
        <f t="shared" si="14"/>
        <v>179275.54038000002</v>
      </c>
      <c r="DK12" s="22">
        <f t="shared" si="15"/>
        <v>178437.24460000003</v>
      </c>
      <c r="DL12" s="22">
        <f t="shared" si="16"/>
        <v>176042.11380000002</v>
      </c>
      <c r="DM12" s="22">
        <f t="shared" si="17"/>
        <v>175563.08764000004</v>
      </c>
      <c r="DN12" s="22">
        <f t="shared" si="18"/>
        <v>174844.54840000003</v>
      </c>
      <c r="DO12" s="22">
        <f t="shared" si="19"/>
        <v>172688.93067999999</v>
      </c>
      <c r="DP12" s="22">
        <f t="shared" si="20"/>
        <v>41914.789000000004</v>
      </c>
      <c r="DQ12" s="22">
        <f t="shared" si="21"/>
        <v>41316.006300000008</v>
      </c>
      <c r="DR12" s="22">
        <f t="shared" si="22"/>
        <v>40717.223600000005</v>
      </c>
      <c r="DS12" s="22">
        <v>40000</v>
      </c>
      <c r="DT12" s="23">
        <f t="shared" si="23"/>
        <v>18682020.240000002</v>
      </c>
      <c r="DU12" s="23">
        <f t="shared" si="24"/>
        <v>18682020.240000002</v>
      </c>
      <c r="DV12" s="22">
        <f t="shared" si="25"/>
        <v>18682020.240000002</v>
      </c>
      <c r="DW12" s="22">
        <f t="shared" si="26"/>
        <v>33052805.040000003</v>
      </c>
      <c r="DX12" s="22">
        <f t="shared" si="27"/>
        <v>45507485.200000003</v>
      </c>
      <c r="DY12" s="22">
        <f t="shared" si="28"/>
        <v>45507485.200000003</v>
      </c>
      <c r="DZ12" s="22">
        <f t="shared" si="29"/>
        <v>45507485.200000003</v>
      </c>
      <c r="EA12" s="22">
        <f t="shared" si="30"/>
        <v>28023030.360000003</v>
      </c>
      <c r="EB12" s="22">
        <f t="shared" si="66"/>
        <v>28023030.360000003</v>
      </c>
      <c r="EC12" s="22">
        <f t="shared" si="31"/>
        <v>28023030.360000003</v>
      </c>
      <c r="ED12" s="22">
        <f t="shared" si="32"/>
        <v>55806547.640000008</v>
      </c>
      <c r="EE12" s="22">
        <f t="shared" si="33"/>
        <v>68261227.800000012</v>
      </c>
      <c r="EF12" s="22">
        <f t="shared" si="34"/>
        <v>68261227.800000012</v>
      </c>
      <c r="EG12" s="22">
        <f t="shared" si="35"/>
        <v>68261227.800000012</v>
      </c>
      <c r="EH12" s="22">
        <f t="shared" si="36"/>
        <v>28023030.360000003</v>
      </c>
      <c r="EI12" s="22">
        <f t="shared" si="37"/>
        <v>28023030.360000003</v>
      </c>
      <c r="EJ12" s="22">
        <f t="shared" si="38"/>
        <v>28023030.360000003</v>
      </c>
      <c r="EK12" s="22">
        <f t="shared" si="39"/>
        <v>55806547.640000008</v>
      </c>
      <c r="EL12" s="22">
        <f t="shared" si="40"/>
        <v>68261227.800000012</v>
      </c>
      <c r="EM12" s="22">
        <f t="shared" si="41"/>
        <v>68261227.800000012</v>
      </c>
      <c r="EN12" s="22">
        <f t="shared" si="42"/>
        <v>68261227.800000012</v>
      </c>
      <c r="EO12" s="22">
        <f t="shared" si="43"/>
        <v>18682020.240000002</v>
      </c>
      <c r="EP12" s="22">
        <f t="shared" si="44"/>
        <v>18682020.240000002</v>
      </c>
      <c r="EQ12" s="22">
        <f t="shared" si="45"/>
        <v>18682020.240000002</v>
      </c>
      <c r="ER12" s="22">
        <f t="shared" si="46"/>
        <v>33052805.040000003</v>
      </c>
      <c r="ES12" s="22">
        <f t="shared" si="47"/>
        <v>45507485.200000003</v>
      </c>
      <c r="ET12" s="22">
        <f t="shared" si="48"/>
        <v>45507485.200000003</v>
      </c>
      <c r="EU12" s="22">
        <f t="shared" si="49"/>
        <v>45507485.200000003</v>
      </c>
      <c r="EV12" s="22">
        <f t="shared" si="50"/>
        <v>18682020.240000002</v>
      </c>
      <c r="EW12" s="22">
        <f t="shared" si="51"/>
        <v>18682020.240000002</v>
      </c>
      <c r="EX12" s="22">
        <f t="shared" si="52"/>
        <v>33052805.040000003</v>
      </c>
      <c r="EY12" s="22">
        <f t="shared" si="53"/>
        <v>45507485.200000003</v>
      </c>
      <c r="EZ12" s="22">
        <f t="shared" si="54"/>
        <v>45507485.200000003</v>
      </c>
      <c r="FA12" s="22">
        <f t="shared" si="55"/>
        <v>45507485.200000003</v>
      </c>
      <c r="FB12" s="22">
        <f t="shared" si="56"/>
        <v>45507485.200000003</v>
      </c>
      <c r="FC12" s="22">
        <f t="shared" si="57"/>
        <v>18682020.240000002</v>
      </c>
      <c r="FD12" s="22">
        <f t="shared" si="58"/>
        <v>18682020.240000002</v>
      </c>
      <c r="FE12" s="22">
        <f t="shared" si="59"/>
        <v>18682020.240000002</v>
      </c>
      <c r="FF12" s="22">
        <f t="shared" si="60"/>
        <v>33052805.040000003</v>
      </c>
      <c r="FG12" s="22">
        <f t="shared" si="61"/>
        <v>45507485.200000003</v>
      </c>
      <c r="FH12" s="22">
        <f t="shared" si="62"/>
        <v>45507485.200000003</v>
      </c>
      <c r="FI12" s="22">
        <f t="shared" si="63"/>
        <v>45507485.200000003</v>
      </c>
      <c r="FJ12" s="10"/>
      <c r="FK12" s="10"/>
    </row>
    <row r="13" spans="1:172" x14ac:dyDescent="0.2">
      <c r="A13" s="2" t="s">
        <v>76</v>
      </c>
      <c r="B13" s="1" t="s">
        <v>2</v>
      </c>
      <c r="C13" s="21">
        <v>185622.63700000002</v>
      </c>
      <c r="D13" s="21">
        <v>69458.7932</v>
      </c>
      <c r="E13" s="21">
        <v>69458.7932</v>
      </c>
      <c r="F13" s="21">
        <v>69458.7932</v>
      </c>
      <c r="G13" s="21">
        <v>113768.71300000002</v>
      </c>
      <c r="H13" s="21">
        <v>81434.44720000001</v>
      </c>
      <c r="I13" s="21">
        <v>62273.400800000003</v>
      </c>
      <c r="J13" s="21">
        <v>73051.489400000006</v>
      </c>
      <c r="K13" s="21">
        <v>41914.789000000004</v>
      </c>
      <c r="L13" s="21">
        <v>161671.32900000003</v>
      </c>
      <c r="M13" s="21">
        <v>53890.443000000007</v>
      </c>
      <c r="N13" s="21">
        <v>53890.443000000007</v>
      </c>
      <c r="O13" s="21">
        <v>53890.443000000007</v>
      </c>
      <c r="P13" s="21">
        <v>95805.232000000018</v>
      </c>
      <c r="Q13" s="21">
        <v>70656.358600000021</v>
      </c>
      <c r="R13" s="21">
        <v>56285.573800000006</v>
      </c>
      <c r="S13" s="21">
        <v>65866.097000000009</v>
      </c>
      <c r="T13" s="21">
        <v>35926.962</v>
      </c>
      <c r="U13" s="21">
        <v>137720.02100000001</v>
      </c>
      <c r="V13" s="21">
        <v>45507.485200000003</v>
      </c>
      <c r="W13" s="21">
        <v>45507.485200000003</v>
      </c>
      <c r="X13" s="21">
        <v>45507.485200000003</v>
      </c>
      <c r="Y13" s="21">
        <v>86224.708800000022</v>
      </c>
      <c r="Z13" s="21">
        <v>61674.618100000007</v>
      </c>
      <c r="AA13" s="21">
        <v>47902.616000000009</v>
      </c>
      <c r="AB13" s="21">
        <v>59878.270000000004</v>
      </c>
      <c r="AC13" s="21">
        <v>32334.265800000005</v>
      </c>
      <c r="AD13" s="21">
        <v>47902.616000000009</v>
      </c>
      <c r="AE13" s="21">
        <v>59878270</v>
      </c>
      <c r="AF13" s="21">
        <v>71853924</v>
      </c>
      <c r="AG13" s="21">
        <v>16765915.600000001</v>
      </c>
      <c r="AH13" s="21">
        <v>8382957.8000000007</v>
      </c>
      <c r="AI13" s="21">
        <v>8382957.8000000007</v>
      </c>
      <c r="AJ13" s="21">
        <v>8382957.8000000007</v>
      </c>
      <c r="AK13" s="21">
        <v>8382957.8000000007</v>
      </c>
      <c r="AL13" s="21">
        <v>8382957.8000000007</v>
      </c>
      <c r="AM13" s="21">
        <v>8382957.8000000007</v>
      </c>
      <c r="AN13" s="21">
        <v>8382957.8000000007</v>
      </c>
      <c r="AO13" s="21">
        <v>8382957.8000000007</v>
      </c>
      <c r="AP13" s="21">
        <v>50297746.800000004</v>
      </c>
      <c r="AQ13" s="21">
        <v>25148873.400000002</v>
      </c>
      <c r="AR13" s="21">
        <v>25148873.400000002</v>
      </c>
      <c r="AS13" s="21">
        <v>25148873.400000002</v>
      </c>
      <c r="AT13" s="21">
        <v>25148873.400000002</v>
      </c>
      <c r="AU13" s="21">
        <v>25148873.400000002</v>
      </c>
      <c r="AV13" s="21">
        <v>25148873.400000002</v>
      </c>
      <c r="AW13" s="21">
        <v>25148873.400000002</v>
      </c>
      <c r="AX13" s="21">
        <v>25148873.400000002</v>
      </c>
      <c r="AY13" s="21">
        <v>67063662.400000006</v>
      </c>
      <c r="AZ13" s="21">
        <v>33531831.200000003</v>
      </c>
      <c r="BA13" s="21">
        <v>33531831.200000003</v>
      </c>
      <c r="BB13" s="21">
        <v>33531831.200000003</v>
      </c>
      <c r="BC13" s="21">
        <v>33531831.200000003</v>
      </c>
      <c r="BD13" s="21">
        <v>33531831.200000003</v>
      </c>
      <c r="BE13" s="21">
        <v>33531831.200000003</v>
      </c>
      <c r="BF13" s="21">
        <v>33531831.200000003</v>
      </c>
      <c r="BG13" s="21">
        <v>33531831.200000003</v>
      </c>
      <c r="BH13" s="21">
        <v>83829578</v>
      </c>
      <c r="BI13" s="21">
        <v>41914789</v>
      </c>
      <c r="BJ13" s="21">
        <v>41914789</v>
      </c>
      <c r="BK13" s="21">
        <v>41914789</v>
      </c>
      <c r="BL13" s="21">
        <v>41914789</v>
      </c>
      <c r="BM13" s="21">
        <v>41914789</v>
      </c>
      <c r="BN13" s="21">
        <v>41914789</v>
      </c>
      <c r="BO13" s="21">
        <v>41914789</v>
      </c>
      <c r="BP13" s="21">
        <v>41914789</v>
      </c>
      <c r="BQ13" s="21">
        <v>100595493.60000001</v>
      </c>
      <c r="BR13" s="21">
        <v>50297746.800000004</v>
      </c>
      <c r="BS13" s="21">
        <v>50297746.800000004</v>
      </c>
      <c r="BT13" s="21">
        <v>50297746.800000004</v>
      </c>
      <c r="BU13" s="21">
        <v>50297746.800000004</v>
      </c>
      <c r="BV13" s="21">
        <v>50297746.800000004</v>
      </c>
      <c r="BW13" s="21">
        <v>50297746.800000004</v>
      </c>
      <c r="BX13" s="21">
        <v>50297746.800000004</v>
      </c>
      <c r="BY13" s="21">
        <v>50297746.800000004</v>
      </c>
      <c r="BZ13" s="21">
        <v>117361409.2</v>
      </c>
      <c r="CA13" s="21">
        <v>58680704.600000001</v>
      </c>
      <c r="CB13" s="21">
        <v>58680704.600000001</v>
      </c>
      <c r="CC13" s="21">
        <v>58680704.600000001</v>
      </c>
      <c r="CD13" s="21">
        <v>58680704.600000001</v>
      </c>
      <c r="CE13" s="21">
        <v>58680704.600000001</v>
      </c>
      <c r="CF13" s="21">
        <v>58680704.600000001</v>
      </c>
      <c r="CG13" s="21">
        <v>58680704.600000001</v>
      </c>
      <c r="CH13" s="21">
        <v>58680704.600000001</v>
      </c>
      <c r="CI13" s="21">
        <v>134127324.80000001</v>
      </c>
      <c r="CJ13" s="21">
        <v>67063662.400000006</v>
      </c>
      <c r="CK13" s="21">
        <v>67063662.400000006</v>
      </c>
      <c r="CL13" s="21">
        <v>67063662.400000006</v>
      </c>
      <c r="CM13" s="21">
        <v>67063662.400000006</v>
      </c>
      <c r="CN13" s="21">
        <v>67063662.400000006</v>
      </c>
      <c r="CO13" s="21">
        <v>67063662.400000006</v>
      </c>
      <c r="CP13" s="21">
        <v>67063662.400000006</v>
      </c>
      <c r="CQ13" s="21">
        <v>67063662.400000006</v>
      </c>
      <c r="CR13" s="22">
        <f t="shared" si="64"/>
        <v>264661.9534</v>
      </c>
      <c r="CS13" s="22">
        <f t="shared" si="0"/>
        <v>220352.03360000002</v>
      </c>
      <c r="CT13" s="22">
        <f t="shared" si="0"/>
        <v>193406.81210000004</v>
      </c>
      <c r="CU13" s="22">
        <f t="shared" si="1"/>
        <v>255081.4302</v>
      </c>
      <c r="CV13" s="22">
        <f t="shared" si="2"/>
        <v>215561.77200000003</v>
      </c>
      <c r="CW13" s="22">
        <f t="shared" si="3"/>
        <v>183227.5062</v>
      </c>
      <c r="CX13" s="22">
        <f t="shared" si="4"/>
        <v>264661.9534</v>
      </c>
      <c r="CY13" s="22">
        <f t="shared" si="5"/>
        <v>220352.03360000002</v>
      </c>
      <c r="CZ13" s="22">
        <f t="shared" si="6"/>
        <v>193406.81210000004</v>
      </c>
      <c r="DA13" s="22">
        <f t="shared" si="7"/>
        <v>256278.99560000002</v>
      </c>
      <c r="DB13" s="22">
        <f t="shared" si="8"/>
        <v>215561.77200000003</v>
      </c>
      <c r="DC13" s="22">
        <f t="shared" si="9"/>
        <v>191610.46400000004</v>
      </c>
      <c r="DD13" s="22">
        <f t="shared" si="65"/>
        <v>150893.24040000001</v>
      </c>
      <c r="DE13" s="22">
        <f t="shared" si="10"/>
        <v>124546.80160000004</v>
      </c>
      <c r="DF13" s="22">
        <f t="shared" si="10"/>
        <v>107182.10330000002</v>
      </c>
      <c r="DG13" s="22">
        <f t="shared" si="11"/>
        <v>150893.24040000001</v>
      </c>
      <c r="DH13" s="22">
        <f t="shared" si="12"/>
        <v>124546.80160000004</v>
      </c>
      <c r="DI13" s="22">
        <f t="shared" si="13"/>
        <v>107182.10330000002</v>
      </c>
      <c r="DJ13" s="22">
        <f t="shared" si="14"/>
        <v>150893.24040000001</v>
      </c>
      <c r="DK13" s="22">
        <f t="shared" si="15"/>
        <v>124546.80160000004</v>
      </c>
      <c r="DL13" s="22">
        <f t="shared" si="16"/>
        <v>107182.10330000002</v>
      </c>
      <c r="DM13" s="22">
        <f t="shared" si="17"/>
        <v>142510.28260000001</v>
      </c>
      <c r="DN13" s="22">
        <f t="shared" si="18"/>
        <v>119756.54000000001</v>
      </c>
      <c r="DO13" s="22">
        <f t="shared" si="19"/>
        <v>105385.75520000001</v>
      </c>
      <c r="DP13" s="22">
        <f t="shared" si="20"/>
        <v>41914.789000000004</v>
      </c>
      <c r="DQ13" s="22">
        <f t="shared" si="21"/>
        <v>35926.962</v>
      </c>
      <c r="DR13" s="22">
        <f t="shared" si="22"/>
        <v>32334.265800000005</v>
      </c>
      <c r="DS13" s="22">
        <v>655855</v>
      </c>
      <c r="DT13" s="23">
        <f t="shared" si="23"/>
        <v>25148873.400000002</v>
      </c>
      <c r="DU13" s="23">
        <f t="shared" si="24"/>
        <v>75446620.200000003</v>
      </c>
      <c r="DV13" s="22">
        <f t="shared" si="25"/>
        <v>100595493.60000001</v>
      </c>
      <c r="DW13" s="22">
        <f t="shared" si="26"/>
        <v>125744367</v>
      </c>
      <c r="DX13" s="22">
        <f t="shared" si="27"/>
        <v>150893240.40000001</v>
      </c>
      <c r="DY13" s="22">
        <f t="shared" si="28"/>
        <v>176042113.80000001</v>
      </c>
      <c r="DZ13" s="22">
        <f t="shared" si="29"/>
        <v>201190987.20000002</v>
      </c>
      <c r="EA13" s="22">
        <f t="shared" si="30"/>
        <v>25148873.400000002</v>
      </c>
      <c r="EB13" s="22">
        <f t="shared" si="66"/>
        <v>75446620.200000003</v>
      </c>
      <c r="EC13" s="22">
        <f t="shared" si="31"/>
        <v>100595493.60000001</v>
      </c>
      <c r="ED13" s="22">
        <f t="shared" si="32"/>
        <v>134127324.80000001</v>
      </c>
      <c r="EE13" s="22">
        <f t="shared" si="33"/>
        <v>150893240.40000001</v>
      </c>
      <c r="EF13" s="22">
        <f t="shared" si="34"/>
        <v>176042113.80000001</v>
      </c>
      <c r="EG13" s="22">
        <f t="shared" si="35"/>
        <v>201190987.20000002</v>
      </c>
      <c r="EH13" s="22">
        <f t="shared" si="36"/>
        <v>25148873.400000002</v>
      </c>
      <c r="EI13" s="22">
        <f t="shared" si="37"/>
        <v>75446620.200000003</v>
      </c>
      <c r="EJ13" s="22">
        <f t="shared" si="38"/>
        <v>100595493.60000001</v>
      </c>
      <c r="EK13" s="22">
        <f t="shared" si="39"/>
        <v>134127324.80000001</v>
      </c>
      <c r="EL13" s="22">
        <f t="shared" si="40"/>
        <v>150893240.40000001</v>
      </c>
      <c r="EM13" s="22">
        <f t="shared" si="41"/>
        <v>176042113.80000001</v>
      </c>
      <c r="EN13" s="22">
        <f t="shared" si="42"/>
        <v>201190987.20000002</v>
      </c>
      <c r="EO13" s="22">
        <f t="shared" si="43"/>
        <v>16765915.600000001</v>
      </c>
      <c r="EP13" s="22">
        <f t="shared" si="44"/>
        <v>50297746.800000004</v>
      </c>
      <c r="EQ13" s="22">
        <f t="shared" si="45"/>
        <v>67063662.400000006</v>
      </c>
      <c r="ER13" s="22">
        <f t="shared" si="46"/>
        <v>83829578</v>
      </c>
      <c r="ES13" s="22">
        <f t="shared" si="47"/>
        <v>100595493.60000001</v>
      </c>
      <c r="ET13" s="22">
        <f t="shared" si="48"/>
        <v>117361409.2</v>
      </c>
      <c r="EU13" s="22">
        <f t="shared" si="49"/>
        <v>134127324.80000001</v>
      </c>
      <c r="EV13" s="22">
        <f t="shared" si="50"/>
        <v>50297746.800000004</v>
      </c>
      <c r="EW13" s="22">
        <f t="shared" si="51"/>
        <v>67063662.400000006</v>
      </c>
      <c r="EX13" s="22">
        <f t="shared" si="52"/>
        <v>83829578</v>
      </c>
      <c r="EY13" s="22">
        <f t="shared" si="53"/>
        <v>100595493.60000001</v>
      </c>
      <c r="EZ13" s="22">
        <f t="shared" si="54"/>
        <v>100595493.60000001</v>
      </c>
      <c r="FA13" s="22">
        <f t="shared" si="55"/>
        <v>117361409.2</v>
      </c>
      <c r="FB13" s="22">
        <f t="shared" si="56"/>
        <v>134127324.80000001</v>
      </c>
      <c r="FC13" s="22">
        <f t="shared" si="57"/>
        <v>16765915.600000001</v>
      </c>
      <c r="FD13" s="22">
        <f t="shared" si="58"/>
        <v>50297746.800000004</v>
      </c>
      <c r="FE13" s="22">
        <f t="shared" si="59"/>
        <v>67063662.400000006</v>
      </c>
      <c r="FF13" s="22">
        <f t="shared" si="60"/>
        <v>83829578</v>
      </c>
      <c r="FG13" s="22">
        <f t="shared" si="61"/>
        <v>100595493.60000001</v>
      </c>
      <c r="FH13" s="22">
        <f t="shared" si="62"/>
        <v>117361409.2</v>
      </c>
      <c r="FI13" s="22">
        <f t="shared" si="63"/>
        <v>134127324.80000001</v>
      </c>
      <c r="FJ13" s="10"/>
      <c r="FK13" s="10"/>
    </row>
    <row r="14" spans="1:172" x14ac:dyDescent="0.2">
      <c r="A14" s="2" t="s">
        <v>136</v>
      </c>
      <c r="B14" s="1" t="s">
        <v>2</v>
      </c>
      <c r="C14" s="21">
        <v>216759.33740000002</v>
      </c>
      <c r="D14" s="21">
        <v>62273.400800000003</v>
      </c>
      <c r="E14" s="21">
        <v>62273.400800000003</v>
      </c>
      <c r="F14" s="21">
        <v>70656.358600000021</v>
      </c>
      <c r="G14" s="21">
        <v>113768.71300000002</v>
      </c>
      <c r="H14" s="21">
        <v>95805.232000000018</v>
      </c>
      <c r="I14" s="21">
        <v>64668.531600000009</v>
      </c>
      <c r="J14" s="21">
        <v>94607.666600000011</v>
      </c>
      <c r="K14" s="21">
        <v>43232.110940000006</v>
      </c>
      <c r="L14" s="21">
        <v>210771.5104</v>
      </c>
      <c r="M14" s="21">
        <v>55088.008400000006</v>
      </c>
      <c r="N14" s="21">
        <v>55088.008400000006</v>
      </c>
      <c r="O14" s="21">
        <v>67662.445099999997</v>
      </c>
      <c r="P14" s="21">
        <v>107780.88600000001</v>
      </c>
      <c r="Q14" s="21">
        <v>94008.883900000015</v>
      </c>
      <c r="R14" s="21">
        <v>61075.835400000004</v>
      </c>
      <c r="S14" s="21">
        <v>89817.404999999999</v>
      </c>
      <c r="T14" s="21">
        <v>40956.736680000009</v>
      </c>
      <c r="U14" s="21">
        <v>204783.68340000004</v>
      </c>
      <c r="V14" s="21">
        <v>53291.660300000003</v>
      </c>
      <c r="W14" s="21">
        <v>53291.660300000003</v>
      </c>
      <c r="X14" s="21">
        <v>64668.531600000009</v>
      </c>
      <c r="Y14" s="21">
        <v>101793.05900000002</v>
      </c>
      <c r="Z14" s="21">
        <v>91014.970400000006</v>
      </c>
      <c r="AA14" s="21">
        <v>59878.270000000004</v>
      </c>
      <c r="AB14" s="21">
        <v>86224.708800000022</v>
      </c>
      <c r="AC14" s="21">
        <v>38681.362420000005</v>
      </c>
      <c r="AD14" s="21">
        <v>785429.25541700015</v>
      </c>
      <c r="AE14" s="21">
        <v>785429.25541700015</v>
      </c>
      <c r="AF14" s="21">
        <v>785429.25541700015</v>
      </c>
      <c r="AG14" s="21">
        <v>2993913.5</v>
      </c>
      <c r="AH14" s="21">
        <v>2993913.5</v>
      </c>
      <c r="AI14" s="21">
        <v>2993913.5</v>
      </c>
      <c r="AJ14" s="21">
        <v>2993913.5</v>
      </c>
      <c r="AK14" s="21">
        <v>2993913.5</v>
      </c>
      <c r="AL14" s="21">
        <v>2993913.5</v>
      </c>
      <c r="AM14" s="21">
        <v>2993913.5</v>
      </c>
      <c r="AN14" s="21">
        <v>2993913.5</v>
      </c>
      <c r="AO14" s="21">
        <v>2993913.5</v>
      </c>
      <c r="AP14" s="21">
        <v>2993913.5</v>
      </c>
      <c r="AQ14" s="21">
        <v>2993913.5</v>
      </c>
      <c r="AR14" s="21">
        <v>2993913.5</v>
      </c>
      <c r="AS14" s="21">
        <v>2993913.5</v>
      </c>
      <c r="AT14" s="21">
        <v>2993913.5</v>
      </c>
      <c r="AU14" s="21">
        <v>2993913.5</v>
      </c>
      <c r="AV14" s="21">
        <v>2993913.5</v>
      </c>
      <c r="AW14" s="21">
        <v>2993913.5</v>
      </c>
      <c r="AX14" s="21">
        <v>2993913.5</v>
      </c>
      <c r="AY14" s="21">
        <v>2993913.5</v>
      </c>
      <c r="AZ14" s="21">
        <v>2993913.5</v>
      </c>
      <c r="BA14" s="21">
        <v>2993913.5</v>
      </c>
      <c r="BB14" s="21">
        <v>2993913.5</v>
      </c>
      <c r="BC14" s="21">
        <v>2993913.5</v>
      </c>
      <c r="BD14" s="21">
        <v>2993913.5</v>
      </c>
      <c r="BE14" s="21">
        <v>2993913.5</v>
      </c>
      <c r="BF14" s="21">
        <v>2993913.5</v>
      </c>
      <c r="BG14" s="21">
        <v>2993913.5</v>
      </c>
      <c r="BH14" s="21">
        <v>2993913.5</v>
      </c>
      <c r="BI14" s="21">
        <v>2993913.5</v>
      </c>
      <c r="BJ14" s="21">
        <v>2993913.5</v>
      </c>
      <c r="BK14" s="21">
        <v>2993913.5</v>
      </c>
      <c r="BL14" s="21">
        <v>2993913.5</v>
      </c>
      <c r="BM14" s="21">
        <v>2993913.5</v>
      </c>
      <c r="BN14" s="21">
        <v>2993913.5</v>
      </c>
      <c r="BO14" s="21">
        <v>2993913.5</v>
      </c>
      <c r="BP14" s="21">
        <v>2993913.5</v>
      </c>
      <c r="BQ14" s="21">
        <v>2993913.5</v>
      </c>
      <c r="BR14" s="21">
        <v>2993913.5</v>
      </c>
      <c r="BS14" s="21">
        <v>2993913.5</v>
      </c>
      <c r="BT14" s="21">
        <v>2993913.5</v>
      </c>
      <c r="BU14" s="21">
        <v>2993913.5</v>
      </c>
      <c r="BV14" s="21">
        <v>2993913.5</v>
      </c>
      <c r="BW14" s="21">
        <v>2993913.5</v>
      </c>
      <c r="BX14" s="21">
        <v>2993913.5</v>
      </c>
      <c r="BY14" s="21">
        <v>2993913.5</v>
      </c>
      <c r="BZ14" s="21">
        <v>2993913.5</v>
      </c>
      <c r="CA14" s="21">
        <v>2993913.5</v>
      </c>
      <c r="CB14" s="21">
        <v>2993913.5</v>
      </c>
      <c r="CC14" s="21">
        <v>2993913.5</v>
      </c>
      <c r="CD14" s="21">
        <v>2993913.5</v>
      </c>
      <c r="CE14" s="21">
        <v>2993913.5</v>
      </c>
      <c r="CF14" s="21">
        <v>2993913.5</v>
      </c>
      <c r="CG14" s="21">
        <v>2993913.5</v>
      </c>
      <c r="CH14" s="21">
        <v>2993913.5</v>
      </c>
      <c r="CI14" s="21">
        <v>2993913.5</v>
      </c>
      <c r="CJ14" s="21">
        <v>2993913.5</v>
      </c>
      <c r="CK14" s="21">
        <v>2993913.5</v>
      </c>
      <c r="CL14" s="21">
        <v>2993913.5</v>
      </c>
      <c r="CM14" s="21">
        <v>2993913.5</v>
      </c>
      <c r="CN14" s="21">
        <v>2993913.5</v>
      </c>
      <c r="CO14" s="21">
        <v>2993913.5</v>
      </c>
      <c r="CP14" s="21">
        <v>2993913.5</v>
      </c>
      <c r="CQ14" s="21">
        <v>2993913.5</v>
      </c>
      <c r="CR14" s="22">
        <f t="shared" si="64"/>
        <v>280230.30360000004</v>
      </c>
      <c r="CS14" s="22">
        <f t="shared" si="0"/>
        <v>269452.21500000003</v>
      </c>
      <c r="CT14" s="22">
        <f t="shared" si="0"/>
        <v>258075.34370000003</v>
      </c>
      <c r="CU14" s="22">
        <f t="shared" si="1"/>
        <v>279032.73820000002</v>
      </c>
      <c r="CV14" s="22">
        <f t="shared" si="2"/>
        <v>265859.51880000002</v>
      </c>
      <c r="CW14" s="22">
        <f t="shared" si="3"/>
        <v>258075.34370000003</v>
      </c>
      <c r="CX14" s="22">
        <f t="shared" si="4"/>
        <v>280230.30360000004</v>
      </c>
      <c r="CY14" s="22">
        <f t="shared" si="5"/>
        <v>269452.21500000003</v>
      </c>
      <c r="CZ14" s="22">
        <f t="shared" si="6"/>
        <v>257476.56100000005</v>
      </c>
      <c r="DA14" s="22">
        <f t="shared" si="7"/>
        <v>279032.73820000002</v>
      </c>
      <c r="DB14" s="22">
        <f t="shared" si="8"/>
        <v>265260.73609999998</v>
      </c>
      <c r="DC14" s="22">
        <f t="shared" si="9"/>
        <v>252686.29940000005</v>
      </c>
      <c r="DD14" s="22">
        <f t="shared" si="65"/>
        <v>166461.59060000005</v>
      </c>
      <c r="DE14" s="22">
        <f t="shared" si="10"/>
        <v>161671.32900000003</v>
      </c>
      <c r="DF14" s="22">
        <f t="shared" si="10"/>
        <v>155683.50200000001</v>
      </c>
      <c r="DG14" s="22">
        <f t="shared" si="11"/>
        <v>158078.63280000002</v>
      </c>
      <c r="DH14" s="22">
        <f t="shared" si="12"/>
        <v>149096.89230000001</v>
      </c>
      <c r="DI14" s="22">
        <f t="shared" si="13"/>
        <v>155683.50200000001</v>
      </c>
      <c r="DJ14" s="22">
        <f t="shared" si="14"/>
        <v>166461.59060000005</v>
      </c>
      <c r="DK14" s="22">
        <f t="shared" si="15"/>
        <v>161671.32900000003</v>
      </c>
      <c r="DL14" s="22">
        <f t="shared" si="16"/>
        <v>155683.50200000001</v>
      </c>
      <c r="DM14" s="22">
        <f t="shared" si="17"/>
        <v>165264.02520000003</v>
      </c>
      <c r="DN14" s="22">
        <f t="shared" si="18"/>
        <v>157479.85009999998</v>
      </c>
      <c r="DO14" s="22">
        <f t="shared" si="19"/>
        <v>150893.24040000004</v>
      </c>
      <c r="DP14" s="22">
        <f t="shared" si="20"/>
        <v>43232.110940000006</v>
      </c>
      <c r="DQ14" s="22">
        <f t="shared" si="21"/>
        <v>40956.736680000009</v>
      </c>
      <c r="DR14" s="22">
        <f t="shared" si="22"/>
        <v>38681.362420000005</v>
      </c>
      <c r="DS14" s="22">
        <v>1400</v>
      </c>
      <c r="DT14" s="23">
        <f t="shared" si="23"/>
        <v>5987827</v>
      </c>
      <c r="DU14" s="23">
        <f t="shared" si="24"/>
        <v>5987827</v>
      </c>
      <c r="DV14" s="22">
        <f t="shared" si="25"/>
        <v>5987827</v>
      </c>
      <c r="DW14" s="22">
        <f t="shared" si="26"/>
        <v>5987827</v>
      </c>
      <c r="DX14" s="22">
        <f t="shared" si="27"/>
        <v>5987827</v>
      </c>
      <c r="DY14" s="22">
        <f t="shared" si="28"/>
        <v>5987827</v>
      </c>
      <c r="DZ14" s="22">
        <f t="shared" si="29"/>
        <v>5987827</v>
      </c>
      <c r="EA14" s="22">
        <f t="shared" si="30"/>
        <v>8981740.5</v>
      </c>
      <c r="EB14" s="22">
        <f t="shared" si="66"/>
        <v>8981740.5</v>
      </c>
      <c r="EC14" s="22">
        <f t="shared" si="31"/>
        <v>8981740.5</v>
      </c>
      <c r="ED14" s="22">
        <f t="shared" si="32"/>
        <v>8981740.5</v>
      </c>
      <c r="EE14" s="22">
        <f t="shared" si="33"/>
        <v>8981740.5</v>
      </c>
      <c r="EF14" s="22">
        <f t="shared" si="34"/>
        <v>8981740.5</v>
      </c>
      <c r="EG14" s="22">
        <f t="shared" si="35"/>
        <v>8981740.5</v>
      </c>
      <c r="EH14" s="22">
        <f t="shared" si="36"/>
        <v>8981740.5</v>
      </c>
      <c r="EI14" s="22">
        <f t="shared" si="37"/>
        <v>8981740.5</v>
      </c>
      <c r="EJ14" s="22">
        <f t="shared" si="38"/>
        <v>8981740.5</v>
      </c>
      <c r="EK14" s="22">
        <f t="shared" si="39"/>
        <v>8981740.5</v>
      </c>
      <c r="EL14" s="22">
        <f t="shared" si="40"/>
        <v>8981740.5</v>
      </c>
      <c r="EM14" s="22">
        <f t="shared" si="41"/>
        <v>8981740.5</v>
      </c>
      <c r="EN14" s="22">
        <f t="shared" si="42"/>
        <v>8981740.5</v>
      </c>
      <c r="EO14" s="22">
        <f t="shared" si="43"/>
        <v>5987827</v>
      </c>
      <c r="EP14" s="22">
        <f t="shared" si="44"/>
        <v>5987827</v>
      </c>
      <c r="EQ14" s="22">
        <f t="shared" si="45"/>
        <v>5987827</v>
      </c>
      <c r="ER14" s="22">
        <f t="shared" si="46"/>
        <v>5987827</v>
      </c>
      <c r="ES14" s="22">
        <f t="shared" si="47"/>
        <v>5987827</v>
      </c>
      <c r="ET14" s="22">
        <f t="shared" si="48"/>
        <v>5987827</v>
      </c>
      <c r="EU14" s="22">
        <f t="shared" si="49"/>
        <v>5987827</v>
      </c>
      <c r="EV14" s="22">
        <f t="shared" si="50"/>
        <v>5987827</v>
      </c>
      <c r="EW14" s="22">
        <f t="shared" si="51"/>
        <v>5987827</v>
      </c>
      <c r="EX14" s="22">
        <f t="shared" si="52"/>
        <v>5987827</v>
      </c>
      <c r="EY14" s="22">
        <f t="shared" si="53"/>
        <v>5987827</v>
      </c>
      <c r="EZ14" s="22">
        <f t="shared" si="54"/>
        <v>5987827</v>
      </c>
      <c r="FA14" s="22">
        <f t="shared" si="55"/>
        <v>5987827</v>
      </c>
      <c r="FB14" s="22">
        <f t="shared" si="56"/>
        <v>5987827</v>
      </c>
      <c r="FC14" s="22">
        <f t="shared" si="57"/>
        <v>5987827</v>
      </c>
      <c r="FD14" s="22">
        <f t="shared" si="58"/>
        <v>5987827</v>
      </c>
      <c r="FE14" s="22">
        <f t="shared" si="59"/>
        <v>5987827</v>
      </c>
      <c r="FF14" s="22">
        <f t="shared" si="60"/>
        <v>5987827</v>
      </c>
      <c r="FG14" s="22">
        <f t="shared" si="61"/>
        <v>5987827</v>
      </c>
      <c r="FH14" s="22">
        <f t="shared" si="62"/>
        <v>5987827</v>
      </c>
      <c r="FI14" s="22">
        <f t="shared" si="63"/>
        <v>5987827</v>
      </c>
      <c r="FJ14" s="10"/>
      <c r="FK14" s="10"/>
    </row>
    <row r="15" spans="1:172" x14ac:dyDescent="0.2">
      <c r="A15" s="2" t="s">
        <v>126</v>
      </c>
      <c r="B15" s="1" t="s">
        <v>3</v>
      </c>
      <c r="C15" s="21">
        <v>231071.44149540004</v>
      </c>
      <c r="D15" s="21">
        <v>83850.834785850006</v>
      </c>
      <c r="E15" s="21">
        <v>83850.834785850006</v>
      </c>
      <c r="F15" s="21">
        <v>80620.102728000013</v>
      </c>
      <c r="G15" s="21">
        <v>132667.49257740003</v>
      </c>
      <c r="H15" s="21">
        <v>115476.44126040002</v>
      </c>
      <c r="I15" s="21">
        <v>82991.282220000023</v>
      </c>
      <c r="J15" s="21">
        <v>105517.487394</v>
      </c>
      <c r="K15" s="21">
        <v>45052.410348000012</v>
      </c>
      <c r="L15" s="21">
        <v>221735.22163700001</v>
      </c>
      <c r="M15" s="21">
        <v>80462.922269250033</v>
      </c>
      <c r="N15" s="21">
        <v>80462.922269250033</v>
      </c>
      <c r="O15" s="21">
        <v>77362.72484000001</v>
      </c>
      <c r="P15" s="21">
        <v>127307.18984700002</v>
      </c>
      <c r="Q15" s="21">
        <v>110810.72646200001</v>
      </c>
      <c r="R15" s="21">
        <v>79638.099100000007</v>
      </c>
      <c r="S15" s="21">
        <v>101254.15457000001</v>
      </c>
      <c r="T15" s="21">
        <v>43232.110940000006</v>
      </c>
      <c r="U15" s="21">
        <v>214733.05674320002</v>
      </c>
      <c r="V15" s="21">
        <v>77921.987881800014</v>
      </c>
      <c r="W15" s="21">
        <v>77921.987881800014</v>
      </c>
      <c r="X15" s="21">
        <v>74919.691424000004</v>
      </c>
      <c r="Y15" s="21">
        <v>123286.96279920003</v>
      </c>
      <c r="Z15" s="21">
        <v>107311.44036320002</v>
      </c>
      <c r="AA15" s="21">
        <v>77123.21176000002</v>
      </c>
      <c r="AB15" s="21">
        <v>98056.654952000026</v>
      </c>
      <c r="AC15" s="21">
        <v>41866.886384000012</v>
      </c>
      <c r="AD15" s="21">
        <v>1676.5915600000003</v>
      </c>
      <c r="AE15" s="21">
        <v>1077808.8600000001</v>
      </c>
      <c r="AF15" s="21">
        <v>1017930.5900000001</v>
      </c>
      <c r="AG15" s="21">
        <v>10053561.533000002</v>
      </c>
      <c r="AH15" s="21">
        <v>9281131.8499999996</v>
      </c>
      <c r="AI15" s="21">
        <v>5161506.8740000008</v>
      </c>
      <c r="AJ15" s="21">
        <v>5161506.8740000008</v>
      </c>
      <c r="AK15" s="21">
        <v>9837999.7610000018</v>
      </c>
      <c r="AL15" s="21">
        <v>9065570.0780000016</v>
      </c>
      <c r="AM15" s="21">
        <v>8305116.0490000006</v>
      </c>
      <c r="AN15" s="21">
        <v>8005724.699000001</v>
      </c>
      <c r="AO15" s="21">
        <v>7736272.4840000011</v>
      </c>
      <c r="AP15" s="21">
        <v>10520612.039000003</v>
      </c>
      <c r="AQ15" s="21">
        <v>9233229.2340000011</v>
      </c>
      <c r="AR15" s="21">
        <v>7101562.8220000006</v>
      </c>
      <c r="AS15" s="21">
        <v>7101562.8220000006</v>
      </c>
      <c r="AT15" s="21">
        <v>10161342.419000002</v>
      </c>
      <c r="AU15" s="21">
        <v>8634446.534</v>
      </c>
      <c r="AV15" s="21">
        <v>7574601.1550000003</v>
      </c>
      <c r="AW15" s="21">
        <v>7107550.6490000002</v>
      </c>
      <c r="AX15" s="21">
        <v>4526797.2120000012</v>
      </c>
      <c r="AY15" s="21">
        <v>10951735.583000001</v>
      </c>
      <c r="AZ15" s="21">
        <v>9664352.7780000009</v>
      </c>
      <c r="BA15" s="21">
        <v>7532686.3660000013</v>
      </c>
      <c r="BB15" s="21">
        <v>7532686.3660000013</v>
      </c>
      <c r="BC15" s="21">
        <v>10592465.963000001</v>
      </c>
      <c r="BD15" s="21">
        <v>9065570.0780000016</v>
      </c>
      <c r="BE15" s="21">
        <v>7862016.8510000017</v>
      </c>
      <c r="BF15" s="21">
        <v>7538674.1930000009</v>
      </c>
      <c r="BG15" s="21">
        <v>4957920.7560000001</v>
      </c>
      <c r="BH15" s="21">
        <v>11382859.127000002</v>
      </c>
      <c r="BI15" s="21">
        <v>10095476.322000001</v>
      </c>
      <c r="BJ15" s="21">
        <v>7963809.9100000001</v>
      </c>
      <c r="BK15" s="21">
        <v>7963809.9100000001</v>
      </c>
      <c r="BL15" s="21">
        <v>11023589.507000003</v>
      </c>
      <c r="BM15" s="21">
        <v>9496693.6219999995</v>
      </c>
      <c r="BN15" s="21">
        <v>8149432.5470000012</v>
      </c>
      <c r="BO15" s="21">
        <v>7969797.7370000007</v>
      </c>
      <c r="BP15" s="21">
        <v>7520710.7120000012</v>
      </c>
      <c r="BQ15" s="21">
        <v>15927619.82</v>
      </c>
      <c r="BR15" s="21">
        <v>13867807.332000002</v>
      </c>
      <c r="BS15" s="21">
        <v>11305017.376000002</v>
      </c>
      <c r="BT15" s="21">
        <v>11305017.376000002</v>
      </c>
      <c r="BU15" s="21">
        <v>15352788.428000001</v>
      </c>
      <c r="BV15" s="21">
        <v>10358940.710000001</v>
      </c>
      <c r="BW15" s="21">
        <v>9490705.7949999999</v>
      </c>
      <c r="BX15" s="21">
        <v>10466721.596000001</v>
      </c>
      <c r="BY15" s="21">
        <v>9748182.3560000006</v>
      </c>
      <c r="BZ15" s="21">
        <v>17220990.452000003</v>
      </c>
      <c r="CA15" s="21">
        <v>15161177.964000002</v>
      </c>
      <c r="CB15" s="21">
        <v>12598388.008000001</v>
      </c>
      <c r="CC15" s="21">
        <v>12598388.008000001</v>
      </c>
      <c r="CD15" s="21">
        <v>16646159.060000001</v>
      </c>
      <c r="CE15" s="21">
        <v>11652311.342000002</v>
      </c>
      <c r="CF15" s="21">
        <v>12813949.780000001</v>
      </c>
      <c r="CG15" s="21">
        <v>11760092.228000002</v>
      </c>
      <c r="CH15" s="21">
        <v>11041552.988000002</v>
      </c>
      <c r="CI15" s="21">
        <v>27358381.563000005</v>
      </c>
      <c r="CJ15" s="21">
        <v>24011186.27</v>
      </c>
      <c r="CK15" s="21">
        <v>18885606.358000003</v>
      </c>
      <c r="CL15" s="21">
        <v>18885606.358000003</v>
      </c>
      <c r="CM15" s="21">
        <v>26424280.551000003</v>
      </c>
      <c r="CN15" s="21">
        <v>13807929.062000003</v>
      </c>
      <c r="CO15" s="21">
        <v>20196940.471000001</v>
      </c>
      <c r="CP15" s="21">
        <v>13358842.037000002</v>
      </c>
      <c r="CQ15" s="21">
        <v>17316795.684</v>
      </c>
      <c r="CR15" s="22">
        <f t="shared" si="64"/>
        <v>331994.76862365007</v>
      </c>
      <c r="CS15" s="22">
        <f t="shared" si="0"/>
        <v>318580.83857825003</v>
      </c>
      <c r="CT15" s="22">
        <f t="shared" si="0"/>
        <v>308520.39104420005</v>
      </c>
      <c r="CU15" s="22">
        <f t="shared" si="1"/>
        <v>314922.27628125006</v>
      </c>
      <c r="CV15" s="22">
        <f t="shared" si="2"/>
        <v>302198.14390625001</v>
      </c>
      <c r="CW15" s="22">
        <f t="shared" si="3"/>
        <v>292655.04462500004</v>
      </c>
      <c r="CX15" s="22">
        <f t="shared" si="4"/>
        <v>331994.76862365007</v>
      </c>
      <c r="CY15" s="22">
        <f t="shared" si="5"/>
        <v>318580.83857825003</v>
      </c>
      <c r="CZ15" s="22">
        <f t="shared" si="6"/>
        <v>308520.39104420005</v>
      </c>
      <c r="DA15" s="22">
        <f t="shared" si="7"/>
        <v>322035.81475725002</v>
      </c>
      <c r="DB15" s="22">
        <f t="shared" si="8"/>
        <v>309024.26668625005</v>
      </c>
      <c r="DC15" s="22">
        <f t="shared" si="9"/>
        <v>299265.60563300009</v>
      </c>
      <c r="DD15" s="22">
        <f t="shared" si="65"/>
        <v>199327.27604625002</v>
      </c>
      <c r="DE15" s="22">
        <f t="shared" si="10"/>
        <v>191273.64873125002</v>
      </c>
      <c r="DF15" s="22">
        <f t="shared" si="10"/>
        <v>185233.42824500002</v>
      </c>
      <c r="DG15" s="22">
        <f t="shared" si="11"/>
        <v>199327.27604625002</v>
      </c>
      <c r="DH15" s="22">
        <f t="shared" si="12"/>
        <v>191273.64873125002</v>
      </c>
      <c r="DI15" s="22">
        <f t="shared" si="13"/>
        <v>185233.42824500002</v>
      </c>
      <c r="DJ15" s="22">
        <f t="shared" si="14"/>
        <v>199327.27604625002</v>
      </c>
      <c r="DK15" s="22">
        <f t="shared" si="15"/>
        <v>191273.64873125002</v>
      </c>
      <c r="DL15" s="22">
        <f t="shared" si="16"/>
        <v>185233.42824500002</v>
      </c>
      <c r="DM15" s="22">
        <f t="shared" si="17"/>
        <v>189368.32217985002</v>
      </c>
      <c r="DN15" s="22">
        <f t="shared" si="18"/>
        <v>181717.07683925005</v>
      </c>
      <c r="DO15" s="22">
        <f t="shared" si="19"/>
        <v>175978.64283380006</v>
      </c>
      <c r="DP15" s="22">
        <f t="shared" si="20"/>
        <v>45052.410348000012</v>
      </c>
      <c r="DQ15" s="22">
        <f t="shared" si="21"/>
        <v>43232.110940000006</v>
      </c>
      <c r="DR15" s="22">
        <f t="shared" si="22"/>
        <v>41866.886384000012</v>
      </c>
      <c r="DS15" s="22">
        <v>461500</v>
      </c>
      <c r="DT15" s="23">
        <f t="shared" si="23"/>
        <v>19334693.383000001</v>
      </c>
      <c r="DU15" s="23">
        <f t="shared" si="24"/>
        <v>19753841.273000002</v>
      </c>
      <c r="DV15" s="22">
        <f t="shared" si="25"/>
        <v>20616088.361000001</v>
      </c>
      <c r="DW15" s="22">
        <f t="shared" si="26"/>
        <v>21478335.449000001</v>
      </c>
      <c r="DX15" s="22">
        <f t="shared" si="27"/>
        <v>29795427.152000003</v>
      </c>
      <c r="DY15" s="22">
        <f t="shared" si="28"/>
        <v>32382168.416000005</v>
      </c>
      <c r="DZ15" s="22">
        <f t="shared" si="29"/>
        <v>51369567.833000004</v>
      </c>
      <c r="EA15" s="22">
        <f t="shared" si="30"/>
        <v>28184701.689000003</v>
      </c>
      <c r="EB15" s="22">
        <f t="shared" si="66"/>
        <v>28029018.187000006</v>
      </c>
      <c r="EC15" s="22">
        <f t="shared" si="31"/>
        <v>29322388.819000006</v>
      </c>
      <c r="ED15" s="22">
        <f t="shared" si="32"/>
        <v>34944958.372000001</v>
      </c>
      <c r="EE15" s="22">
        <f t="shared" si="33"/>
        <v>39579536.470000006</v>
      </c>
      <c r="EF15" s="22">
        <f t="shared" si="34"/>
        <v>43459648.366000004</v>
      </c>
      <c r="EG15" s="22">
        <f t="shared" si="35"/>
        <v>64243395.883000001</v>
      </c>
      <c r="EH15" s="22">
        <f t="shared" si="36"/>
        <v>27424247.660000004</v>
      </c>
      <c r="EI15" s="22">
        <f t="shared" si="37"/>
        <v>26969172.808000006</v>
      </c>
      <c r="EJ15" s="22">
        <f t="shared" si="38"/>
        <v>28118835.592000008</v>
      </c>
      <c r="EK15" s="22">
        <f t="shared" si="39"/>
        <v>33597697.296999998</v>
      </c>
      <c r="EL15" s="22">
        <f t="shared" si="40"/>
        <v>39687317.356000006</v>
      </c>
      <c r="EM15" s="22">
        <f t="shared" si="41"/>
        <v>44621286.804000005</v>
      </c>
      <c r="EN15" s="22">
        <f t="shared" si="42"/>
        <v>70632407.291999996</v>
      </c>
      <c r="EO15" s="22">
        <f t="shared" si="43"/>
        <v>18346701.928000003</v>
      </c>
      <c r="EP15" s="22">
        <f t="shared" si="44"/>
        <v>17867675.767999999</v>
      </c>
      <c r="EQ15" s="22">
        <f t="shared" si="45"/>
        <v>18729922.856000002</v>
      </c>
      <c r="ER15" s="22">
        <f t="shared" si="46"/>
        <v>19592169.943999998</v>
      </c>
      <c r="ES15" s="22">
        <f t="shared" si="47"/>
        <v>24226748.042000003</v>
      </c>
      <c r="ET15" s="22">
        <f t="shared" si="48"/>
        <v>26813489.306000002</v>
      </c>
      <c r="EU15" s="22">
        <f t="shared" si="49"/>
        <v>37819115.332000002</v>
      </c>
      <c r="EV15" s="22">
        <f t="shared" si="50"/>
        <v>17867675.767999999</v>
      </c>
      <c r="EW15" s="22">
        <f t="shared" si="51"/>
        <v>18729922.856000002</v>
      </c>
      <c r="EX15" s="22">
        <f t="shared" si="52"/>
        <v>19592169.943999998</v>
      </c>
      <c r="EY15" s="22">
        <f t="shared" si="53"/>
        <v>24226748.042000003</v>
      </c>
      <c r="EZ15" s="22">
        <f t="shared" si="54"/>
        <v>24226748.042000003</v>
      </c>
      <c r="FA15" s="22">
        <f t="shared" si="55"/>
        <v>26813489.306000002</v>
      </c>
      <c r="FB15" s="22">
        <f t="shared" si="56"/>
        <v>37819115.332000002</v>
      </c>
      <c r="FC15" s="22">
        <f t="shared" si="57"/>
        <v>13466622.923</v>
      </c>
      <c r="FD15" s="22">
        <f t="shared" si="58"/>
        <v>14676163.977000002</v>
      </c>
      <c r="FE15" s="22">
        <f t="shared" si="59"/>
        <v>15394703.217000004</v>
      </c>
      <c r="FF15" s="22">
        <f t="shared" si="60"/>
        <v>16113242.457000002</v>
      </c>
      <c r="FG15" s="22">
        <f t="shared" si="61"/>
        <v>21771738.972000003</v>
      </c>
      <c r="FH15" s="22">
        <f t="shared" si="62"/>
        <v>25412337.788000003</v>
      </c>
      <c r="FI15" s="22">
        <f t="shared" si="63"/>
        <v>39082546.829000004</v>
      </c>
      <c r="FJ15" s="10"/>
      <c r="FK15" s="10"/>
    </row>
    <row r="16" spans="1:172" x14ac:dyDescent="0.2">
      <c r="A16" s="2" t="s">
        <v>137</v>
      </c>
      <c r="B16" s="1" t="s">
        <v>4</v>
      </c>
      <c r="C16" s="21">
        <v>247656.52472000004</v>
      </c>
      <c r="D16" s="21">
        <v>89577.891920000009</v>
      </c>
      <c r="E16" s="21">
        <v>89577.891920000009</v>
      </c>
      <c r="F16" s="21">
        <v>81194.93412000002</v>
      </c>
      <c r="G16" s="21">
        <v>143707.848</v>
      </c>
      <c r="H16" s="21">
        <v>118319.46152000003</v>
      </c>
      <c r="I16" s="21">
        <v>90775.457320000016</v>
      </c>
      <c r="J16" s="21">
        <v>107541.37292000001</v>
      </c>
      <c r="K16" s="21">
        <v>46705.050600000002</v>
      </c>
      <c r="L16" s="21">
        <v>223705.21672000005</v>
      </c>
      <c r="M16" s="21">
        <v>81194.93412000002</v>
      </c>
      <c r="N16" s="21">
        <v>81194.93412000002</v>
      </c>
      <c r="O16" s="21">
        <v>78799.803320000006</v>
      </c>
      <c r="P16" s="21">
        <v>134127.32480000003</v>
      </c>
      <c r="Q16" s="21">
        <v>115924.33072000003</v>
      </c>
      <c r="R16" s="21">
        <v>82392.499520000012</v>
      </c>
      <c r="S16" s="21">
        <v>103948.67672</v>
      </c>
      <c r="T16" s="21">
        <v>45507.485200000003</v>
      </c>
      <c r="U16" s="21">
        <v>199753.90872000006</v>
      </c>
      <c r="V16" s="21">
        <v>76404.672520000007</v>
      </c>
      <c r="W16" s="21">
        <v>76404.672520000007</v>
      </c>
      <c r="X16" s="21">
        <v>76404.672520000007</v>
      </c>
      <c r="Y16" s="21">
        <v>122151.67080000001</v>
      </c>
      <c r="Z16" s="21">
        <v>111134.06912000001</v>
      </c>
      <c r="AA16" s="21">
        <v>77602.237920000014</v>
      </c>
      <c r="AB16" s="21">
        <v>101553.54592000002</v>
      </c>
      <c r="AC16" s="21">
        <v>44309.919800000003</v>
      </c>
      <c r="AD16" s="21">
        <v>77.841751000000031</v>
      </c>
      <c r="AE16" s="21">
        <v>20647678.938686602</v>
      </c>
      <c r="AF16" s="21">
        <v>20647678.938686602</v>
      </c>
      <c r="AG16" s="21">
        <v>4191478.9000000004</v>
      </c>
      <c r="AH16" s="21">
        <v>4191478.9000000004</v>
      </c>
      <c r="AI16" s="21">
        <v>4191478.9000000004</v>
      </c>
      <c r="AJ16" s="21">
        <v>4191478.9000000004</v>
      </c>
      <c r="AK16" s="21">
        <v>4191478.9000000004</v>
      </c>
      <c r="AL16" s="21">
        <v>4191478.9000000004</v>
      </c>
      <c r="AM16" s="21">
        <v>4191478.9000000004</v>
      </c>
      <c r="AN16" s="21">
        <v>4191478.9000000004</v>
      </c>
      <c r="AO16" s="21">
        <v>4191478.9000000004</v>
      </c>
      <c r="AP16" s="21">
        <v>4191478.9000000004</v>
      </c>
      <c r="AQ16" s="21">
        <v>4191478.9000000004</v>
      </c>
      <c r="AR16" s="21">
        <v>4191478.9000000004</v>
      </c>
      <c r="AS16" s="21">
        <v>4191478.9000000004</v>
      </c>
      <c r="AT16" s="21">
        <v>4191478.9000000004</v>
      </c>
      <c r="AU16" s="21">
        <v>4191478.9000000004</v>
      </c>
      <c r="AV16" s="21">
        <v>4191478.9000000004</v>
      </c>
      <c r="AW16" s="21">
        <v>4191478.9000000004</v>
      </c>
      <c r="AX16" s="21">
        <v>4191478.9000000004</v>
      </c>
      <c r="AY16" s="21">
        <v>4191478.9000000004</v>
      </c>
      <c r="AZ16" s="21">
        <v>4191478.9000000004</v>
      </c>
      <c r="BA16" s="21">
        <v>4191478.9000000004</v>
      </c>
      <c r="BB16" s="21">
        <v>4191478.9000000004</v>
      </c>
      <c r="BC16" s="21">
        <v>4191478.9000000004</v>
      </c>
      <c r="BD16" s="21">
        <v>4191478.9000000004</v>
      </c>
      <c r="BE16" s="21">
        <v>4191478.9000000004</v>
      </c>
      <c r="BF16" s="21">
        <v>4191478.9000000004</v>
      </c>
      <c r="BG16" s="21">
        <v>4191478.9000000004</v>
      </c>
      <c r="BH16" s="21">
        <v>4191478.9000000004</v>
      </c>
      <c r="BI16" s="21">
        <v>4191478.9000000004</v>
      </c>
      <c r="BJ16" s="21">
        <v>4191478.9000000004</v>
      </c>
      <c r="BK16" s="21">
        <v>4191478.9000000004</v>
      </c>
      <c r="BL16" s="21">
        <v>4191478.9000000004</v>
      </c>
      <c r="BM16" s="21">
        <v>4191478.9000000004</v>
      </c>
      <c r="BN16" s="21">
        <v>4191478.9000000004</v>
      </c>
      <c r="BO16" s="21">
        <v>4191478.9000000004</v>
      </c>
      <c r="BP16" s="21">
        <v>4191478.9000000004</v>
      </c>
      <c r="BQ16" s="21">
        <v>4191478.9000000004</v>
      </c>
      <c r="BR16" s="21">
        <v>4191478.9000000004</v>
      </c>
      <c r="BS16" s="21">
        <v>4191478.9000000004</v>
      </c>
      <c r="BT16" s="21">
        <v>4191478.9000000004</v>
      </c>
      <c r="BU16" s="21">
        <v>4191478.9000000004</v>
      </c>
      <c r="BV16" s="21">
        <v>4191478.9000000004</v>
      </c>
      <c r="BW16" s="21">
        <v>4191478.9000000004</v>
      </c>
      <c r="BX16" s="21">
        <v>4191478.9000000004</v>
      </c>
      <c r="BY16" s="21">
        <v>4191478.9000000004</v>
      </c>
      <c r="BZ16" s="21">
        <v>4191478.9000000004</v>
      </c>
      <c r="CA16" s="21">
        <v>4191478.9000000004</v>
      </c>
      <c r="CB16" s="21">
        <v>4191478.9000000004</v>
      </c>
      <c r="CC16" s="21">
        <v>4191478.9000000004</v>
      </c>
      <c r="CD16" s="21">
        <v>4191478.9000000004</v>
      </c>
      <c r="CE16" s="21">
        <v>4191478.9000000004</v>
      </c>
      <c r="CF16" s="21">
        <v>4191478.9000000004</v>
      </c>
      <c r="CG16" s="21">
        <v>4191478.9000000004</v>
      </c>
      <c r="CH16" s="21">
        <v>4191478.9000000004</v>
      </c>
      <c r="CI16" s="21">
        <v>4191478.9000000004</v>
      </c>
      <c r="CJ16" s="21">
        <v>4191478.9000000004</v>
      </c>
      <c r="CK16" s="21">
        <v>4191478.9000000004</v>
      </c>
      <c r="CL16" s="21">
        <v>4191478.9000000004</v>
      </c>
      <c r="CM16" s="21">
        <v>4191478.9000000004</v>
      </c>
      <c r="CN16" s="21">
        <v>4191478.9000000004</v>
      </c>
      <c r="CO16" s="21">
        <v>4191478.9000000004</v>
      </c>
      <c r="CP16" s="21">
        <v>4191478.9000000004</v>
      </c>
      <c r="CQ16" s="21">
        <v>4191478.9000000004</v>
      </c>
      <c r="CR16" s="22">
        <f t="shared" si="64"/>
        <v>351605.20144000003</v>
      </c>
      <c r="CS16" s="22">
        <f t="shared" si="0"/>
        <v>331246.58964000008</v>
      </c>
      <c r="CT16" s="22">
        <f t="shared" si="0"/>
        <v>309690.41244000004</v>
      </c>
      <c r="CU16" s="22">
        <f t="shared" si="1"/>
        <v>337234.41664000007</v>
      </c>
      <c r="CV16" s="22">
        <f t="shared" si="2"/>
        <v>304900.15084000007</v>
      </c>
      <c r="CW16" s="22">
        <f t="shared" si="3"/>
        <v>276158.58124000009</v>
      </c>
      <c r="CX16" s="22">
        <f t="shared" si="4"/>
        <v>351605.20144000003</v>
      </c>
      <c r="CY16" s="22">
        <f t="shared" si="5"/>
        <v>331246.58964000008</v>
      </c>
      <c r="CZ16" s="22">
        <f t="shared" si="6"/>
        <v>309690.41244000004</v>
      </c>
      <c r="DA16" s="22">
        <f t="shared" si="7"/>
        <v>340827.11284000002</v>
      </c>
      <c r="DB16" s="22">
        <f t="shared" si="8"/>
        <v>319270.93564000004</v>
      </c>
      <c r="DC16" s="22">
        <f t="shared" si="9"/>
        <v>300109.88924000005</v>
      </c>
      <c r="DD16" s="22">
        <f t="shared" si="65"/>
        <v>207897.35344000004</v>
      </c>
      <c r="DE16" s="22">
        <f t="shared" si="10"/>
        <v>197119.26484000005</v>
      </c>
      <c r="DF16" s="22">
        <f t="shared" si="10"/>
        <v>187538.74164000002</v>
      </c>
      <c r="DG16" s="22">
        <f t="shared" si="11"/>
        <v>207897.35344000004</v>
      </c>
      <c r="DH16" s="22">
        <f t="shared" si="12"/>
        <v>197119.26484000005</v>
      </c>
      <c r="DI16" s="22">
        <f t="shared" si="13"/>
        <v>187538.74164000002</v>
      </c>
      <c r="DJ16" s="22">
        <f t="shared" si="14"/>
        <v>207897.35344000004</v>
      </c>
      <c r="DK16" s="22">
        <f t="shared" si="15"/>
        <v>197119.26484000005</v>
      </c>
      <c r="DL16" s="22">
        <f t="shared" si="16"/>
        <v>187538.74164000002</v>
      </c>
      <c r="DM16" s="22">
        <f t="shared" si="17"/>
        <v>197119.26484000002</v>
      </c>
      <c r="DN16" s="22">
        <f t="shared" si="18"/>
        <v>185143.61084000004</v>
      </c>
      <c r="DO16" s="22">
        <f t="shared" si="19"/>
        <v>177958.21844000003</v>
      </c>
      <c r="DP16" s="22">
        <f t="shared" si="20"/>
        <v>46705.050600000002</v>
      </c>
      <c r="DQ16" s="22">
        <f t="shared" si="21"/>
        <v>45507.485200000003</v>
      </c>
      <c r="DR16" s="22">
        <f t="shared" si="22"/>
        <v>44309.919800000003</v>
      </c>
      <c r="DS16" s="22">
        <v>65</v>
      </c>
      <c r="DT16" s="23">
        <f t="shared" si="23"/>
        <v>8382957.8000000007</v>
      </c>
      <c r="DU16" s="23">
        <f t="shared" si="24"/>
        <v>8382957.8000000007</v>
      </c>
      <c r="DV16" s="22">
        <f t="shared" si="25"/>
        <v>8382957.8000000007</v>
      </c>
      <c r="DW16" s="22">
        <f t="shared" si="26"/>
        <v>8382957.8000000007</v>
      </c>
      <c r="DX16" s="22">
        <f t="shared" si="27"/>
        <v>8382957.8000000007</v>
      </c>
      <c r="DY16" s="22">
        <f t="shared" si="28"/>
        <v>8382957.8000000007</v>
      </c>
      <c r="DZ16" s="22">
        <f t="shared" si="29"/>
        <v>8382957.8000000007</v>
      </c>
      <c r="EA16" s="22">
        <f t="shared" si="30"/>
        <v>12574436.700000001</v>
      </c>
      <c r="EB16" s="22">
        <f t="shared" si="66"/>
        <v>12574436.700000001</v>
      </c>
      <c r="EC16" s="22">
        <f t="shared" si="31"/>
        <v>12574436.700000001</v>
      </c>
      <c r="ED16" s="22">
        <f t="shared" si="32"/>
        <v>12574436.700000001</v>
      </c>
      <c r="EE16" s="22">
        <f t="shared" si="33"/>
        <v>12574436.700000001</v>
      </c>
      <c r="EF16" s="22">
        <f t="shared" si="34"/>
        <v>12574436.700000001</v>
      </c>
      <c r="EG16" s="22">
        <f t="shared" si="35"/>
        <v>12574436.700000001</v>
      </c>
      <c r="EH16" s="22">
        <f t="shared" si="36"/>
        <v>12574436.700000001</v>
      </c>
      <c r="EI16" s="22">
        <f t="shared" si="37"/>
        <v>12574436.700000001</v>
      </c>
      <c r="EJ16" s="22">
        <f t="shared" si="38"/>
        <v>12574436.700000001</v>
      </c>
      <c r="EK16" s="22">
        <f t="shared" si="39"/>
        <v>12574436.700000001</v>
      </c>
      <c r="EL16" s="22">
        <f t="shared" si="40"/>
        <v>12574436.700000001</v>
      </c>
      <c r="EM16" s="22">
        <f t="shared" si="41"/>
        <v>12574436.700000001</v>
      </c>
      <c r="EN16" s="22">
        <f t="shared" si="42"/>
        <v>12574436.700000001</v>
      </c>
      <c r="EO16" s="22">
        <f t="shared" si="43"/>
        <v>8382957.8000000007</v>
      </c>
      <c r="EP16" s="22">
        <f t="shared" si="44"/>
        <v>8382957.8000000007</v>
      </c>
      <c r="EQ16" s="22">
        <f t="shared" si="45"/>
        <v>8382957.8000000007</v>
      </c>
      <c r="ER16" s="22">
        <f t="shared" si="46"/>
        <v>8382957.8000000007</v>
      </c>
      <c r="ES16" s="22">
        <f t="shared" si="47"/>
        <v>8382957.8000000007</v>
      </c>
      <c r="ET16" s="22">
        <f t="shared" si="48"/>
        <v>8382957.8000000007</v>
      </c>
      <c r="EU16" s="22">
        <f t="shared" si="49"/>
        <v>8382957.8000000007</v>
      </c>
      <c r="EV16" s="22">
        <f t="shared" si="50"/>
        <v>8382957.8000000007</v>
      </c>
      <c r="EW16" s="22">
        <f t="shared" si="51"/>
        <v>8382957.8000000007</v>
      </c>
      <c r="EX16" s="22">
        <f t="shared" si="52"/>
        <v>8382957.8000000007</v>
      </c>
      <c r="EY16" s="22">
        <f t="shared" si="53"/>
        <v>8382957.8000000007</v>
      </c>
      <c r="EZ16" s="22">
        <f t="shared" si="54"/>
        <v>8382957.8000000007</v>
      </c>
      <c r="FA16" s="22">
        <f t="shared" si="55"/>
        <v>8382957.8000000007</v>
      </c>
      <c r="FB16" s="22">
        <f t="shared" si="56"/>
        <v>8382957.8000000007</v>
      </c>
      <c r="FC16" s="22">
        <f t="shared" si="57"/>
        <v>8382957.8000000007</v>
      </c>
      <c r="FD16" s="22">
        <f t="shared" si="58"/>
        <v>8382957.8000000007</v>
      </c>
      <c r="FE16" s="22">
        <f t="shared" si="59"/>
        <v>8382957.8000000007</v>
      </c>
      <c r="FF16" s="22">
        <f t="shared" si="60"/>
        <v>8382957.8000000007</v>
      </c>
      <c r="FG16" s="22">
        <f t="shared" si="61"/>
        <v>8382957.8000000007</v>
      </c>
      <c r="FH16" s="22">
        <f t="shared" si="62"/>
        <v>8382957.8000000007</v>
      </c>
      <c r="FI16" s="22">
        <f t="shared" si="63"/>
        <v>8382957.8000000007</v>
      </c>
      <c r="FJ16" s="10"/>
      <c r="FK16" s="10"/>
    </row>
    <row r="17" spans="1:167" x14ac:dyDescent="0.2">
      <c r="A17" s="2" t="s">
        <v>131</v>
      </c>
      <c r="B17" s="1" t="s">
        <v>5</v>
      </c>
      <c r="C17" s="21">
        <v>233405.49646000002</v>
      </c>
      <c r="D17" s="21">
        <v>84697.812915000017</v>
      </c>
      <c r="E17" s="21">
        <v>84697.812915000017</v>
      </c>
      <c r="F17" s="21">
        <v>81434.44720000001</v>
      </c>
      <c r="G17" s="21">
        <v>134007.56826000003</v>
      </c>
      <c r="H17" s="21">
        <v>116642.86996000003</v>
      </c>
      <c r="I17" s="21">
        <v>83829.578000000009</v>
      </c>
      <c r="J17" s="21">
        <v>106583.32060000001</v>
      </c>
      <c r="K17" s="21">
        <v>45507.485200000003</v>
      </c>
      <c r="L17" s="21">
        <v>232327.68760000003</v>
      </c>
      <c r="M17" s="21">
        <v>83620.004055000012</v>
      </c>
      <c r="N17" s="21">
        <v>83620.004055000012</v>
      </c>
      <c r="O17" s="21">
        <v>80356.63834000002</v>
      </c>
      <c r="P17" s="21">
        <v>132929.75940000001</v>
      </c>
      <c r="Q17" s="21">
        <v>115565.06110000002</v>
      </c>
      <c r="R17" s="21">
        <v>82751.769140000019</v>
      </c>
      <c r="S17" s="21">
        <v>105505.51174000002</v>
      </c>
      <c r="T17" s="21">
        <v>44429.676339999998</v>
      </c>
      <c r="U17" s="21">
        <v>231369.63528000005</v>
      </c>
      <c r="V17" s="21">
        <v>82661.951735000024</v>
      </c>
      <c r="W17" s="21">
        <v>82661.951735000024</v>
      </c>
      <c r="X17" s="21">
        <v>79398.586020000017</v>
      </c>
      <c r="Y17" s="21">
        <v>131971.70708000002</v>
      </c>
      <c r="Z17" s="21">
        <v>114607.00878000002</v>
      </c>
      <c r="AA17" s="21">
        <v>81793.716820000016</v>
      </c>
      <c r="AB17" s="21">
        <v>104547.45942000001</v>
      </c>
      <c r="AC17" s="21">
        <v>43471.62402000001</v>
      </c>
      <c r="AD17" s="21">
        <v>23951.308000000005</v>
      </c>
      <c r="AE17" s="21">
        <v>479026.16000000003</v>
      </c>
      <c r="AF17" s="21">
        <v>658660.97000000009</v>
      </c>
      <c r="AG17" s="21">
        <v>2395130.8000000003</v>
      </c>
      <c r="AH17" s="21">
        <v>2395130.8000000003</v>
      </c>
      <c r="AI17" s="21">
        <v>2395130.8000000003</v>
      </c>
      <c r="AJ17" s="21">
        <v>2395130.8000000003</v>
      </c>
      <c r="AK17" s="21">
        <v>2395130.8000000003</v>
      </c>
      <c r="AL17" s="21">
        <v>2395130.8000000003</v>
      </c>
      <c r="AM17" s="21">
        <v>2395130.8000000003</v>
      </c>
      <c r="AN17" s="21">
        <v>2395130.8000000003</v>
      </c>
      <c r="AO17" s="21">
        <v>2395130.8000000003</v>
      </c>
      <c r="AP17" s="21">
        <v>2383155.1460000006</v>
      </c>
      <c r="AQ17" s="21">
        <v>2383155.1460000006</v>
      </c>
      <c r="AR17" s="21">
        <v>2383155.1460000006</v>
      </c>
      <c r="AS17" s="21">
        <v>2383155.1460000006</v>
      </c>
      <c r="AT17" s="21">
        <v>2383155.1460000006</v>
      </c>
      <c r="AU17" s="21">
        <v>2383155.1460000006</v>
      </c>
      <c r="AV17" s="21">
        <v>2383155.1460000006</v>
      </c>
      <c r="AW17" s="21">
        <v>2383155.1460000006</v>
      </c>
      <c r="AX17" s="21">
        <v>2383155.1460000006</v>
      </c>
      <c r="AY17" s="21">
        <v>2377167.3190000001</v>
      </c>
      <c r="AZ17" s="21">
        <v>2377167.3190000001</v>
      </c>
      <c r="BA17" s="21">
        <v>2377167.3190000001</v>
      </c>
      <c r="BB17" s="21">
        <v>2377167.3190000001</v>
      </c>
      <c r="BC17" s="21">
        <v>2377167.3190000001</v>
      </c>
      <c r="BD17" s="21">
        <v>2377167.3190000001</v>
      </c>
      <c r="BE17" s="21">
        <v>2377167.3190000001</v>
      </c>
      <c r="BF17" s="21">
        <v>2377167.3190000001</v>
      </c>
      <c r="BG17" s="21">
        <v>2377167.3190000001</v>
      </c>
      <c r="BH17" s="21">
        <v>2371179.4920000001</v>
      </c>
      <c r="BI17" s="21">
        <v>2371179.4920000001</v>
      </c>
      <c r="BJ17" s="21">
        <v>2371179.4920000001</v>
      </c>
      <c r="BK17" s="21">
        <v>2371179.4920000001</v>
      </c>
      <c r="BL17" s="21">
        <v>2371179.4920000001</v>
      </c>
      <c r="BM17" s="21">
        <v>2371179.4920000001</v>
      </c>
      <c r="BN17" s="21">
        <v>2371179.4920000001</v>
      </c>
      <c r="BO17" s="21">
        <v>2371179.4920000001</v>
      </c>
      <c r="BP17" s="21">
        <v>2371179.4920000001</v>
      </c>
      <c r="BQ17" s="21">
        <v>2365191.665</v>
      </c>
      <c r="BR17" s="21">
        <v>2365191.665</v>
      </c>
      <c r="BS17" s="21">
        <v>2365191.665</v>
      </c>
      <c r="BT17" s="21">
        <v>2365191.665</v>
      </c>
      <c r="BU17" s="21">
        <v>2365191.665</v>
      </c>
      <c r="BV17" s="21">
        <v>2365191.665</v>
      </c>
      <c r="BW17" s="21">
        <v>2365191.665</v>
      </c>
      <c r="BX17" s="21">
        <v>2365191.665</v>
      </c>
      <c r="BY17" s="21">
        <v>2365191.665</v>
      </c>
      <c r="BZ17" s="21">
        <v>2359203.838</v>
      </c>
      <c r="CA17" s="21">
        <v>2359203.838</v>
      </c>
      <c r="CB17" s="21">
        <v>2359203.838</v>
      </c>
      <c r="CC17" s="21">
        <v>2359203.838</v>
      </c>
      <c r="CD17" s="21">
        <v>2359203.838</v>
      </c>
      <c r="CE17" s="21">
        <v>2359203.838</v>
      </c>
      <c r="CF17" s="21">
        <v>2359203.838</v>
      </c>
      <c r="CG17" s="21">
        <v>2359203.838</v>
      </c>
      <c r="CH17" s="21">
        <v>2359203.838</v>
      </c>
      <c r="CI17" s="21">
        <v>2353216.0110000004</v>
      </c>
      <c r="CJ17" s="21">
        <v>2353216.0110000004</v>
      </c>
      <c r="CK17" s="21">
        <v>2353216.0110000004</v>
      </c>
      <c r="CL17" s="21">
        <v>2353216.0110000004</v>
      </c>
      <c r="CM17" s="21">
        <v>2353216.0110000004</v>
      </c>
      <c r="CN17" s="21">
        <v>2353216.0110000004</v>
      </c>
      <c r="CO17" s="21">
        <v>2353216.0110000004</v>
      </c>
      <c r="CP17" s="21">
        <v>2353216.0110000004</v>
      </c>
      <c r="CQ17" s="21">
        <v>2353216.0110000004</v>
      </c>
      <c r="CR17" s="22">
        <f t="shared" si="64"/>
        <v>335348.25113500009</v>
      </c>
      <c r="CS17" s="22">
        <f t="shared" si="0"/>
        <v>332114.82455500006</v>
      </c>
      <c r="CT17" s="22">
        <f t="shared" si="0"/>
        <v>329240.66759500006</v>
      </c>
      <c r="CU17" s="22">
        <f t="shared" si="1"/>
        <v>318103.30937500007</v>
      </c>
      <c r="CV17" s="22">
        <f t="shared" si="2"/>
        <v>315947.69165500003</v>
      </c>
      <c r="CW17" s="22">
        <f t="shared" si="3"/>
        <v>314031.58701500006</v>
      </c>
      <c r="CX17" s="22">
        <f t="shared" si="4"/>
        <v>335348.25113500009</v>
      </c>
      <c r="CY17" s="22">
        <f t="shared" si="5"/>
        <v>332114.82455500006</v>
      </c>
      <c r="CZ17" s="22">
        <f t="shared" si="6"/>
        <v>329240.66759500006</v>
      </c>
      <c r="DA17" s="22">
        <f t="shared" si="7"/>
        <v>325288.70177500008</v>
      </c>
      <c r="DB17" s="22">
        <f t="shared" si="8"/>
        <v>322055.27519499999</v>
      </c>
      <c r="DC17" s="22">
        <f t="shared" si="9"/>
        <v>319181.11823500006</v>
      </c>
      <c r="DD17" s="22">
        <f t="shared" si="65"/>
        <v>201340.68287500006</v>
      </c>
      <c r="DE17" s="22">
        <f t="shared" si="10"/>
        <v>199185.06515500002</v>
      </c>
      <c r="DF17" s="22">
        <f t="shared" si="10"/>
        <v>197268.96051500004</v>
      </c>
      <c r="DG17" s="22">
        <f t="shared" si="11"/>
        <v>201340.68287500006</v>
      </c>
      <c r="DH17" s="22">
        <f t="shared" si="12"/>
        <v>199185.06515500002</v>
      </c>
      <c r="DI17" s="22">
        <f t="shared" si="13"/>
        <v>197268.96051500004</v>
      </c>
      <c r="DJ17" s="22">
        <f t="shared" si="14"/>
        <v>201340.68287500006</v>
      </c>
      <c r="DK17" s="22">
        <f t="shared" si="15"/>
        <v>199185.06515500002</v>
      </c>
      <c r="DL17" s="22">
        <f t="shared" si="16"/>
        <v>197268.96051500004</v>
      </c>
      <c r="DM17" s="22">
        <f t="shared" si="17"/>
        <v>191281.13351500002</v>
      </c>
      <c r="DN17" s="22">
        <f t="shared" si="18"/>
        <v>189125.51579500001</v>
      </c>
      <c r="DO17" s="22">
        <f t="shared" si="19"/>
        <v>187209.41115500004</v>
      </c>
      <c r="DP17" s="22">
        <f t="shared" si="20"/>
        <v>45507.485200000003</v>
      </c>
      <c r="DQ17" s="22">
        <f t="shared" si="21"/>
        <v>44429.676339999998</v>
      </c>
      <c r="DR17" s="22">
        <f t="shared" si="22"/>
        <v>43471.62402000001</v>
      </c>
      <c r="DS17" s="22">
        <v>20000</v>
      </c>
      <c r="DT17" s="23">
        <f t="shared" si="23"/>
        <v>4790261.6000000006</v>
      </c>
      <c r="DU17" s="23">
        <f t="shared" si="24"/>
        <v>4766310.2920000013</v>
      </c>
      <c r="DV17" s="22">
        <f t="shared" si="25"/>
        <v>4754334.6380000003</v>
      </c>
      <c r="DW17" s="22">
        <f t="shared" si="26"/>
        <v>4742358.9840000002</v>
      </c>
      <c r="DX17" s="22">
        <f t="shared" si="27"/>
        <v>4730383.33</v>
      </c>
      <c r="DY17" s="22">
        <f t="shared" si="28"/>
        <v>4718407.676</v>
      </c>
      <c r="DZ17" s="22">
        <f t="shared" si="29"/>
        <v>4706432.0220000008</v>
      </c>
      <c r="EA17" s="22">
        <f t="shared" si="30"/>
        <v>7185392.4000000004</v>
      </c>
      <c r="EB17" s="22">
        <f t="shared" si="66"/>
        <v>7149465.4380000019</v>
      </c>
      <c r="EC17" s="22">
        <f t="shared" si="31"/>
        <v>7131501.9570000004</v>
      </c>
      <c r="ED17" s="22">
        <f t="shared" si="32"/>
        <v>7107550.6490000002</v>
      </c>
      <c r="EE17" s="22">
        <f t="shared" si="33"/>
        <v>7095574.9950000001</v>
      </c>
      <c r="EF17" s="22">
        <f t="shared" si="34"/>
        <v>7077611.5140000004</v>
      </c>
      <c r="EG17" s="22">
        <f t="shared" si="35"/>
        <v>7059648.0330000017</v>
      </c>
      <c r="EH17" s="22">
        <f t="shared" si="36"/>
        <v>7185392.4000000004</v>
      </c>
      <c r="EI17" s="22">
        <f t="shared" si="37"/>
        <v>7149465.4380000019</v>
      </c>
      <c r="EJ17" s="22">
        <f t="shared" si="38"/>
        <v>7131501.9570000004</v>
      </c>
      <c r="EK17" s="22">
        <f t="shared" si="39"/>
        <v>7107550.6490000002</v>
      </c>
      <c r="EL17" s="22">
        <f t="shared" si="40"/>
        <v>7095574.9950000001</v>
      </c>
      <c r="EM17" s="22">
        <f t="shared" si="41"/>
        <v>7077611.5140000004</v>
      </c>
      <c r="EN17" s="22">
        <f t="shared" si="42"/>
        <v>7059648.0330000017</v>
      </c>
      <c r="EO17" s="22">
        <f t="shared" si="43"/>
        <v>4790261.6000000006</v>
      </c>
      <c r="EP17" s="22">
        <f t="shared" si="44"/>
        <v>4766310.2920000013</v>
      </c>
      <c r="EQ17" s="22">
        <f t="shared" si="45"/>
        <v>4754334.6380000003</v>
      </c>
      <c r="ER17" s="22">
        <f t="shared" si="46"/>
        <v>4742358.9840000002</v>
      </c>
      <c r="ES17" s="22">
        <f t="shared" si="47"/>
        <v>4730383.33</v>
      </c>
      <c r="ET17" s="22">
        <f t="shared" si="48"/>
        <v>4718407.676</v>
      </c>
      <c r="EU17" s="22">
        <f t="shared" si="49"/>
        <v>4706432.0220000008</v>
      </c>
      <c r="EV17" s="22">
        <f t="shared" si="50"/>
        <v>4766310.2920000013</v>
      </c>
      <c r="EW17" s="22">
        <f t="shared" si="51"/>
        <v>4754334.6380000003</v>
      </c>
      <c r="EX17" s="22">
        <f t="shared" si="52"/>
        <v>4742358.9840000002</v>
      </c>
      <c r="EY17" s="22">
        <f t="shared" si="53"/>
        <v>4730383.33</v>
      </c>
      <c r="EZ17" s="22">
        <f t="shared" si="54"/>
        <v>4730383.33</v>
      </c>
      <c r="FA17" s="22">
        <f t="shared" si="55"/>
        <v>4718407.676</v>
      </c>
      <c r="FB17" s="22">
        <f t="shared" si="56"/>
        <v>4706432.0220000008</v>
      </c>
      <c r="FC17" s="22">
        <f t="shared" si="57"/>
        <v>4790261.6000000006</v>
      </c>
      <c r="FD17" s="22">
        <f t="shared" si="58"/>
        <v>4766310.2920000013</v>
      </c>
      <c r="FE17" s="22">
        <f t="shared" si="59"/>
        <v>4754334.6380000003</v>
      </c>
      <c r="FF17" s="22">
        <f t="shared" si="60"/>
        <v>4742358.9840000002</v>
      </c>
      <c r="FG17" s="22">
        <f t="shared" si="61"/>
        <v>4730383.33</v>
      </c>
      <c r="FH17" s="22">
        <f t="shared" si="62"/>
        <v>4718407.676</v>
      </c>
      <c r="FI17" s="22">
        <f t="shared" si="63"/>
        <v>4706432.0220000008</v>
      </c>
      <c r="FJ17" s="10"/>
      <c r="FK17" s="10"/>
    </row>
    <row r="18" spans="1:167" x14ac:dyDescent="0.2">
      <c r="A18" s="2" t="s">
        <v>127</v>
      </c>
      <c r="B18" s="1" t="s">
        <v>128</v>
      </c>
      <c r="C18" s="21">
        <v>233405.49646000002</v>
      </c>
      <c r="D18" s="21">
        <v>84697.812915000017</v>
      </c>
      <c r="E18" s="21">
        <v>84697.812915000017</v>
      </c>
      <c r="F18" s="21">
        <v>81434.44720000001</v>
      </c>
      <c r="G18" s="21">
        <v>134007.56826000003</v>
      </c>
      <c r="H18" s="21">
        <v>116642.86996000003</v>
      </c>
      <c r="I18" s="21">
        <v>83829.578000000009</v>
      </c>
      <c r="J18" s="21">
        <v>106583.32060000001</v>
      </c>
      <c r="K18" s="21">
        <v>45507.485200000003</v>
      </c>
      <c r="L18" s="21">
        <v>233405.49646000002</v>
      </c>
      <c r="M18" s="21">
        <v>84697.812915000017</v>
      </c>
      <c r="N18" s="21">
        <v>84697.812915000017</v>
      </c>
      <c r="O18" s="21">
        <v>81434.44720000001</v>
      </c>
      <c r="P18" s="21">
        <v>134007.56826000003</v>
      </c>
      <c r="Q18" s="21">
        <v>116642.86996000003</v>
      </c>
      <c r="R18" s="21">
        <v>83829.578000000009</v>
      </c>
      <c r="S18" s="21">
        <v>106583.32060000001</v>
      </c>
      <c r="T18" s="21">
        <v>45507.485200000003</v>
      </c>
      <c r="U18" s="21">
        <v>233405.49646000002</v>
      </c>
      <c r="V18" s="21">
        <v>84697.812915000017</v>
      </c>
      <c r="W18" s="21">
        <v>84697.812915000017</v>
      </c>
      <c r="X18" s="21">
        <v>81434.44720000001</v>
      </c>
      <c r="Y18" s="21">
        <v>134007.56826000003</v>
      </c>
      <c r="Z18" s="21">
        <v>116642.86996000003</v>
      </c>
      <c r="AA18" s="21">
        <v>83829.578000000009</v>
      </c>
      <c r="AB18" s="21">
        <v>106583.32060000001</v>
      </c>
      <c r="AC18" s="21">
        <v>45507.485200000003</v>
      </c>
      <c r="AD18" s="21">
        <v>598.78270000000009</v>
      </c>
      <c r="AE18" s="21">
        <v>1518273.4141200003</v>
      </c>
      <c r="AF18" s="21">
        <v>1518273.4141200003</v>
      </c>
      <c r="AG18" s="21">
        <v>1002002.9701800003</v>
      </c>
      <c r="AH18" s="21">
        <v>1002002.9701800003</v>
      </c>
      <c r="AI18" s="21">
        <v>1002002.9701800003</v>
      </c>
      <c r="AJ18" s="21">
        <v>1002002.9701800003</v>
      </c>
      <c r="AK18" s="21">
        <v>1002002.9701800003</v>
      </c>
      <c r="AL18" s="21">
        <v>1002002.9701800003</v>
      </c>
      <c r="AM18" s="21">
        <v>1002002.9701800003</v>
      </c>
      <c r="AN18" s="21">
        <v>1002002.9701800003</v>
      </c>
      <c r="AO18" s="21">
        <v>1002002.9701800003</v>
      </c>
      <c r="AP18" s="21">
        <v>1002002.9701800003</v>
      </c>
      <c r="AQ18" s="21">
        <v>1002002.9701800003</v>
      </c>
      <c r="AR18" s="21">
        <v>1002002.9701800003</v>
      </c>
      <c r="AS18" s="21">
        <v>1002002.9701800003</v>
      </c>
      <c r="AT18" s="21">
        <v>1002002.9701800003</v>
      </c>
      <c r="AU18" s="21">
        <v>1002002.9701800003</v>
      </c>
      <c r="AV18" s="21">
        <v>1002002.9701800003</v>
      </c>
      <c r="AW18" s="21">
        <v>1002002.9701800003</v>
      </c>
      <c r="AX18" s="21">
        <v>1002002.9701800003</v>
      </c>
      <c r="AY18" s="21">
        <v>1002002.9701800003</v>
      </c>
      <c r="AZ18" s="21">
        <v>1002002.9701800003</v>
      </c>
      <c r="BA18" s="21">
        <v>1002002.9701800003</v>
      </c>
      <c r="BB18" s="21">
        <v>1002002.9701800003</v>
      </c>
      <c r="BC18" s="21">
        <v>1002002.9701800003</v>
      </c>
      <c r="BD18" s="21">
        <v>1002002.9701800003</v>
      </c>
      <c r="BE18" s="21">
        <v>1002002.9701800003</v>
      </c>
      <c r="BF18" s="21">
        <v>1002002.9701800003</v>
      </c>
      <c r="BG18" s="21">
        <v>1002002.9701800003</v>
      </c>
      <c r="BH18" s="21">
        <v>1002002.9701800003</v>
      </c>
      <c r="BI18" s="21">
        <v>1002002.9701800003</v>
      </c>
      <c r="BJ18" s="21">
        <v>1002002.9701800003</v>
      </c>
      <c r="BK18" s="21">
        <v>1002002.9701800003</v>
      </c>
      <c r="BL18" s="21">
        <v>1002002.9701800003</v>
      </c>
      <c r="BM18" s="21">
        <v>1002002.9701800003</v>
      </c>
      <c r="BN18" s="21">
        <v>1002002.9701800003</v>
      </c>
      <c r="BO18" s="21">
        <v>1002002.9701800003</v>
      </c>
      <c r="BP18" s="21">
        <v>1002002.9701800003</v>
      </c>
      <c r="BQ18" s="21">
        <v>1002002.9701800003</v>
      </c>
      <c r="BR18" s="21">
        <v>1002002.9701800003</v>
      </c>
      <c r="BS18" s="21">
        <v>1002002.9701800003</v>
      </c>
      <c r="BT18" s="21">
        <v>1002002.9701800003</v>
      </c>
      <c r="BU18" s="21">
        <v>1002002.9701800003</v>
      </c>
      <c r="BV18" s="21">
        <v>1002002.9701800003</v>
      </c>
      <c r="BW18" s="21">
        <v>1002002.9701800003</v>
      </c>
      <c r="BX18" s="21">
        <v>1002002.9701800003</v>
      </c>
      <c r="BY18" s="21">
        <v>1002002.9701800003</v>
      </c>
      <c r="BZ18" s="21">
        <v>1002002.9701800003</v>
      </c>
      <c r="CA18" s="21">
        <v>1002002.9701800003</v>
      </c>
      <c r="CB18" s="21">
        <v>1002002.9701800003</v>
      </c>
      <c r="CC18" s="21">
        <v>1002002.9701800003</v>
      </c>
      <c r="CD18" s="21">
        <v>1002002.9701800003</v>
      </c>
      <c r="CE18" s="21">
        <v>1002002.9701800003</v>
      </c>
      <c r="CF18" s="21">
        <v>1002002.9701800003</v>
      </c>
      <c r="CG18" s="21">
        <v>1002002.9701800003</v>
      </c>
      <c r="CH18" s="21">
        <v>1002002.9701800003</v>
      </c>
      <c r="CI18" s="21">
        <v>1002002.9701800003</v>
      </c>
      <c r="CJ18" s="21">
        <v>1002002.9701800003</v>
      </c>
      <c r="CK18" s="21">
        <v>1002002.9701800003</v>
      </c>
      <c r="CL18" s="21">
        <v>1002002.9701800003</v>
      </c>
      <c r="CM18" s="21">
        <v>1002002.9701800003</v>
      </c>
      <c r="CN18" s="21">
        <v>1002002.9701800003</v>
      </c>
      <c r="CO18" s="21">
        <v>1002002.9701800003</v>
      </c>
      <c r="CP18" s="21">
        <v>1002002.9701800003</v>
      </c>
      <c r="CQ18" s="21">
        <v>1002002.9701800003</v>
      </c>
      <c r="CR18" s="22">
        <f t="shared" si="64"/>
        <v>335348.25113500009</v>
      </c>
      <c r="CS18" s="22">
        <f t="shared" si="0"/>
        <v>335348.25113500009</v>
      </c>
      <c r="CT18" s="22">
        <f t="shared" si="0"/>
        <v>335348.25113500009</v>
      </c>
      <c r="CU18" s="22">
        <f t="shared" si="1"/>
        <v>318103.30937500007</v>
      </c>
      <c r="CV18" s="22">
        <f t="shared" si="2"/>
        <v>318103.30937500007</v>
      </c>
      <c r="CW18" s="22">
        <f t="shared" si="3"/>
        <v>318103.30937500007</v>
      </c>
      <c r="CX18" s="22">
        <f t="shared" si="4"/>
        <v>335348.25113500009</v>
      </c>
      <c r="CY18" s="22">
        <f t="shared" si="5"/>
        <v>335348.25113500009</v>
      </c>
      <c r="CZ18" s="22">
        <f t="shared" si="6"/>
        <v>335348.25113500009</v>
      </c>
      <c r="DA18" s="22">
        <f t="shared" si="7"/>
        <v>325288.70177500008</v>
      </c>
      <c r="DB18" s="22">
        <f t="shared" si="8"/>
        <v>325288.70177500008</v>
      </c>
      <c r="DC18" s="22">
        <f t="shared" si="9"/>
        <v>325288.70177500008</v>
      </c>
      <c r="DD18" s="22">
        <f t="shared" si="65"/>
        <v>201340.68287500006</v>
      </c>
      <c r="DE18" s="22">
        <f t="shared" si="10"/>
        <v>201340.68287500006</v>
      </c>
      <c r="DF18" s="22">
        <f t="shared" si="10"/>
        <v>201340.68287500006</v>
      </c>
      <c r="DG18" s="22">
        <f t="shared" si="11"/>
        <v>201340.68287500006</v>
      </c>
      <c r="DH18" s="22">
        <f t="shared" si="12"/>
        <v>201340.68287500006</v>
      </c>
      <c r="DI18" s="22">
        <f t="shared" si="13"/>
        <v>201340.68287500006</v>
      </c>
      <c r="DJ18" s="22">
        <f t="shared" si="14"/>
        <v>201340.68287500006</v>
      </c>
      <c r="DK18" s="22">
        <f t="shared" si="15"/>
        <v>201340.68287500006</v>
      </c>
      <c r="DL18" s="22">
        <f t="shared" si="16"/>
        <v>201340.68287500006</v>
      </c>
      <c r="DM18" s="22">
        <f t="shared" si="17"/>
        <v>191281.13351500002</v>
      </c>
      <c r="DN18" s="22">
        <f t="shared" si="18"/>
        <v>191281.13351500002</v>
      </c>
      <c r="DO18" s="22">
        <f t="shared" si="19"/>
        <v>191281.13351500002</v>
      </c>
      <c r="DP18" s="22">
        <f t="shared" si="20"/>
        <v>45507.485200000003</v>
      </c>
      <c r="DQ18" s="22">
        <f t="shared" si="21"/>
        <v>45507.485200000003</v>
      </c>
      <c r="DR18" s="22">
        <f t="shared" si="22"/>
        <v>45507.485200000003</v>
      </c>
      <c r="DS18" s="22">
        <v>20000</v>
      </c>
      <c r="DT18" s="23">
        <f t="shared" si="23"/>
        <v>2004005.9403600006</v>
      </c>
      <c r="DU18" s="23">
        <f t="shared" si="24"/>
        <v>2004005.9403600006</v>
      </c>
      <c r="DV18" s="22">
        <f t="shared" si="25"/>
        <v>2004005.9403600006</v>
      </c>
      <c r="DW18" s="22">
        <f t="shared" si="26"/>
        <v>2004005.9403600006</v>
      </c>
      <c r="DX18" s="22">
        <f t="shared" si="27"/>
        <v>2004005.9403600006</v>
      </c>
      <c r="DY18" s="22">
        <f t="shared" si="28"/>
        <v>2004005.9403600006</v>
      </c>
      <c r="DZ18" s="22">
        <f t="shared" si="29"/>
        <v>2004005.9403600006</v>
      </c>
      <c r="EA18" s="22">
        <f t="shared" si="30"/>
        <v>3006008.910540001</v>
      </c>
      <c r="EB18" s="22">
        <f t="shared" si="66"/>
        <v>3006008.910540001</v>
      </c>
      <c r="EC18" s="22">
        <f t="shared" si="31"/>
        <v>3006008.910540001</v>
      </c>
      <c r="ED18" s="22">
        <f t="shared" si="32"/>
        <v>3006008.910540001</v>
      </c>
      <c r="EE18" s="22">
        <f t="shared" si="33"/>
        <v>3006008.910540001</v>
      </c>
      <c r="EF18" s="22">
        <f t="shared" si="34"/>
        <v>3006008.910540001</v>
      </c>
      <c r="EG18" s="22">
        <f t="shared" si="35"/>
        <v>3006008.910540001</v>
      </c>
      <c r="EH18" s="22">
        <f t="shared" si="36"/>
        <v>3006008.910540001</v>
      </c>
      <c r="EI18" s="22">
        <f t="shared" si="37"/>
        <v>3006008.910540001</v>
      </c>
      <c r="EJ18" s="22">
        <f t="shared" si="38"/>
        <v>3006008.910540001</v>
      </c>
      <c r="EK18" s="22">
        <f t="shared" si="39"/>
        <v>3006008.910540001</v>
      </c>
      <c r="EL18" s="22">
        <f t="shared" si="40"/>
        <v>3006008.910540001</v>
      </c>
      <c r="EM18" s="22">
        <f t="shared" si="41"/>
        <v>3006008.910540001</v>
      </c>
      <c r="EN18" s="22">
        <f t="shared" si="42"/>
        <v>3006008.910540001</v>
      </c>
      <c r="EO18" s="22">
        <f t="shared" si="43"/>
        <v>2004005.9403600006</v>
      </c>
      <c r="EP18" s="22">
        <f t="shared" si="44"/>
        <v>2004005.9403600006</v>
      </c>
      <c r="EQ18" s="22">
        <f t="shared" si="45"/>
        <v>2004005.9403600006</v>
      </c>
      <c r="ER18" s="22">
        <f t="shared" si="46"/>
        <v>2004005.9403600006</v>
      </c>
      <c r="ES18" s="22">
        <f t="shared" si="47"/>
        <v>2004005.9403600006</v>
      </c>
      <c r="ET18" s="22">
        <f t="shared" si="48"/>
        <v>2004005.9403600006</v>
      </c>
      <c r="EU18" s="22">
        <f t="shared" si="49"/>
        <v>2004005.9403600006</v>
      </c>
      <c r="EV18" s="22">
        <f t="shared" si="50"/>
        <v>2004005.9403600006</v>
      </c>
      <c r="EW18" s="22">
        <f t="shared" si="51"/>
        <v>2004005.9403600006</v>
      </c>
      <c r="EX18" s="22">
        <f t="shared" si="52"/>
        <v>2004005.9403600006</v>
      </c>
      <c r="EY18" s="22">
        <f t="shared" si="53"/>
        <v>2004005.9403600006</v>
      </c>
      <c r="EZ18" s="22">
        <f t="shared" si="54"/>
        <v>2004005.9403600006</v>
      </c>
      <c r="FA18" s="22">
        <f t="shared" si="55"/>
        <v>2004005.9403600006</v>
      </c>
      <c r="FB18" s="22">
        <f t="shared" si="56"/>
        <v>2004005.9403600006</v>
      </c>
      <c r="FC18" s="22">
        <f t="shared" si="57"/>
        <v>2004005.9403600006</v>
      </c>
      <c r="FD18" s="22">
        <f t="shared" si="58"/>
        <v>2004005.9403600006</v>
      </c>
      <c r="FE18" s="22">
        <f t="shared" si="59"/>
        <v>2004005.9403600006</v>
      </c>
      <c r="FF18" s="22">
        <f t="shared" si="60"/>
        <v>2004005.9403600006</v>
      </c>
      <c r="FG18" s="22">
        <f t="shared" si="61"/>
        <v>2004005.9403600006</v>
      </c>
      <c r="FH18" s="22">
        <f t="shared" si="62"/>
        <v>2004005.9403600006</v>
      </c>
      <c r="FI18" s="22">
        <f t="shared" si="63"/>
        <v>2004005.9403600006</v>
      </c>
      <c r="FJ18" s="10"/>
      <c r="FK18" s="10"/>
    </row>
    <row r="19" spans="1:167" x14ac:dyDescent="0.2">
      <c r="A19" s="2" t="s">
        <v>138</v>
      </c>
      <c r="B19" s="1" t="s">
        <v>128</v>
      </c>
      <c r="C19" s="21">
        <v>233405.49646000002</v>
      </c>
      <c r="D19" s="21">
        <v>84697.812915000017</v>
      </c>
      <c r="E19" s="21">
        <v>84697.812915000017</v>
      </c>
      <c r="F19" s="21">
        <v>81434.44720000001</v>
      </c>
      <c r="G19" s="21">
        <v>134007.56826000003</v>
      </c>
      <c r="H19" s="21">
        <v>116642.86996000003</v>
      </c>
      <c r="I19" s="21">
        <v>83829.578000000009</v>
      </c>
      <c r="J19" s="21">
        <v>106583.32060000001</v>
      </c>
      <c r="K19" s="21">
        <v>45507.485200000003</v>
      </c>
      <c r="L19" s="21">
        <v>228737.38653080002</v>
      </c>
      <c r="M19" s="21">
        <v>83003.856656700009</v>
      </c>
      <c r="N19" s="21">
        <v>83003.856656700009</v>
      </c>
      <c r="O19" s="21">
        <v>79805.758256000001</v>
      </c>
      <c r="P19" s="21">
        <v>131327.41689480003</v>
      </c>
      <c r="Q19" s="21">
        <v>114310.01256080002</v>
      </c>
      <c r="R19" s="21">
        <v>82152.986440000022</v>
      </c>
      <c r="S19" s="21">
        <v>104451.65418800003</v>
      </c>
      <c r="T19" s="21">
        <v>44597.335496000007</v>
      </c>
      <c r="U19" s="21">
        <v>221735.22163700001</v>
      </c>
      <c r="V19" s="21">
        <v>80462.922269250033</v>
      </c>
      <c r="W19" s="21">
        <v>80462.922269250033</v>
      </c>
      <c r="X19" s="21">
        <v>77362.72484000001</v>
      </c>
      <c r="Y19" s="21">
        <v>127307.18984700002</v>
      </c>
      <c r="Z19" s="21">
        <v>110810.72646200001</v>
      </c>
      <c r="AA19" s="21">
        <v>79638.099100000007</v>
      </c>
      <c r="AB19" s="21">
        <v>101254.15457000001</v>
      </c>
      <c r="AC19" s="21">
        <v>43232.110940000006</v>
      </c>
      <c r="AD19" s="21">
        <v>2395.1308000000004</v>
      </c>
      <c r="AE19" s="21">
        <v>5987827</v>
      </c>
      <c r="AF19" s="21">
        <v>8382957.8000000007</v>
      </c>
      <c r="AG19" s="21">
        <v>10053561.533000002</v>
      </c>
      <c r="AH19" s="21">
        <v>9281131.8499999996</v>
      </c>
      <c r="AI19" s="21">
        <v>5161506.8740000008</v>
      </c>
      <c r="AJ19" s="21">
        <v>5161506.8740000008</v>
      </c>
      <c r="AK19" s="21">
        <v>9837999.7610000018</v>
      </c>
      <c r="AL19" s="21">
        <v>9065570.0780000016</v>
      </c>
      <c r="AM19" s="21">
        <v>8305116.0490000006</v>
      </c>
      <c r="AN19" s="21">
        <v>8005724.699000001</v>
      </c>
      <c r="AO19" s="21">
        <v>7736272.4840000011</v>
      </c>
      <c r="AP19" s="21">
        <v>10520612.039000003</v>
      </c>
      <c r="AQ19" s="21">
        <v>9233229.2340000011</v>
      </c>
      <c r="AR19" s="21">
        <v>7101562.8220000006</v>
      </c>
      <c r="AS19" s="21">
        <v>7101562.8220000006</v>
      </c>
      <c r="AT19" s="21">
        <v>10161342.419000002</v>
      </c>
      <c r="AU19" s="21">
        <v>8634446.534</v>
      </c>
      <c r="AV19" s="21">
        <v>7574601.1550000003</v>
      </c>
      <c r="AW19" s="21">
        <v>7107550.6490000002</v>
      </c>
      <c r="AX19" s="21">
        <v>4526797.2120000012</v>
      </c>
      <c r="AY19" s="21">
        <v>10951735.583000001</v>
      </c>
      <c r="AZ19" s="21">
        <v>9664352.7780000009</v>
      </c>
      <c r="BA19" s="21">
        <v>7532686.3660000013</v>
      </c>
      <c r="BB19" s="21">
        <v>7532686.3660000013</v>
      </c>
      <c r="BC19" s="21">
        <v>10592465.963000001</v>
      </c>
      <c r="BD19" s="21">
        <v>9065570.0780000016</v>
      </c>
      <c r="BE19" s="21">
        <v>7862016.8510000017</v>
      </c>
      <c r="BF19" s="21">
        <v>7538674.1930000009</v>
      </c>
      <c r="BG19" s="21">
        <v>4957920.7560000001</v>
      </c>
      <c r="BH19" s="21">
        <v>11382859.127000002</v>
      </c>
      <c r="BI19" s="21">
        <v>10095476.322000001</v>
      </c>
      <c r="BJ19" s="21">
        <v>7963809.9100000001</v>
      </c>
      <c r="BK19" s="21">
        <v>7963809.9100000001</v>
      </c>
      <c r="BL19" s="21">
        <v>11023589.507000003</v>
      </c>
      <c r="BM19" s="21">
        <v>9496693.6219999995</v>
      </c>
      <c r="BN19" s="21">
        <v>8149432.5470000012</v>
      </c>
      <c r="BO19" s="21">
        <v>7969797.7370000007</v>
      </c>
      <c r="BP19" s="21">
        <v>7520710.7120000012</v>
      </c>
      <c r="BQ19" s="21">
        <v>15927619.82</v>
      </c>
      <c r="BR19" s="21">
        <v>13867807.332000002</v>
      </c>
      <c r="BS19" s="21">
        <v>11305017.376000002</v>
      </c>
      <c r="BT19" s="21">
        <v>11305017.376000002</v>
      </c>
      <c r="BU19" s="21">
        <v>15352788.428000001</v>
      </c>
      <c r="BV19" s="21">
        <v>10358940.710000001</v>
      </c>
      <c r="BW19" s="21">
        <v>9490705.7949999999</v>
      </c>
      <c r="BX19" s="21">
        <v>10466721.596000001</v>
      </c>
      <c r="BY19" s="21">
        <v>9748182.3560000006</v>
      </c>
      <c r="BZ19" s="21">
        <v>17220990.452000003</v>
      </c>
      <c r="CA19" s="21">
        <v>15161177.964000002</v>
      </c>
      <c r="CB19" s="21">
        <v>12598388.008000001</v>
      </c>
      <c r="CC19" s="21">
        <v>12598388.008000001</v>
      </c>
      <c r="CD19" s="21">
        <v>16646159.060000001</v>
      </c>
      <c r="CE19" s="21">
        <v>11652311.342000002</v>
      </c>
      <c r="CF19" s="21">
        <v>12813949.780000001</v>
      </c>
      <c r="CG19" s="21">
        <v>11760092.228000002</v>
      </c>
      <c r="CH19" s="21">
        <v>11041552.988000002</v>
      </c>
      <c r="CI19" s="21">
        <v>27358381.563000005</v>
      </c>
      <c r="CJ19" s="21">
        <v>24011186.27</v>
      </c>
      <c r="CK19" s="21">
        <v>18885606.358000003</v>
      </c>
      <c r="CL19" s="21">
        <v>18885606.358000003</v>
      </c>
      <c r="CM19" s="21">
        <v>26424280.551000003</v>
      </c>
      <c r="CN19" s="21">
        <v>13807929.062000003</v>
      </c>
      <c r="CO19" s="21">
        <v>20196940.471000001</v>
      </c>
      <c r="CP19" s="21">
        <v>13358842.037000002</v>
      </c>
      <c r="CQ19" s="21">
        <v>17316795.684</v>
      </c>
      <c r="CR19" s="22">
        <f t="shared" si="64"/>
        <v>335348.25113500009</v>
      </c>
      <c r="CS19" s="22">
        <f t="shared" si="0"/>
        <v>328641.28611230006</v>
      </c>
      <c r="CT19" s="22">
        <f t="shared" si="0"/>
        <v>318580.83857825003</v>
      </c>
      <c r="CU19" s="22">
        <f t="shared" si="1"/>
        <v>318103.30937500007</v>
      </c>
      <c r="CV19" s="22">
        <f t="shared" si="2"/>
        <v>311741.24318750005</v>
      </c>
      <c r="CW19" s="22">
        <f t="shared" si="3"/>
        <v>302198.14390625001</v>
      </c>
      <c r="CX19" s="22">
        <f t="shared" si="4"/>
        <v>335348.25113500009</v>
      </c>
      <c r="CY19" s="22">
        <f t="shared" si="5"/>
        <v>328641.28611230006</v>
      </c>
      <c r="CZ19" s="22">
        <f t="shared" si="6"/>
        <v>318580.83857825003</v>
      </c>
      <c r="DA19" s="22">
        <f t="shared" si="7"/>
        <v>325288.70177500008</v>
      </c>
      <c r="DB19" s="22">
        <f t="shared" si="8"/>
        <v>318782.92773950007</v>
      </c>
      <c r="DC19" s="22">
        <f t="shared" si="9"/>
        <v>309024.26668625005</v>
      </c>
      <c r="DD19" s="22">
        <f t="shared" si="65"/>
        <v>201340.68287500006</v>
      </c>
      <c r="DE19" s="22">
        <f t="shared" si="10"/>
        <v>197313.86921750003</v>
      </c>
      <c r="DF19" s="22">
        <f t="shared" si="10"/>
        <v>191273.64873125002</v>
      </c>
      <c r="DG19" s="22">
        <f t="shared" si="11"/>
        <v>201340.68287500006</v>
      </c>
      <c r="DH19" s="22">
        <f t="shared" si="12"/>
        <v>197313.86921750003</v>
      </c>
      <c r="DI19" s="22">
        <f t="shared" si="13"/>
        <v>191273.64873125002</v>
      </c>
      <c r="DJ19" s="22">
        <f t="shared" si="14"/>
        <v>201340.68287500006</v>
      </c>
      <c r="DK19" s="22">
        <f t="shared" si="15"/>
        <v>197313.86921750003</v>
      </c>
      <c r="DL19" s="22">
        <f t="shared" si="16"/>
        <v>191273.64873125002</v>
      </c>
      <c r="DM19" s="22">
        <f t="shared" si="17"/>
        <v>191281.13351500002</v>
      </c>
      <c r="DN19" s="22">
        <f t="shared" si="18"/>
        <v>187455.51084470004</v>
      </c>
      <c r="DO19" s="22">
        <f t="shared" si="19"/>
        <v>181717.07683925005</v>
      </c>
      <c r="DP19" s="22">
        <f t="shared" si="20"/>
        <v>45507.485200000003</v>
      </c>
      <c r="DQ19" s="22">
        <f t="shared" si="21"/>
        <v>44597.335496000007</v>
      </c>
      <c r="DR19" s="22">
        <f t="shared" si="22"/>
        <v>43232.110940000006</v>
      </c>
      <c r="DS19" s="22">
        <v>500</v>
      </c>
      <c r="DT19" s="23">
        <f t="shared" si="23"/>
        <v>19334693.383000001</v>
      </c>
      <c r="DU19" s="23">
        <f t="shared" si="24"/>
        <v>19753841.273000002</v>
      </c>
      <c r="DV19" s="22">
        <f t="shared" si="25"/>
        <v>20616088.361000001</v>
      </c>
      <c r="DW19" s="22">
        <f t="shared" si="26"/>
        <v>21478335.449000001</v>
      </c>
      <c r="DX19" s="22">
        <f t="shared" si="27"/>
        <v>29795427.152000003</v>
      </c>
      <c r="DY19" s="22">
        <f t="shared" si="28"/>
        <v>32382168.416000005</v>
      </c>
      <c r="DZ19" s="22">
        <f t="shared" si="29"/>
        <v>51369567.833000004</v>
      </c>
      <c r="EA19" s="22">
        <f t="shared" si="30"/>
        <v>28184701.689000003</v>
      </c>
      <c r="EB19" s="22">
        <f t="shared" si="66"/>
        <v>28029018.187000006</v>
      </c>
      <c r="EC19" s="22">
        <f t="shared" si="31"/>
        <v>29322388.819000006</v>
      </c>
      <c r="ED19" s="22">
        <f t="shared" si="32"/>
        <v>34944958.372000001</v>
      </c>
      <c r="EE19" s="22">
        <f t="shared" si="33"/>
        <v>39579536.470000006</v>
      </c>
      <c r="EF19" s="22">
        <f t="shared" si="34"/>
        <v>43459648.366000004</v>
      </c>
      <c r="EG19" s="22">
        <f t="shared" si="35"/>
        <v>64243395.883000001</v>
      </c>
      <c r="EH19" s="22">
        <f t="shared" si="36"/>
        <v>27424247.660000004</v>
      </c>
      <c r="EI19" s="22">
        <f t="shared" si="37"/>
        <v>26969172.808000006</v>
      </c>
      <c r="EJ19" s="22">
        <f t="shared" si="38"/>
        <v>28118835.592000008</v>
      </c>
      <c r="EK19" s="22">
        <f t="shared" si="39"/>
        <v>33597697.296999998</v>
      </c>
      <c r="EL19" s="22">
        <f t="shared" si="40"/>
        <v>39687317.356000006</v>
      </c>
      <c r="EM19" s="22">
        <f t="shared" si="41"/>
        <v>44621286.804000005</v>
      </c>
      <c r="EN19" s="22">
        <f t="shared" si="42"/>
        <v>70632407.291999996</v>
      </c>
      <c r="EO19" s="22">
        <f t="shared" si="43"/>
        <v>18346701.928000003</v>
      </c>
      <c r="EP19" s="22">
        <f t="shared" si="44"/>
        <v>17867675.767999999</v>
      </c>
      <c r="EQ19" s="22">
        <f t="shared" si="45"/>
        <v>18729922.856000002</v>
      </c>
      <c r="ER19" s="22">
        <f t="shared" si="46"/>
        <v>19592169.943999998</v>
      </c>
      <c r="ES19" s="22">
        <f t="shared" si="47"/>
        <v>24226748.042000003</v>
      </c>
      <c r="ET19" s="22">
        <f t="shared" si="48"/>
        <v>26813489.306000002</v>
      </c>
      <c r="EU19" s="22">
        <f t="shared" si="49"/>
        <v>37819115.332000002</v>
      </c>
      <c r="EV19" s="22">
        <f t="shared" si="50"/>
        <v>17867675.767999999</v>
      </c>
      <c r="EW19" s="22">
        <f t="shared" si="51"/>
        <v>18729922.856000002</v>
      </c>
      <c r="EX19" s="22">
        <f t="shared" si="52"/>
        <v>19592169.943999998</v>
      </c>
      <c r="EY19" s="22">
        <f t="shared" si="53"/>
        <v>24226748.042000003</v>
      </c>
      <c r="EZ19" s="22">
        <f t="shared" si="54"/>
        <v>24226748.042000003</v>
      </c>
      <c r="FA19" s="22">
        <f t="shared" si="55"/>
        <v>26813489.306000002</v>
      </c>
      <c r="FB19" s="22">
        <f t="shared" si="56"/>
        <v>37819115.332000002</v>
      </c>
      <c r="FC19" s="22">
        <f t="shared" si="57"/>
        <v>13466622.923</v>
      </c>
      <c r="FD19" s="22">
        <f t="shared" si="58"/>
        <v>14676163.977000002</v>
      </c>
      <c r="FE19" s="22">
        <f t="shared" si="59"/>
        <v>15394703.217000004</v>
      </c>
      <c r="FF19" s="22">
        <f t="shared" si="60"/>
        <v>16113242.457000002</v>
      </c>
      <c r="FG19" s="22">
        <f t="shared" si="61"/>
        <v>21771738.972000003</v>
      </c>
      <c r="FH19" s="22">
        <f t="shared" si="62"/>
        <v>25412337.788000003</v>
      </c>
      <c r="FI19" s="22">
        <f t="shared" si="63"/>
        <v>39082546.829000004</v>
      </c>
      <c r="FJ19" s="10"/>
      <c r="FK19" s="10"/>
    </row>
    <row r="20" spans="1:167" x14ac:dyDescent="0.2">
      <c r="A20" s="2" t="s">
        <v>139</v>
      </c>
      <c r="B20" s="1" t="s">
        <v>128</v>
      </c>
      <c r="C20" s="21">
        <v>233405.49646000002</v>
      </c>
      <c r="D20" s="21">
        <v>84697.812915000017</v>
      </c>
      <c r="E20" s="21">
        <v>84697.812915000017</v>
      </c>
      <c r="F20" s="21">
        <v>81434.44720000001</v>
      </c>
      <c r="G20" s="21">
        <v>134007.56826000003</v>
      </c>
      <c r="H20" s="21">
        <v>116642.86996000003</v>
      </c>
      <c r="I20" s="21">
        <v>83829.578000000009</v>
      </c>
      <c r="J20" s="21">
        <v>106583.32060000001</v>
      </c>
      <c r="K20" s="21">
        <v>45507.485200000003</v>
      </c>
      <c r="L20" s="21">
        <v>233285.73992000005</v>
      </c>
      <c r="M20" s="21">
        <v>84578.056375000015</v>
      </c>
      <c r="N20" s="21">
        <v>84691.825088000027</v>
      </c>
      <c r="O20" s="21">
        <v>81314.690660000022</v>
      </c>
      <c r="P20" s="21">
        <v>133887.81172000003</v>
      </c>
      <c r="Q20" s="21">
        <v>116523.11342000002</v>
      </c>
      <c r="R20" s="21">
        <v>83709.821460000021</v>
      </c>
      <c r="S20" s="21">
        <v>106463.56406000002</v>
      </c>
      <c r="T20" s="21">
        <v>45387.728660000008</v>
      </c>
      <c r="U20" s="21">
        <v>233165.98338000005</v>
      </c>
      <c r="V20" s="21">
        <v>84458.299835000027</v>
      </c>
      <c r="W20" s="21">
        <v>84679.849434000018</v>
      </c>
      <c r="X20" s="21">
        <v>81194.93412000002</v>
      </c>
      <c r="Y20" s="21">
        <v>133768.05518000002</v>
      </c>
      <c r="Z20" s="21">
        <v>116403.35688000002</v>
      </c>
      <c r="AA20" s="21">
        <v>83590.064920000019</v>
      </c>
      <c r="AB20" s="21">
        <v>106343.80752000002</v>
      </c>
      <c r="AC20" s="21">
        <v>45267.972120000006</v>
      </c>
      <c r="AD20" s="21">
        <v>23951.308000000005</v>
      </c>
      <c r="AE20" s="21">
        <v>598782.70000000007</v>
      </c>
      <c r="AF20" s="21">
        <v>718539.24</v>
      </c>
      <c r="AG20" s="21">
        <v>2389142.9730000002</v>
      </c>
      <c r="AH20" s="21">
        <v>2389142.9730000002</v>
      </c>
      <c r="AI20" s="21">
        <v>2389142.9730000002</v>
      </c>
      <c r="AJ20" s="21">
        <v>2389142.9730000002</v>
      </c>
      <c r="AK20" s="21">
        <v>2389142.9730000002</v>
      </c>
      <c r="AL20" s="21">
        <v>2389142.9730000002</v>
      </c>
      <c r="AM20" s="21">
        <v>2389142.9730000002</v>
      </c>
      <c r="AN20" s="21">
        <v>2389142.9730000002</v>
      </c>
      <c r="AO20" s="21">
        <v>2389142.9730000002</v>
      </c>
      <c r="AP20" s="21">
        <v>2386747.8422000003</v>
      </c>
      <c r="AQ20" s="21">
        <v>2386747.8422000003</v>
      </c>
      <c r="AR20" s="21">
        <v>2386747.8422000003</v>
      </c>
      <c r="AS20" s="21">
        <v>2386747.8422000003</v>
      </c>
      <c r="AT20" s="21">
        <v>2386747.8422000003</v>
      </c>
      <c r="AU20" s="21">
        <v>2386747.8422000003</v>
      </c>
      <c r="AV20" s="21">
        <v>2386747.8422000003</v>
      </c>
      <c r="AW20" s="21">
        <v>2386747.8422000003</v>
      </c>
      <c r="AX20" s="21">
        <v>2386747.8422000003</v>
      </c>
      <c r="AY20" s="21">
        <v>2385550.2768000006</v>
      </c>
      <c r="AZ20" s="21">
        <v>2385550.2768000006</v>
      </c>
      <c r="BA20" s="21">
        <v>2385550.2768000006</v>
      </c>
      <c r="BB20" s="21">
        <v>2385550.2768000006</v>
      </c>
      <c r="BC20" s="21">
        <v>2385550.2768000006</v>
      </c>
      <c r="BD20" s="21">
        <v>2385550.2768000006</v>
      </c>
      <c r="BE20" s="21">
        <v>2385550.2768000006</v>
      </c>
      <c r="BF20" s="21">
        <v>2385550.2768000006</v>
      </c>
      <c r="BG20" s="21">
        <v>2385550.2768000006</v>
      </c>
      <c r="BH20" s="21">
        <v>2384352.7114000004</v>
      </c>
      <c r="BI20" s="21">
        <v>2384352.7114000004</v>
      </c>
      <c r="BJ20" s="21">
        <v>2384352.7114000004</v>
      </c>
      <c r="BK20" s="21">
        <v>2384352.7114000004</v>
      </c>
      <c r="BL20" s="21">
        <v>2384352.7114000004</v>
      </c>
      <c r="BM20" s="21">
        <v>2384352.7114000004</v>
      </c>
      <c r="BN20" s="21">
        <v>2384352.7114000004</v>
      </c>
      <c r="BO20" s="21">
        <v>2384352.7114000004</v>
      </c>
      <c r="BP20" s="21">
        <v>2384352.7114000004</v>
      </c>
      <c r="BQ20" s="21">
        <v>2383155.1460000006</v>
      </c>
      <c r="BR20" s="21">
        <v>2383155.1460000006</v>
      </c>
      <c r="BS20" s="21">
        <v>2383155.1460000006</v>
      </c>
      <c r="BT20" s="21">
        <v>2383155.1460000006</v>
      </c>
      <c r="BU20" s="21">
        <v>2383155.1460000006</v>
      </c>
      <c r="BV20" s="21">
        <v>2383155.1460000006</v>
      </c>
      <c r="BW20" s="21">
        <v>2383155.1460000006</v>
      </c>
      <c r="BX20" s="21">
        <v>2383155.1460000006</v>
      </c>
      <c r="BY20" s="21">
        <v>2383155.1460000006</v>
      </c>
      <c r="BZ20" s="21">
        <v>2381957.5806</v>
      </c>
      <c r="CA20" s="21">
        <v>2381957.5806</v>
      </c>
      <c r="CB20" s="21">
        <v>2381957.5806</v>
      </c>
      <c r="CC20" s="21">
        <v>2381957.5806</v>
      </c>
      <c r="CD20" s="21">
        <v>2381957.5806</v>
      </c>
      <c r="CE20" s="21">
        <v>2381957.5806</v>
      </c>
      <c r="CF20" s="21">
        <v>2381957.5806</v>
      </c>
      <c r="CG20" s="21">
        <v>2381957.5806</v>
      </c>
      <c r="CH20" s="21">
        <v>2381957.5806</v>
      </c>
      <c r="CI20" s="21">
        <v>2380760.0152000007</v>
      </c>
      <c r="CJ20" s="21">
        <v>2380760.0152000007</v>
      </c>
      <c r="CK20" s="21">
        <v>2380760.0152000007</v>
      </c>
      <c r="CL20" s="21">
        <v>2380760.0152000007</v>
      </c>
      <c r="CM20" s="21">
        <v>2380760.0152000007</v>
      </c>
      <c r="CN20" s="21">
        <v>2380760.0152000007</v>
      </c>
      <c r="CO20" s="21">
        <v>2380760.0152000007</v>
      </c>
      <c r="CP20" s="21">
        <v>2380760.0152000007</v>
      </c>
      <c r="CQ20" s="21">
        <v>2380760.0152000007</v>
      </c>
      <c r="CR20" s="22">
        <f t="shared" si="64"/>
        <v>335348.25113500009</v>
      </c>
      <c r="CS20" s="22">
        <f t="shared" si="0"/>
        <v>334988.98151500005</v>
      </c>
      <c r="CT20" s="22">
        <f t="shared" si="0"/>
        <v>334629.71189500007</v>
      </c>
      <c r="CU20" s="22">
        <f t="shared" si="1"/>
        <v>318103.30937500007</v>
      </c>
      <c r="CV20" s="22">
        <f t="shared" si="2"/>
        <v>317863.79629500007</v>
      </c>
      <c r="CW20" s="22">
        <f t="shared" si="3"/>
        <v>317624.28321500006</v>
      </c>
      <c r="CX20" s="22">
        <f t="shared" si="4"/>
        <v>335348.25113500009</v>
      </c>
      <c r="CY20" s="22">
        <f t="shared" si="5"/>
        <v>334988.98151500005</v>
      </c>
      <c r="CZ20" s="22">
        <f t="shared" si="6"/>
        <v>334629.71189500007</v>
      </c>
      <c r="DA20" s="22">
        <f t="shared" si="7"/>
        <v>325288.70177500008</v>
      </c>
      <c r="DB20" s="22">
        <f t="shared" si="8"/>
        <v>324929.43215500005</v>
      </c>
      <c r="DC20" s="22">
        <f t="shared" si="9"/>
        <v>324570.16253500007</v>
      </c>
      <c r="DD20" s="22">
        <f t="shared" si="65"/>
        <v>201340.68287500006</v>
      </c>
      <c r="DE20" s="22">
        <f t="shared" si="10"/>
        <v>201214.93850800005</v>
      </c>
      <c r="DF20" s="22">
        <f t="shared" si="10"/>
        <v>201083.20631400004</v>
      </c>
      <c r="DG20" s="22">
        <f t="shared" si="11"/>
        <v>201340.68287500006</v>
      </c>
      <c r="DH20" s="22">
        <f t="shared" si="12"/>
        <v>201214.93850800005</v>
      </c>
      <c r="DI20" s="22">
        <f t="shared" si="13"/>
        <v>201083.20631400004</v>
      </c>
      <c r="DJ20" s="22">
        <f t="shared" si="14"/>
        <v>201340.68287500006</v>
      </c>
      <c r="DK20" s="22">
        <f t="shared" si="15"/>
        <v>201214.93850800005</v>
      </c>
      <c r="DL20" s="22">
        <f t="shared" si="16"/>
        <v>201083.20631400004</v>
      </c>
      <c r="DM20" s="22">
        <f t="shared" si="17"/>
        <v>191281.13351500002</v>
      </c>
      <c r="DN20" s="22">
        <f t="shared" si="18"/>
        <v>191155.38914800005</v>
      </c>
      <c r="DO20" s="22">
        <f t="shared" si="19"/>
        <v>191023.65695400003</v>
      </c>
      <c r="DP20" s="22">
        <f t="shared" si="20"/>
        <v>45507.485200000003</v>
      </c>
      <c r="DQ20" s="22">
        <f t="shared" si="21"/>
        <v>45387.728660000008</v>
      </c>
      <c r="DR20" s="22">
        <f t="shared" si="22"/>
        <v>45267.972120000006</v>
      </c>
      <c r="DS20" s="22">
        <v>2000</v>
      </c>
      <c r="DT20" s="23">
        <f t="shared" si="23"/>
        <v>4778285.9460000005</v>
      </c>
      <c r="DU20" s="23">
        <f t="shared" si="24"/>
        <v>4773495.6844000006</v>
      </c>
      <c r="DV20" s="22">
        <f t="shared" si="25"/>
        <v>4771100.5536000011</v>
      </c>
      <c r="DW20" s="22">
        <f t="shared" si="26"/>
        <v>4768705.4228000008</v>
      </c>
      <c r="DX20" s="22">
        <f t="shared" si="27"/>
        <v>4766310.2920000013</v>
      </c>
      <c r="DY20" s="22">
        <f t="shared" si="28"/>
        <v>4763915.1612</v>
      </c>
      <c r="DZ20" s="22">
        <f t="shared" si="29"/>
        <v>4761520.0304000014</v>
      </c>
      <c r="EA20" s="22">
        <f t="shared" si="30"/>
        <v>7167428.9190000007</v>
      </c>
      <c r="EB20" s="22">
        <f t="shared" si="66"/>
        <v>7160243.5266000014</v>
      </c>
      <c r="EC20" s="22">
        <f t="shared" si="31"/>
        <v>7156650.8304000013</v>
      </c>
      <c r="ED20" s="22">
        <f t="shared" si="32"/>
        <v>7151860.5688000014</v>
      </c>
      <c r="EE20" s="22">
        <f t="shared" si="33"/>
        <v>7149465.4380000019</v>
      </c>
      <c r="EF20" s="22">
        <f t="shared" si="34"/>
        <v>7145872.7418</v>
      </c>
      <c r="EG20" s="22">
        <f t="shared" si="35"/>
        <v>7142280.0456000026</v>
      </c>
      <c r="EH20" s="22">
        <f t="shared" si="36"/>
        <v>7167428.9190000007</v>
      </c>
      <c r="EI20" s="22">
        <f t="shared" si="37"/>
        <v>7160243.5266000014</v>
      </c>
      <c r="EJ20" s="22">
        <f t="shared" si="38"/>
        <v>7156650.8304000013</v>
      </c>
      <c r="EK20" s="22">
        <f t="shared" si="39"/>
        <v>7151860.5688000014</v>
      </c>
      <c r="EL20" s="22">
        <f t="shared" si="40"/>
        <v>7149465.4380000019</v>
      </c>
      <c r="EM20" s="22">
        <f t="shared" si="41"/>
        <v>7145872.7418</v>
      </c>
      <c r="EN20" s="22">
        <f t="shared" si="42"/>
        <v>7142280.0456000026</v>
      </c>
      <c r="EO20" s="22">
        <f t="shared" si="43"/>
        <v>4778285.9460000005</v>
      </c>
      <c r="EP20" s="22">
        <f t="shared" si="44"/>
        <v>4773495.6844000006</v>
      </c>
      <c r="EQ20" s="22">
        <f t="shared" si="45"/>
        <v>4771100.5536000011</v>
      </c>
      <c r="ER20" s="22">
        <f t="shared" si="46"/>
        <v>4768705.4228000008</v>
      </c>
      <c r="ES20" s="22">
        <f t="shared" si="47"/>
        <v>4766310.2920000013</v>
      </c>
      <c r="ET20" s="22">
        <f t="shared" si="48"/>
        <v>4763915.1612</v>
      </c>
      <c r="EU20" s="22">
        <f t="shared" si="49"/>
        <v>4761520.0304000014</v>
      </c>
      <c r="EV20" s="22">
        <f t="shared" si="50"/>
        <v>4773495.6844000006</v>
      </c>
      <c r="EW20" s="22">
        <f t="shared" si="51"/>
        <v>4771100.5536000011</v>
      </c>
      <c r="EX20" s="22">
        <f t="shared" si="52"/>
        <v>4768705.4228000008</v>
      </c>
      <c r="EY20" s="22">
        <f t="shared" si="53"/>
        <v>4766310.2920000013</v>
      </c>
      <c r="EZ20" s="22">
        <f t="shared" si="54"/>
        <v>4766310.2920000013</v>
      </c>
      <c r="FA20" s="22">
        <f t="shared" si="55"/>
        <v>4763915.1612</v>
      </c>
      <c r="FB20" s="22">
        <f t="shared" si="56"/>
        <v>4761520.0304000014</v>
      </c>
      <c r="FC20" s="22">
        <f t="shared" si="57"/>
        <v>4778285.9460000005</v>
      </c>
      <c r="FD20" s="22">
        <f t="shared" si="58"/>
        <v>4773495.6844000006</v>
      </c>
      <c r="FE20" s="22">
        <f t="shared" si="59"/>
        <v>4771100.5536000011</v>
      </c>
      <c r="FF20" s="22">
        <f t="shared" si="60"/>
        <v>4768705.4228000008</v>
      </c>
      <c r="FG20" s="22">
        <f t="shared" si="61"/>
        <v>4766310.2920000013</v>
      </c>
      <c r="FH20" s="22">
        <f t="shared" si="62"/>
        <v>4763915.1612</v>
      </c>
      <c r="FI20" s="22">
        <f t="shared" si="63"/>
        <v>4761520.0304000014</v>
      </c>
      <c r="FJ20" s="10"/>
      <c r="FK20" s="10"/>
    </row>
    <row r="21" spans="1:167" x14ac:dyDescent="0.2">
      <c r="A21" s="2" t="s">
        <v>130</v>
      </c>
      <c r="B21" s="1" t="s">
        <v>128</v>
      </c>
      <c r="C21" s="21">
        <v>233405.49646000002</v>
      </c>
      <c r="D21" s="21">
        <v>84697.812915000017</v>
      </c>
      <c r="E21" s="21">
        <v>84697.812915000017</v>
      </c>
      <c r="F21" s="21">
        <v>81434.44720000001</v>
      </c>
      <c r="G21" s="21">
        <v>134007.56826000003</v>
      </c>
      <c r="H21" s="21">
        <v>116642.86996000003</v>
      </c>
      <c r="I21" s="21">
        <v>83829.578000000009</v>
      </c>
      <c r="J21" s="21">
        <v>106583.32060000001</v>
      </c>
      <c r="K21" s="21">
        <v>45507.485200000003</v>
      </c>
      <c r="L21" s="21">
        <v>232327.68760000003</v>
      </c>
      <c r="M21" s="21">
        <v>83620.004055000012</v>
      </c>
      <c r="N21" s="21">
        <v>83620.004055000012</v>
      </c>
      <c r="O21" s="21">
        <v>80356.63834000002</v>
      </c>
      <c r="P21" s="21">
        <v>132929.75940000001</v>
      </c>
      <c r="Q21" s="21">
        <v>115565.06110000002</v>
      </c>
      <c r="R21" s="21">
        <v>82751.769140000019</v>
      </c>
      <c r="S21" s="21">
        <v>105505.51174000002</v>
      </c>
      <c r="T21" s="21">
        <v>44429.676339999998</v>
      </c>
      <c r="U21" s="21">
        <v>231369.63528000005</v>
      </c>
      <c r="V21" s="21">
        <v>82661.951735000024</v>
      </c>
      <c r="W21" s="21">
        <v>82661.951735000024</v>
      </c>
      <c r="X21" s="21">
        <v>79398.586020000017</v>
      </c>
      <c r="Y21" s="21">
        <v>131971.70708000002</v>
      </c>
      <c r="Z21" s="21">
        <v>114607.00878000002</v>
      </c>
      <c r="AA21" s="21">
        <v>81793.716820000016</v>
      </c>
      <c r="AB21" s="21">
        <v>104547.45942000001</v>
      </c>
      <c r="AC21" s="21">
        <v>43471.62402000001</v>
      </c>
      <c r="AD21" s="21">
        <v>23951.308000000005</v>
      </c>
      <c r="AE21" s="21">
        <v>479026.16000000003</v>
      </c>
      <c r="AF21" s="21">
        <v>658660.97000000009</v>
      </c>
      <c r="AG21" s="21">
        <v>2395130.8000000003</v>
      </c>
      <c r="AH21" s="21">
        <v>2395130.8000000003</v>
      </c>
      <c r="AI21" s="21">
        <v>2395130.8000000003</v>
      </c>
      <c r="AJ21" s="21">
        <v>2395130.8000000003</v>
      </c>
      <c r="AK21" s="21">
        <v>2395130.8000000003</v>
      </c>
      <c r="AL21" s="21">
        <v>2395130.8000000003</v>
      </c>
      <c r="AM21" s="21">
        <v>2395130.8000000003</v>
      </c>
      <c r="AN21" s="21">
        <v>2395130.8000000003</v>
      </c>
      <c r="AO21" s="21">
        <v>2395130.8000000003</v>
      </c>
      <c r="AP21" s="21">
        <v>2383155.1460000006</v>
      </c>
      <c r="AQ21" s="21">
        <v>2383155.1460000006</v>
      </c>
      <c r="AR21" s="21">
        <v>2383155.1460000006</v>
      </c>
      <c r="AS21" s="21">
        <v>2383155.1460000006</v>
      </c>
      <c r="AT21" s="21">
        <v>2383155.1460000006</v>
      </c>
      <c r="AU21" s="21">
        <v>2383155.1460000006</v>
      </c>
      <c r="AV21" s="21">
        <v>2383155.1460000006</v>
      </c>
      <c r="AW21" s="21">
        <v>2383155.1460000006</v>
      </c>
      <c r="AX21" s="21">
        <v>2383155.1460000006</v>
      </c>
      <c r="AY21" s="21">
        <v>2377167.3190000001</v>
      </c>
      <c r="AZ21" s="21">
        <v>2377167.3190000001</v>
      </c>
      <c r="BA21" s="21">
        <v>2377167.3190000001</v>
      </c>
      <c r="BB21" s="21">
        <v>2377167.3190000001</v>
      </c>
      <c r="BC21" s="21">
        <v>2377167.3190000001</v>
      </c>
      <c r="BD21" s="21">
        <v>2377167.3190000001</v>
      </c>
      <c r="BE21" s="21">
        <v>2377167.3190000001</v>
      </c>
      <c r="BF21" s="21">
        <v>2377167.3190000001</v>
      </c>
      <c r="BG21" s="21">
        <v>2377167.3190000001</v>
      </c>
      <c r="BH21" s="21">
        <v>2371179.4920000001</v>
      </c>
      <c r="BI21" s="21">
        <v>2371179.4920000001</v>
      </c>
      <c r="BJ21" s="21">
        <v>2371179.4920000001</v>
      </c>
      <c r="BK21" s="21">
        <v>2371179.4920000001</v>
      </c>
      <c r="BL21" s="21">
        <v>2371179.4920000001</v>
      </c>
      <c r="BM21" s="21">
        <v>2371179.4920000001</v>
      </c>
      <c r="BN21" s="21">
        <v>2371179.4920000001</v>
      </c>
      <c r="BO21" s="21">
        <v>2371179.4920000001</v>
      </c>
      <c r="BP21" s="21">
        <v>2371179.4920000001</v>
      </c>
      <c r="BQ21" s="21">
        <v>2365191.665</v>
      </c>
      <c r="BR21" s="21">
        <v>2365191.665</v>
      </c>
      <c r="BS21" s="21">
        <v>2365191.665</v>
      </c>
      <c r="BT21" s="21">
        <v>2365191.665</v>
      </c>
      <c r="BU21" s="21">
        <v>2365191.665</v>
      </c>
      <c r="BV21" s="21">
        <v>2365191.665</v>
      </c>
      <c r="BW21" s="21">
        <v>2365191.665</v>
      </c>
      <c r="BX21" s="21">
        <v>2365191.665</v>
      </c>
      <c r="BY21" s="21">
        <v>2365191.665</v>
      </c>
      <c r="BZ21" s="21">
        <v>2359203.838</v>
      </c>
      <c r="CA21" s="21">
        <v>2359203.838</v>
      </c>
      <c r="CB21" s="21">
        <v>2359203.838</v>
      </c>
      <c r="CC21" s="21">
        <v>2359203.838</v>
      </c>
      <c r="CD21" s="21">
        <v>2359203.838</v>
      </c>
      <c r="CE21" s="21">
        <v>2359203.838</v>
      </c>
      <c r="CF21" s="21">
        <v>2359203.838</v>
      </c>
      <c r="CG21" s="21">
        <v>2359203.838</v>
      </c>
      <c r="CH21" s="21">
        <v>2359203.838</v>
      </c>
      <c r="CI21" s="21">
        <v>2353216.0110000004</v>
      </c>
      <c r="CJ21" s="21">
        <v>2353216.0110000004</v>
      </c>
      <c r="CK21" s="21">
        <v>2353216.0110000004</v>
      </c>
      <c r="CL21" s="21">
        <v>2353216.0110000004</v>
      </c>
      <c r="CM21" s="21">
        <v>2353216.0110000004</v>
      </c>
      <c r="CN21" s="21">
        <v>2353216.0110000004</v>
      </c>
      <c r="CO21" s="21">
        <v>2353216.0110000004</v>
      </c>
      <c r="CP21" s="21">
        <v>2353216.0110000004</v>
      </c>
      <c r="CQ21" s="21">
        <v>2353216.0110000004</v>
      </c>
      <c r="CR21" s="22">
        <f t="shared" si="64"/>
        <v>335348.25113500009</v>
      </c>
      <c r="CS21" s="22">
        <f t="shared" si="64"/>
        <v>332114.82455500006</v>
      </c>
      <c r="CT21" s="22">
        <f t="shared" si="64"/>
        <v>329240.66759500006</v>
      </c>
      <c r="CU21" s="22">
        <f>C21+D21</f>
        <v>318103.30937500007</v>
      </c>
      <c r="CV21" s="22">
        <f t="shared" si="2"/>
        <v>315947.69165500003</v>
      </c>
      <c r="CW21" s="22">
        <f t="shared" si="3"/>
        <v>314031.58701500006</v>
      </c>
      <c r="CX21" s="22">
        <f t="shared" si="4"/>
        <v>335348.25113500009</v>
      </c>
      <c r="CY21" s="22">
        <f t="shared" si="5"/>
        <v>332114.82455500006</v>
      </c>
      <c r="CZ21" s="22">
        <f t="shared" si="6"/>
        <v>329240.66759500006</v>
      </c>
      <c r="DA21" s="22">
        <f t="shared" si="7"/>
        <v>325288.70177500008</v>
      </c>
      <c r="DB21" s="22">
        <f t="shared" si="8"/>
        <v>322055.27519499999</v>
      </c>
      <c r="DC21" s="22">
        <f t="shared" si="9"/>
        <v>319181.11823500006</v>
      </c>
      <c r="DD21" s="22">
        <f t="shared" si="65"/>
        <v>201340.68287500006</v>
      </c>
      <c r="DE21" s="22">
        <f t="shared" si="65"/>
        <v>199185.06515500002</v>
      </c>
      <c r="DF21" s="22">
        <f t="shared" si="65"/>
        <v>197268.96051500004</v>
      </c>
      <c r="DG21" s="22">
        <f t="shared" si="11"/>
        <v>201340.68287500006</v>
      </c>
      <c r="DH21" s="22">
        <f t="shared" si="12"/>
        <v>199185.06515500002</v>
      </c>
      <c r="DI21" s="22">
        <f t="shared" si="13"/>
        <v>197268.96051500004</v>
      </c>
      <c r="DJ21" s="22">
        <f t="shared" si="14"/>
        <v>201340.68287500006</v>
      </c>
      <c r="DK21" s="22">
        <f t="shared" si="15"/>
        <v>199185.06515500002</v>
      </c>
      <c r="DL21" s="22">
        <f t="shared" si="16"/>
        <v>197268.96051500004</v>
      </c>
      <c r="DM21" s="22">
        <f t="shared" si="17"/>
        <v>191281.13351500002</v>
      </c>
      <c r="DN21" s="22">
        <f t="shared" si="18"/>
        <v>189125.51579500001</v>
      </c>
      <c r="DO21" s="22">
        <f t="shared" si="19"/>
        <v>187209.41115500004</v>
      </c>
      <c r="DP21" s="22">
        <f t="shared" si="20"/>
        <v>45507.485200000003</v>
      </c>
      <c r="DQ21" s="22">
        <f t="shared" si="21"/>
        <v>44429.676339999998</v>
      </c>
      <c r="DR21" s="22">
        <f t="shared" si="22"/>
        <v>43471.62402000001</v>
      </c>
      <c r="DS21" s="22">
        <v>20000</v>
      </c>
      <c r="DT21" s="23">
        <f t="shared" si="23"/>
        <v>4790261.6000000006</v>
      </c>
      <c r="DU21" s="23">
        <f t="shared" si="24"/>
        <v>4766310.2920000013</v>
      </c>
      <c r="DV21" s="22">
        <f t="shared" si="25"/>
        <v>4754334.6380000003</v>
      </c>
      <c r="DW21" s="22">
        <f t="shared" si="26"/>
        <v>4742358.9840000002</v>
      </c>
      <c r="DX21" s="22">
        <f t="shared" si="27"/>
        <v>4730383.33</v>
      </c>
      <c r="DY21" s="22">
        <f t="shared" si="28"/>
        <v>4718407.676</v>
      </c>
      <c r="DZ21" s="22">
        <f t="shared" si="29"/>
        <v>4706432.0220000008</v>
      </c>
      <c r="EA21" s="22">
        <f t="shared" si="30"/>
        <v>7185392.4000000004</v>
      </c>
      <c r="EB21" s="22">
        <f t="shared" si="66"/>
        <v>7149465.4380000019</v>
      </c>
      <c r="EC21" s="22">
        <f t="shared" si="31"/>
        <v>7131501.9570000004</v>
      </c>
      <c r="ED21" s="22">
        <f t="shared" si="32"/>
        <v>7107550.6490000002</v>
      </c>
      <c r="EE21" s="22">
        <f t="shared" si="33"/>
        <v>7095574.9950000001</v>
      </c>
      <c r="EF21" s="22">
        <f t="shared" si="34"/>
        <v>7077611.5140000004</v>
      </c>
      <c r="EG21" s="22">
        <f t="shared" si="35"/>
        <v>7059648.0330000017</v>
      </c>
      <c r="EH21" s="22">
        <f t="shared" si="36"/>
        <v>7185392.4000000004</v>
      </c>
      <c r="EI21" s="22">
        <f t="shared" si="37"/>
        <v>7149465.4380000019</v>
      </c>
      <c r="EJ21" s="22">
        <f t="shared" si="38"/>
        <v>7131501.9570000004</v>
      </c>
      <c r="EK21" s="22">
        <f t="shared" si="39"/>
        <v>7107550.6490000002</v>
      </c>
      <c r="EL21" s="22">
        <f t="shared" si="40"/>
        <v>7095574.9950000001</v>
      </c>
      <c r="EM21" s="22">
        <f t="shared" si="41"/>
        <v>7077611.5140000004</v>
      </c>
      <c r="EN21" s="22">
        <f t="shared" si="42"/>
        <v>7059648.0330000017</v>
      </c>
      <c r="EO21" s="22">
        <f t="shared" si="43"/>
        <v>4790261.6000000006</v>
      </c>
      <c r="EP21" s="22">
        <f t="shared" si="44"/>
        <v>4766310.2920000013</v>
      </c>
      <c r="EQ21" s="22">
        <f t="shared" si="45"/>
        <v>4754334.6380000003</v>
      </c>
      <c r="ER21" s="22">
        <f t="shared" si="46"/>
        <v>4742358.9840000002</v>
      </c>
      <c r="ES21" s="22">
        <f t="shared" si="47"/>
        <v>4730383.33</v>
      </c>
      <c r="ET21" s="22">
        <f t="shared" si="48"/>
        <v>4718407.676</v>
      </c>
      <c r="EU21" s="22">
        <f t="shared" si="49"/>
        <v>4706432.0220000008</v>
      </c>
      <c r="EV21" s="22">
        <f t="shared" si="50"/>
        <v>4766310.2920000013</v>
      </c>
      <c r="EW21" s="22">
        <f t="shared" si="51"/>
        <v>4754334.6380000003</v>
      </c>
      <c r="EX21" s="22">
        <f t="shared" si="52"/>
        <v>4742358.9840000002</v>
      </c>
      <c r="EY21" s="22">
        <f t="shared" si="53"/>
        <v>4730383.33</v>
      </c>
      <c r="EZ21" s="22">
        <f t="shared" si="54"/>
        <v>4730383.33</v>
      </c>
      <c r="FA21" s="22">
        <f t="shared" si="55"/>
        <v>4718407.676</v>
      </c>
      <c r="FB21" s="22">
        <f t="shared" si="56"/>
        <v>4706432.0220000008</v>
      </c>
      <c r="FC21" s="22">
        <f t="shared" si="57"/>
        <v>4790261.6000000006</v>
      </c>
      <c r="FD21" s="22">
        <f t="shared" si="58"/>
        <v>4766310.2920000013</v>
      </c>
      <c r="FE21" s="22">
        <f t="shared" si="59"/>
        <v>4754334.6380000003</v>
      </c>
      <c r="FF21" s="22">
        <f t="shared" si="60"/>
        <v>4742358.9840000002</v>
      </c>
      <c r="FG21" s="22">
        <f t="shared" si="61"/>
        <v>4730383.33</v>
      </c>
      <c r="FH21" s="22">
        <f t="shared" si="62"/>
        <v>4718407.676</v>
      </c>
      <c r="FI21" s="22">
        <f t="shared" si="63"/>
        <v>4706432.0220000008</v>
      </c>
      <c r="FJ21" s="10"/>
      <c r="FK21" s="10"/>
    </row>
    <row r="22" spans="1:167" x14ac:dyDescent="0.2">
      <c r="A22" s="2" t="s">
        <v>137</v>
      </c>
      <c r="B22" s="1" t="s">
        <v>6</v>
      </c>
      <c r="C22" s="21">
        <v>247656.52472000004</v>
      </c>
      <c r="D22" s="21">
        <v>89577.891920000009</v>
      </c>
      <c r="E22" s="21">
        <v>89577.891920000009</v>
      </c>
      <c r="F22" s="21">
        <v>81194.93412000002</v>
      </c>
      <c r="G22" s="21">
        <v>143707.848</v>
      </c>
      <c r="H22" s="21">
        <v>118319.46152000003</v>
      </c>
      <c r="I22" s="21">
        <v>90775.457320000016</v>
      </c>
      <c r="J22" s="21">
        <v>107541.37292000001</v>
      </c>
      <c r="K22" s="21">
        <v>46705.050600000002</v>
      </c>
      <c r="L22" s="21">
        <v>223705.21672000005</v>
      </c>
      <c r="M22" s="21">
        <v>81194.93412000002</v>
      </c>
      <c r="N22" s="21">
        <v>81194.93412000002</v>
      </c>
      <c r="O22" s="21">
        <v>78799.803320000006</v>
      </c>
      <c r="P22" s="21">
        <v>134127.32480000003</v>
      </c>
      <c r="Q22" s="21">
        <v>115924.33072000003</v>
      </c>
      <c r="R22" s="21">
        <v>82392.499520000012</v>
      </c>
      <c r="S22" s="21">
        <v>103948.67672</v>
      </c>
      <c r="T22" s="21">
        <v>45507.485200000003</v>
      </c>
      <c r="U22" s="21">
        <v>199753.90872000006</v>
      </c>
      <c r="V22" s="21">
        <v>76404.672520000007</v>
      </c>
      <c r="W22" s="21">
        <v>76404.672520000007</v>
      </c>
      <c r="X22" s="21">
        <v>76404.672520000007</v>
      </c>
      <c r="Y22" s="21">
        <v>122151.67080000001</v>
      </c>
      <c r="Z22" s="21">
        <v>111134.06912000001</v>
      </c>
      <c r="AA22" s="21">
        <v>77602.237920000014</v>
      </c>
      <c r="AB22" s="21">
        <v>101553.54592000002</v>
      </c>
      <c r="AC22" s="21">
        <v>44309.919800000003</v>
      </c>
      <c r="AD22" s="21">
        <v>77.841751000000031</v>
      </c>
      <c r="AE22" s="21">
        <v>20647678.938686602</v>
      </c>
      <c r="AF22" s="21">
        <v>20647678.938686602</v>
      </c>
      <c r="AG22" s="21">
        <v>4191478.9000000004</v>
      </c>
      <c r="AH22" s="21">
        <v>4191478.9000000004</v>
      </c>
      <c r="AI22" s="21">
        <v>4191478.9000000004</v>
      </c>
      <c r="AJ22" s="21">
        <v>4191478.9000000004</v>
      </c>
      <c r="AK22" s="21">
        <v>4191478.9000000004</v>
      </c>
      <c r="AL22" s="21">
        <v>4191478.9000000004</v>
      </c>
      <c r="AM22" s="21">
        <v>4191478.9000000004</v>
      </c>
      <c r="AN22" s="21">
        <v>4191478.9000000004</v>
      </c>
      <c r="AO22" s="21">
        <v>4191478.9000000004</v>
      </c>
      <c r="AP22" s="21">
        <v>4191478.9000000004</v>
      </c>
      <c r="AQ22" s="21">
        <v>4191478.9000000004</v>
      </c>
      <c r="AR22" s="21">
        <v>4191478.9000000004</v>
      </c>
      <c r="AS22" s="21">
        <v>4191478.9000000004</v>
      </c>
      <c r="AT22" s="21">
        <v>4191478.9000000004</v>
      </c>
      <c r="AU22" s="21">
        <v>4191478.9000000004</v>
      </c>
      <c r="AV22" s="21">
        <v>4191478.9000000004</v>
      </c>
      <c r="AW22" s="21">
        <v>4191478.9000000004</v>
      </c>
      <c r="AX22" s="21">
        <v>4191478.9000000004</v>
      </c>
      <c r="AY22" s="21">
        <v>4191478.9000000004</v>
      </c>
      <c r="AZ22" s="21">
        <v>4191478.9000000004</v>
      </c>
      <c r="BA22" s="21">
        <v>4191478.9000000004</v>
      </c>
      <c r="BB22" s="21">
        <v>4191478.9000000004</v>
      </c>
      <c r="BC22" s="21">
        <v>4191478.9000000004</v>
      </c>
      <c r="BD22" s="21">
        <v>4191478.9000000004</v>
      </c>
      <c r="BE22" s="21">
        <v>4191478.9000000004</v>
      </c>
      <c r="BF22" s="21">
        <v>4191478.9000000004</v>
      </c>
      <c r="BG22" s="21">
        <v>4191478.9000000004</v>
      </c>
      <c r="BH22" s="21">
        <v>4191478.9000000004</v>
      </c>
      <c r="BI22" s="21">
        <v>4191478.9000000004</v>
      </c>
      <c r="BJ22" s="21">
        <v>4191478.9000000004</v>
      </c>
      <c r="BK22" s="21">
        <v>4191478.9000000004</v>
      </c>
      <c r="BL22" s="21">
        <v>4191478.9000000004</v>
      </c>
      <c r="BM22" s="21">
        <v>4191478.9000000004</v>
      </c>
      <c r="BN22" s="21">
        <v>4191478.9000000004</v>
      </c>
      <c r="BO22" s="21">
        <v>4191478.9000000004</v>
      </c>
      <c r="BP22" s="21">
        <v>4191478.9000000004</v>
      </c>
      <c r="BQ22" s="21">
        <v>4191478.9000000004</v>
      </c>
      <c r="BR22" s="21">
        <v>4191478.9000000004</v>
      </c>
      <c r="BS22" s="21">
        <v>4191478.9000000004</v>
      </c>
      <c r="BT22" s="21">
        <v>4191478.9000000004</v>
      </c>
      <c r="BU22" s="21">
        <v>4191478.9000000004</v>
      </c>
      <c r="BV22" s="21">
        <v>4191478.9000000004</v>
      </c>
      <c r="BW22" s="21">
        <v>4191478.9000000004</v>
      </c>
      <c r="BX22" s="21">
        <v>4191478.9000000004</v>
      </c>
      <c r="BY22" s="21">
        <v>4191478.9000000004</v>
      </c>
      <c r="BZ22" s="21">
        <v>4191478.9000000004</v>
      </c>
      <c r="CA22" s="21">
        <v>4191478.9000000004</v>
      </c>
      <c r="CB22" s="21">
        <v>4191478.9000000004</v>
      </c>
      <c r="CC22" s="21">
        <v>4191478.9000000004</v>
      </c>
      <c r="CD22" s="21">
        <v>4191478.9000000004</v>
      </c>
      <c r="CE22" s="21">
        <v>4191478.9000000004</v>
      </c>
      <c r="CF22" s="21">
        <v>4191478.9000000004</v>
      </c>
      <c r="CG22" s="21">
        <v>4191478.9000000004</v>
      </c>
      <c r="CH22" s="21">
        <v>4191478.9000000004</v>
      </c>
      <c r="CI22" s="21">
        <v>4191478.9000000004</v>
      </c>
      <c r="CJ22" s="21">
        <v>4191478.9000000004</v>
      </c>
      <c r="CK22" s="21">
        <v>4191478.9000000004</v>
      </c>
      <c r="CL22" s="21">
        <v>4191478.9000000004</v>
      </c>
      <c r="CM22" s="21">
        <v>4191478.9000000004</v>
      </c>
      <c r="CN22" s="21">
        <v>4191478.9000000004</v>
      </c>
      <c r="CO22" s="21">
        <v>4191478.9000000004</v>
      </c>
      <c r="CP22" s="21">
        <v>4191478.9000000004</v>
      </c>
      <c r="CQ22" s="21">
        <v>4191478.9000000004</v>
      </c>
      <c r="CR22" s="22">
        <f t="shared" si="64"/>
        <v>351605.20144000003</v>
      </c>
      <c r="CS22" s="22">
        <f t="shared" si="64"/>
        <v>331246.58964000008</v>
      </c>
      <c r="CT22" s="22">
        <f t="shared" si="64"/>
        <v>309690.41244000004</v>
      </c>
      <c r="CU22" s="22">
        <f t="shared" ref="CU22:CU29" si="67">C22+D22</f>
        <v>337234.41664000007</v>
      </c>
      <c r="CV22" s="22">
        <f t="shared" si="2"/>
        <v>304900.15084000007</v>
      </c>
      <c r="CW22" s="22">
        <f t="shared" si="3"/>
        <v>276158.58124000009</v>
      </c>
      <c r="CX22" s="22">
        <f t="shared" si="4"/>
        <v>351605.20144000003</v>
      </c>
      <c r="CY22" s="22">
        <f t="shared" si="5"/>
        <v>331246.58964000008</v>
      </c>
      <c r="CZ22" s="22">
        <f t="shared" si="6"/>
        <v>309690.41244000004</v>
      </c>
      <c r="DA22" s="22">
        <f t="shared" si="7"/>
        <v>340827.11284000002</v>
      </c>
      <c r="DB22" s="22">
        <f t="shared" si="8"/>
        <v>319270.93564000004</v>
      </c>
      <c r="DC22" s="22">
        <f t="shared" si="9"/>
        <v>300109.88924000005</v>
      </c>
      <c r="DD22" s="22">
        <f t="shared" si="65"/>
        <v>207897.35344000004</v>
      </c>
      <c r="DE22" s="22">
        <f t="shared" si="65"/>
        <v>197119.26484000005</v>
      </c>
      <c r="DF22" s="22">
        <f t="shared" si="65"/>
        <v>187538.74164000002</v>
      </c>
      <c r="DG22" s="22">
        <f t="shared" si="11"/>
        <v>207897.35344000004</v>
      </c>
      <c r="DH22" s="22">
        <f t="shared" si="12"/>
        <v>197119.26484000005</v>
      </c>
      <c r="DI22" s="22">
        <f t="shared" si="13"/>
        <v>187538.74164000002</v>
      </c>
      <c r="DJ22" s="22">
        <f t="shared" si="14"/>
        <v>207897.35344000004</v>
      </c>
      <c r="DK22" s="22">
        <f t="shared" si="15"/>
        <v>197119.26484000005</v>
      </c>
      <c r="DL22" s="22">
        <f t="shared" si="16"/>
        <v>187538.74164000002</v>
      </c>
      <c r="DM22" s="22">
        <f t="shared" si="17"/>
        <v>197119.26484000002</v>
      </c>
      <c r="DN22" s="22">
        <f t="shared" si="18"/>
        <v>185143.61084000004</v>
      </c>
      <c r="DO22" s="22">
        <f t="shared" si="19"/>
        <v>177958.21844000003</v>
      </c>
      <c r="DP22" s="22">
        <f t="shared" si="20"/>
        <v>46705.050600000002</v>
      </c>
      <c r="DQ22" s="22">
        <f t="shared" si="21"/>
        <v>45507.485200000003</v>
      </c>
      <c r="DR22" s="22">
        <f t="shared" si="22"/>
        <v>44309.919800000003</v>
      </c>
      <c r="DS22" s="22">
        <v>65</v>
      </c>
      <c r="DT22" s="23">
        <f t="shared" si="23"/>
        <v>8382957.8000000007</v>
      </c>
      <c r="DU22" s="23">
        <f t="shared" si="24"/>
        <v>8382957.8000000007</v>
      </c>
      <c r="DV22" s="22">
        <f t="shared" si="25"/>
        <v>8382957.8000000007</v>
      </c>
      <c r="DW22" s="22">
        <f t="shared" si="26"/>
        <v>8382957.8000000007</v>
      </c>
      <c r="DX22" s="22">
        <f t="shared" si="27"/>
        <v>8382957.8000000007</v>
      </c>
      <c r="DY22" s="22">
        <f t="shared" si="28"/>
        <v>8382957.8000000007</v>
      </c>
      <c r="DZ22" s="22">
        <f t="shared" si="29"/>
        <v>8382957.8000000007</v>
      </c>
      <c r="EA22" s="22">
        <f t="shared" si="30"/>
        <v>12574436.700000001</v>
      </c>
      <c r="EB22" s="22">
        <f t="shared" si="66"/>
        <v>12574436.700000001</v>
      </c>
      <c r="EC22" s="22">
        <f t="shared" si="31"/>
        <v>12574436.700000001</v>
      </c>
      <c r="ED22" s="22">
        <f t="shared" si="32"/>
        <v>12574436.700000001</v>
      </c>
      <c r="EE22" s="22">
        <f t="shared" si="33"/>
        <v>12574436.700000001</v>
      </c>
      <c r="EF22" s="22">
        <f t="shared" si="34"/>
        <v>12574436.700000001</v>
      </c>
      <c r="EG22" s="22">
        <f t="shared" si="35"/>
        <v>12574436.700000001</v>
      </c>
      <c r="EH22" s="22">
        <f t="shared" si="36"/>
        <v>12574436.700000001</v>
      </c>
      <c r="EI22" s="22">
        <f t="shared" si="37"/>
        <v>12574436.700000001</v>
      </c>
      <c r="EJ22" s="22">
        <f t="shared" si="38"/>
        <v>12574436.700000001</v>
      </c>
      <c r="EK22" s="22">
        <f t="shared" si="39"/>
        <v>12574436.700000001</v>
      </c>
      <c r="EL22" s="22">
        <f t="shared" si="40"/>
        <v>12574436.700000001</v>
      </c>
      <c r="EM22" s="22">
        <f t="shared" si="41"/>
        <v>12574436.700000001</v>
      </c>
      <c r="EN22" s="22">
        <f t="shared" si="42"/>
        <v>12574436.700000001</v>
      </c>
      <c r="EO22" s="22">
        <f t="shared" si="43"/>
        <v>8382957.8000000007</v>
      </c>
      <c r="EP22" s="22">
        <f t="shared" si="44"/>
        <v>8382957.8000000007</v>
      </c>
      <c r="EQ22" s="22">
        <f t="shared" si="45"/>
        <v>8382957.8000000007</v>
      </c>
      <c r="ER22" s="22">
        <f t="shared" si="46"/>
        <v>8382957.8000000007</v>
      </c>
      <c r="ES22" s="22">
        <f t="shared" si="47"/>
        <v>8382957.8000000007</v>
      </c>
      <c r="ET22" s="22">
        <f t="shared" si="48"/>
        <v>8382957.8000000007</v>
      </c>
      <c r="EU22" s="22">
        <f t="shared" si="49"/>
        <v>8382957.8000000007</v>
      </c>
      <c r="EV22" s="22">
        <f t="shared" si="50"/>
        <v>8382957.8000000007</v>
      </c>
      <c r="EW22" s="22">
        <f t="shared" si="51"/>
        <v>8382957.8000000007</v>
      </c>
      <c r="EX22" s="22">
        <f t="shared" si="52"/>
        <v>8382957.8000000007</v>
      </c>
      <c r="EY22" s="22">
        <f t="shared" si="53"/>
        <v>8382957.8000000007</v>
      </c>
      <c r="EZ22" s="22">
        <f t="shared" si="54"/>
        <v>8382957.8000000007</v>
      </c>
      <c r="FA22" s="22">
        <f t="shared" si="55"/>
        <v>8382957.8000000007</v>
      </c>
      <c r="FB22" s="22">
        <f t="shared" si="56"/>
        <v>8382957.8000000007</v>
      </c>
      <c r="FC22" s="22">
        <f t="shared" si="57"/>
        <v>8382957.8000000007</v>
      </c>
      <c r="FD22" s="22">
        <f t="shared" si="58"/>
        <v>8382957.8000000007</v>
      </c>
      <c r="FE22" s="22">
        <f t="shared" si="59"/>
        <v>8382957.8000000007</v>
      </c>
      <c r="FF22" s="22">
        <f t="shared" si="60"/>
        <v>8382957.8000000007</v>
      </c>
      <c r="FG22" s="22">
        <f t="shared" si="61"/>
        <v>8382957.8000000007</v>
      </c>
      <c r="FH22" s="22">
        <f t="shared" si="62"/>
        <v>8382957.8000000007</v>
      </c>
      <c r="FI22" s="22">
        <f t="shared" si="63"/>
        <v>8382957.8000000007</v>
      </c>
      <c r="FJ22" s="10"/>
      <c r="FK22" s="10"/>
    </row>
    <row r="23" spans="1:167" x14ac:dyDescent="0.2">
      <c r="A23" s="2" t="s">
        <v>137</v>
      </c>
      <c r="B23" s="1" t="s">
        <v>157</v>
      </c>
      <c r="C23" s="21">
        <v>247656.52472000004</v>
      </c>
      <c r="D23" s="21">
        <v>89577.891920000009</v>
      </c>
      <c r="E23" s="21">
        <v>89577.891920000009</v>
      </c>
      <c r="F23" s="21">
        <v>81194.93412000002</v>
      </c>
      <c r="G23" s="21">
        <v>143707.848</v>
      </c>
      <c r="H23" s="21">
        <v>118319.46152000003</v>
      </c>
      <c r="I23" s="21">
        <v>90775.457320000016</v>
      </c>
      <c r="J23" s="21">
        <v>107541.37292000001</v>
      </c>
      <c r="K23" s="21">
        <v>46705.050600000002</v>
      </c>
      <c r="L23" s="21">
        <v>223705.21672000005</v>
      </c>
      <c r="M23" s="21">
        <v>81194.93412000002</v>
      </c>
      <c r="N23" s="21">
        <v>81194.93412000002</v>
      </c>
      <c r="O23" s="21">
        <v>78799.803320000006</v>
      </c>
      <c r="P23" s="21">
        <v>134127.32480000003</v>
      </c>
      <c r="Q23" s="21">
        <v>115924.33072000003</v>
      </c>
      <c r="R23" s="21">
        <v>82392.499520000012</v>
      </c>
      <c r="S23" s="21">
        <v>103948.67672</v>
      </c>
      <c r="T23" s="21">
        <v>45507.485200000003</v>
      </c>
      <c r="U23" s="21">
        <v>199753.90872000006</v>
      </c>
      <c r="V23" s="21">
        <v>76404.672520000007</v>
      </c>
      <c r="W23" s="21">
        <v>76404.672520000007</v>
      </c>
      <c r="X23" s="21">
        <v>76404.672520000007</v>
      </c>
      <c r="Y23" s="21">
        <v>122151.67080000001</v>
      </c>
      <c r="Z23" s="21">
        <v>111134.06912000001</v>
      </c>
      <c r="AA23" s="21">
        <v>77602.237920000014</v>
      </c>
      <c r="AB23" s="21">
        <v>101553.54592000002</v>
      </c>
      <c r="AC23" s="21">
        <v>44309.919800000003</v>
      </c>
      <c r="AD23" s="21">
        <v>77.841751000000031</v>
      </c>
      <c r="AE23" s="21">
        <v>25809598.972749606</v>
      </c>
      <c r="AF23" s="21">
        <v>25809598.972749606</v>
      </c>
      <c r="AG23" s="21">
        <v>4191478.9000000004</v>
      </c>
      <c r="AH23" s="21">
        <v>4191478.9000000004</v>
      </c>
      <c r="AI23" s="21">
        <v>4191478.9000000004</v>
      </c>
      <c r="AJ23" s="21">
        <v>4191478.9000000004</v>
      </c>
      <c r="AK23" s="21">
        <v>4191478.9000000004</v>
      </c>
      <c r="AL23" s="21">
        <v>4191478.9000000004</v>
      </c>
      <c r="AM23" s="21">
        <v>4191478.9000000004</v>
      </c>
      <c r="AN23" s="21">
        <v>4191478.9000000004</v>
      </c>
      <c r="AO23" s="21">
        <v>4191478.9000000004</v>
      </c>
      <c r="AP23" s="21">
        <v>4191478.9000000004</v>
      </c>
      <c r="AQ23" s="21">
        <v>4191478.9000000004</v>
      </c>
      <c r="AR23" s="21">
        <v>4191478.9000000004</v>
      </c>
      <c r="AS23" s="21">
        <v>4191478.9000000004</v>
      </c>
      <c r="AT23" s="21">
        <v>4191478.9000000004</v>
      </c>
      <c r="AU23" s="21">
        <v>4191478.9000000004</v>
      </c>
      <c r="AV23" s="21">
        <v>4191478.9000000004</v>
      </c>
      <c r="AW23" s="21">
        <v>4191478.9000000004</v>
      </c>
      <c r="AX23" s="21">
        <v>4191478.9000000004</v>
      </c>
      <c r="AY23" s="21">
        <v>4191478.9000000004</v>
      </c>
      <c r="AZ23" s="21">
        <v>4191478.9000000004</v>
      </c>
      <c r="BA23" s="21">
        <v>4191478.9000000004</v>
      </c>
      <c r="BB23" s="21">
        <v>4191478.9000000004</v>
      </c>
      <c r="BC23" s="21">
        <v>4191478.9000000004</v>
      </c>
      <c r="BD23" s="21">
        <v>4191478.9000000004</v>
      </c>
      <c r="BE23" s="21">
        <v>4191478.9000000004</v>
      </c>
      <c r="BF23" s="21">
        <v>4191478.9000000004</v>
      </c>
      <c r="BG23" s="21">
        <v>4191478.9000000004</v>
      </c>
      <c r="BH23" s="21">
        <v>4191478.9000000004</v>
      </c>
      <c r="BI23" s="21">
        <v>4191478.9000000004</v>
      </c>
      <c r="BJ23" s="21">
        <v>4191478.9000000004</v>
      </c>
      <c r="BK23" s="21">
        <v>4191478.9000000004</v>
      </c>
      <c r="BL23" s="21">
        <v>4191478.9000000004</v>
      </c>
      <c r="BM23" s="21">
        <v>4191478.9000000004</v>
      </c>
      <c r="BN23" s="21">
        <v>4191478.9000000004</v>
      </c>
      <c r="BO23" s="21">
        <v>4191478.9000000004</v>
      </c>
      <c r="BP23" s="21">
        <v>4191478.9000000004</v>
      </c>
      <c r="BQ23" s="21">
        <v>4191478.9000000004</v>
      </c>
      <c r="BR23" s="21">
        <v>4191478.9000000004</v>
      </c>
      <c r="BS23" s="21">
        <v>4191478.9000000004</v>
      </c>
      <c r="BT23" s="21">
        <v>4191478.9000000004</v>
      </c>
      <c r="BU23" s="21">
        <v>4191478.9000000004</v>
      </c>
      <c r="BV23" s="21">
        <v>4191478.9000000004</v>
      </c>
      <c r="BW23" s="21">
        <v>4191478.9000000004</v>
      </c>
      <c r="BX23" s="21">
        <v>4191478.9000000004</v>
      </c>
      <c r="BY23" s="21">
        <v>4191478.9000000004</v>
      </c>
      <c r="BZ23" s="21">
        <v>4191478.9000000004</v>
      </c>
      <c r="CA23" s="21">
        <v>4191478.9000000004</v>
      </c>
      <c r="CB23" s="21">
        <v>4191478.9000000004</v>
      </c>
      <c r="CC23" s="21">
        <v>4191478.9000000004</v>
      </c>
      <c r="CD23" s="21">
        <v>4191478.9000000004</v>
      </c>
      <c r="CE23" s="21">
        <v>4191478.9000000004</v>
      </c>
      <c r="CF23" s="21">
        <v>4191478.9000000004</v>
      </c>
      <c r="CG23" s="21">
        <v>4191478.9000000004</v>
      </c>
      <c r="CH23" s="21">
        <v>4191478.9000000004</v>
      </c>
      <c r="CI23" s="21">
        <v>4191478.9000000004</v>
      </c>
      <c r="CJ23" s="21">
        <v>4191478.9000000004</v>
      </c>
      <c r="CK23" s="21">
        <v>4191478.9000000004</v>
      </c>
      <c r="CL23" s="21">
        <v>4191478.9000000004</v>
      </c>
      <c r="CM23" s="21">
        <v>4191478.9000000004</v>
      </c>
      <c r="CN23" s="21">
        <v>4191478.9000000004</v>
      </c>
      <c r="CO23" s="21">
        <v>4191478.9000000004</v>
      </c>
      <c r="CP23" s="21">
        <v>4191478.9000000004</v>
      </c>
      <c r="CQ23" s="21">
        <v>4191478.9000000004</v>
      </c>
      <c r="CR23" s="22">
        <f t="shared" si="64"/>
        <v>351605.20144000003</v>
      </c>
      <c r="CS23" s="22">
        <f t="shared" si="64"/>
        <v>331246.58964000008</v>
      </c>
      <c r="CT23" s="22">
        <f t="shared" si="64"/>
        <v>309690.41244000004</v>
      </c>
      <c r="CU23" s="22">
        <f t="shared" si="67"/>
        <v>337234.41664000007</v>
      </c>
      <c r="CV23" s="22">
        <f t="shared" si="2"/>
        <v>304900.15084000007</v>
      </c>
      <c r="CW23" s="22">
        <f t="shared" si="3"/>
        <v>276158.58124000009</v>
      </c>
      <c r="CX23" s="22">
        <f t="shared" si="4"/>
        <v>351605.20144000003</v>
      </c>
      <c r="CY23" s="22">
        <f t="shared" si="5"/>
        <v>331246.58964000008</v>
      </c>
      <c r="CZ23" s="22">
        <f t="shared" si="6"/>
        <v>309690.41244000004</v>
      </c>
      <c r="DA23" s="22">
        <f t="shared" si="7"/>
        <v>340827.11284000002</v>
      </c>
      <c r="DB23" s="22">
        <f t="shared" si="8"/>
        <v>319270.93564000004</v>
      </c>
      <c r="DC23" s="22">
        <f t="shared" si="9"/>
        <v>300109.88924000005</v>
      </c>
      <c r="DD23" s="22">
        <f t="shared" si="65"/>
        <v>207897.35344000004</v>
      </c>
      <c r="DE23" s="22">
        <f t="shared" si="65"/>
        <v>197119.26484000005</v>
      </c>
      <c r="DF23" s="22">
        <f t="shared" si="65"/>
        <v>187538.74164000002</v>
      </c>
      <c r="DG23" s="22">
        <f t="shared" si="11"/>
        <v>207897.35344000004</v>
      </c>
      <c r="DH23" s="22">
        <f t="shared" si="12"/>
        <v>197119.26484000005</v>
      </c>
      <c r="DI23" s="22">
        <f t="shared" si="13"/>
        <v>187538.74164000002</v>
      </c>
      <c r="DJ23" s="22">
        <f t="shared" si="14"/>
        <v>207897.35344000004</v>
      </c>
      <c r="DK23" s="22">
        <f t="shared" si="15"/>
        <v>197119.26484000005</v>
      </c>
      <c r="DL23" s="22">
        <f t="shared" si="16"/>
        <v>187538.74164000002</v>
      </c>
      <c r="DM23" s="22">
        <f t="shared" si="17"/>
        <v>197119.26484000002</v>
      </c>
      <c r="DN23" s="22">
        <f t="shared" si="18"/>
        <v>185143.61084000004</v>
      </c>
      <c r="DO23" s="22">
        <f t="shared" si="19"/>
        <v>177958.21844000003</v>
      </c>
      <c r="DP23" s="22">
        <f t="shared" si="20"/>
        <v>46705.050600000002</v>
      </c>
      <c r="DQ23" s="22">
        <f t="shared" si="21"/>
        <v>45507.485200000003</v>
      </c>
      <c r="DR23" s="22">
        <f t="shared" si="22"/>
        <v>44309.919800000003</v>
      </c>
      <c r="DS23" s="22">
        <v>65</v>
      </c>
      <c r="DT23" s="23">
        <f t="shared" si="23"/>
        <v>8382957.8000000007</v>
      </c>
      <c r="DU23" s="23">
        <f t="shared" si="24"/>
        <v>8382957.8000000007</v>
      </c>
      <c r="DV23" s="22">
        <f t="shared" si="25"/>
        <v>8382957.8000000007</v>
      </c>
      <c r="DW23" s="22">
        <f t="shared" si="26"/>
        <v>8382957.8000000007</v>
      </c>
      <c r="DX23" s="22">
        <f t="shared" si="27"/>
        <v>8382957.8000000007</v>
      </c>
      <c r="DY23" s="22">
        <f t="shared" si="28"/>
        <v>8382957.8000000007</v>
      </c>
      <c r="DZ23" s="22">
        <f t="shared" si="29"/>
        <v>8382957.8000000007</v>
      </c>
      <c r="EA23" s="22">
        <f t="shared" si="30"/>
        <v>12574436.700000001</v>
      </c>
      <c r="EB23" s="22">
        <f t="shared" si="66"/>
        <v>12574436.700000001</v>
      </c>
      <c r="EC23" s="22">
        <f t="shared" si="31"/>
        <v>12574436.700000001</v>
      </c>
      <c r="ED23" s="22">
        <f t="shared" si="32"/>
        <v>12574436.700000001</v>
      </c>
      <c r="EE23" s="22">
        <f t="shared" si="33"/>
        <v>12574436.700000001</v>
      </c>
      <c r="EF23" s="22">
        <f t="shared" si="34"/>
        <v>12574436.700000001</v>
      </c>
      <c r="EG23" s="22">
        <f t="shared" si="35"/>
        <v>12574436.700000001</v>
      </c>
      <c r="EH23" s="22">
        <f t="shared" si="36"/>
        <v>12574436.700000001</v>
      </c>
      <c r="EI23" s="22">
        <f t="shared" si="37"/>
        <v>12574436.700000001</v>
      </c>
      <c r="EJ23" s="22">
        <f t="shared" si="38"/>
        <v>12574436.700000001</v>
      </c>
      <c r="EK23" s="22">
        <f t="shared" si="39"/>
        <v>12574436.700000001</v>
      </c>
      <c r="EL23" s="22">
        <f t="shared" si="40"/>
        <v>12574436.700000001</v>
      </c>
      <c r="EM23" s="22">
        <f t="shared" si="41"/>
        <v>12574436.700000001</v>
      </c>
      <c r="EN23" s="22">
        <f t="shared" si="42"/>
        <v>12574436.700000001</v>
      </c>
      <c r="EO23" s="22">
        <f t="shared" si="43"/>
        <v>8382957.8000000007</v>
      </c>
      <c r="EP23" s="22">
        <f t="shared" si="44"/>
        <v>8382957.8000000007</v>
      </c>
      <c r="EQ23" s="22">
        <f t="shared" si="45"/>
        <v>8382957.8000000007</v>
      </c>
      <c r="ER23" s="22">
        <f t="shared" si="46"/>
        <v>8382957.8000000007</v>
      </c>
      <c r="ES23" s="22">
        <f t="shared" si="47"/>
        <v>8382957.8000000007</v>
      </c>
      <c r="ET23" s="22">
        <f t="shared" si="48"/>
        <v>8382957.8000000007</v>
      </c>
      <c r="EU23" s="22">
        <f t="shared" si="49"/>
        <v>8382957.8000000007</v>
      </c>
      <c r="EV23" s="22">
        <f t="shared" si="50"/>
        <v>8382957.8000000007</v>
      </c>
      <c r="EW23" s="22">
        <f t="shared" si="51"/>
        <v>8382957.8000000007</v>
      </c>
      <c r="EX23" s="22">
        <f t="shared" si="52"/>
        <v>8382957.8000000007</v>
      </c>
      <c r="EY23" s="22">
        <f t="shared" si="53"/>
        <v>8382957.8000000007</v>
      </c>
      <c r="EZ23" s="22">
        <f t="shared" si="54"/>
        <v>8382957.8000000007</v>
      </c>
      <c r="FA23" s="22">
        <f t="shared" si="55"/>
        <v>8382957.8000000007</v>
      </c>
      <c r="FB23" s="22">
        <f t="shared" si="56"/>
        <v>8382957.8000000007</v>
      </c>
      <c r="FC23" s="22">
        <f t="shared" si="57"/>
        <v>8382957.8000000007</v>
      </c>
      <c r="FD23" s="22">
        <f t="shared" si="58"/>
        <v>8382957.8000000007</v>
      </c>
      <c r="FE23" s="22">
        <f t="shared" si="59"/>
        <v>8382957.8000000007</v>
      </c>
      <c r="FF23" s="22">
        <f t="shared" si="60"/>
        <v>8382957.8000000007</v>
      </c>
      <c r="FG23" s="22">
        <f t="shared" si="61"/>
        <v>8382957.8000000007</v>
      </c>
      <c r="FH23" s="22">
        <f t="shared" si="62"/>
        <v>8382957.8000000007</v>
      </c>
      <c r="FI23" s="22">
        <f t="shared" si="63"/>
        <v>8382957.8000000007</v>
      </c>
      <c r="FJ23" s="10"/>
      <c r="FK23" s="10"/>
    </row>
    <row r="24" spans="1:167" x14ac:dyDescent="0.2">
      <c r="A24" s="2" t="s">
        <v>137</v>
      </c>
      <c r="B24" s="1" t="s">
        <v>7</v>
      </c>
      <c r="C24" s="21">
        <v>247656.52472000004</v>
      </c>
      <c r="D24" s="21">
        <v>89577.891920000009</v>
      </c>
      <c r="E24" s="21">
        <v>89577.891920000009</v>
      </c>
      <c r="F24" s="21">
        <v>81194.93412000002</v>
      </c>
      <c r="G24" s="21">
        <v>143707.848</v>
      </c>
      <c r="H24" s="21">
        <v>118319.46152000003</v>
      </c>
      <c r="I24" s="21">
        <v>90775.457320000016</v>
      </c>
      <c r="J24" s="21">
        <v>107541.37292000001</v>
      </c>
      <c r="K24" s="21">
        <v>46705.050600000002</v>
      </c>
      <c r="L24" s="21">
        <v>223705.21672000005</v>
      </c>
      <c r="M24" s="21">
        <v>81194.93412000002</v>
      </c>
      <c r="N24" s="21">
        <v>81194.93412000002</v>
      </c>
      <c r="O24" s="21">
        <v>78799.803320000006</v>
      </c>
      <c r="P24" s="21">
        <v>134127.32480000003</v>
      </c>
      <c r="Q24" s="21">
        <v>115924.33072000003</v>
      </c>
      <c r="R24" s="21">
        <v>82392.499520000012</v>
      </c>
      <c r="S24" s="21">
        <v>103948.67672</v>
      </c>
      <c r="T24" s="21">
        <v>45507.485200000003</v>
      </c>
      <c r="U24" s="21">
        <v>199753.90872000006</v>
      </c>
      <c r="V24" s="21">
        <v>76404.672520000007</v>
      </c>
      <c r="W24" s="21">
        <v>76404.672520000007</v>
      </c>
      <c r="X24" s="21">
        <v>76404.672520000007</v>
      </c>
      <c r="Y24" s="21">
        <v>122151.67080000001</v>
      </c>
      <c r="Z24" s="21">
        <v>111134.06912000001</v>
      </c>
      <c r="AA24" s="21">
        <v>77602.237920000014</v>
      </c>
      <c r="AB24" s="21">
        <v>101553.54592000002</v>
      </c>
      <c r="AC24" s="21">
        <v>44309.919800000003</v>
      </c>
      <c r="AD24" s="21">
        <v>77.841751000000031</v>
      </c>
      <c r="AE24" s="21">
        <v>25809598.972749606</v>
      </c>
      <c r="AF24" s="21">
        <v>25809598.972749606</v>
      </c>
      <c r="AG24" s="21">
        <v>4191478.9000000004</v>
      </c>
      <c r="AH24" s="21">
        <v>4191478.9000000004</v>
      </c>
      <c r="AI24" s="21">
        <v>4191478.9000000004</v>
      </c>
      <c r="AJ24" s="21">
        <v>4191478.9000000004</v>
      </c>
      <c r="AK24" s="21">
        <v>4191478.9000000004</v>
      </c>
      <c r="AL24" s="21">
        <v>4191478.9000000004</v>
      </c>
      <c r="AM24" s="21">
        <v>4191478.9000000004</v>
      </c>
      <c r="AN24" s="21">
        <v>4191478.9000000004</v>
      </c>
      <c r="AO24" s="21">
        <v>4191478.9000000004</v>
      </c>
      <c r="AP24" s="21">
        <v>4191478.9000000004</v>
      </c>
      <c r="AQ24" s="21">
        <v>4191478.9000000004</v>
      </c>
      <c r="AR24" s="21">
        <v>4191478.9000000004</v>
      </c>
      <c r="AS24" s="21">
        <v>4191478.9000000004</v>
      </c>
      <c r="AT24" s="21">
        <v>4191478.9000000004</v>
      </c>
      <c r="AU24" s="21">
        <v>4191478.9000000004</v>
      </c>
      <c r="AV24" s="21">
        <v>4191478.9000000004</v>
      </c>
      <c r="AW24" s="21">
        <v>4191478.9000000004</v>
      </c>
      <c r="AX24" s="21">
        <v>4191478.9000000004</v>
      </c>
      <c r="AY24" s="21">
        <v>4191478.9000000004</v>
      </c>
      <c r="AZ24" s="21">
        <v>4191478.9000000004</v>
      </c>
      <c r="BA24" s="21">
        <v>4191478.9000000004</v>
      </c>
      <c r="BB24" s="21">
        <v>4191478.9000000004</v>
      </c>
      <c r="BC24" s="21">
        <v>4191478.9000000004</v>
      </c>
      <c r="BD24" s="21">
        <v>4191478.9000000004</v>
      </c>
      <c r="BE24" s="21">
        <v>4191478.9000000004</v>
      </c>
      <c r="BF24" s="21">
        <v>4191478.9000000004</v>
      </c>
      <c r="BG24" s="21">
        <v>4191478.9000000004</v>
      </c>
      <c r="BH24" s="21">
        <v>4191478.9000000004</v>
      </c>
      <c r="BI24" s="21">
        <v>4191478.9000000004</v>
      </c>
      <c r="BJ24" s="21">
        <v>4191478.9000000004</v>
      </c>
      <c r="BK24" s="21">
        <v>4191478.9000000004</v>
      </c>
      <c r="BL24" s="21">
        <v>4191478.9000000004</v>
      </c>
      <c r="BM24" s="21">
        <v>4191478.9000000004</v>
      </c>
      <c r="BN24" s="21">
        <v>4191478.9000000004</v>
      </c>
      <c r="BO24" s="21">
        <v>4191478.9000000004</v>
      </c>
      <c r="BP24" s="21">
        <v>4191478.9000000004</v>
      </c>
      <c r="BQ24" s="21">
        <v>4191478.9000000004</v>
      </c>
      <c r="BR24" s="21">
        <v>4191478.9000000004</v>
      </c>
      <c r="BS24" s="21">
        <v>4191478.9000000004</v>
      </c>
      <c r="BT24" s="21">
        <v>4191478.9000000004</v>
      </c>
      <c r="BU24" s="21">
        <v>4191478.9000000004</v>
      </c>
      <c r="BV24" s="21">
        <v>4191478.9000000004</v>
      </c>
      <c r="BW24" s="21">
        <v>4191478.9000000004</v>
      </c>
      <c r="BX24" s="21">
        <v>4191478.9000000004</v>
      </c>
      <c r="BY24" s="21">
        <v>4191478.9000000004</v>
      </c>
      <c r="BZ24" s="21">
        <v>4191478.9000000004</v>
      </c>
      <c r="CA24" s="21">
        <v>4191478.9000000004</v>
      </c>
      <c r="CB24" s="21">
        <v>4191478.9000000004</v>
      </c>
      <c r="CC24" s="21">
        <v>4191478.9000000004</v>
      </c>
      <c r="CD24" s="21">
        <v>4191478.9000000004</v>
      </c>
      <c r="CE24" s="21">
        <v>4191478.9000000004</v>
      </c>
      <c r="CF24" s="21">
        <v>4191478.9000000004</v>
      </c>
      <c r="CG24" s="21">
        <v>4191478.9000000004</v>
      </c>
      <c r="CH24" s="21">
        <v>4191478.9000000004</v>
      </c>
      <c r="CI24" s="21">
        <v>4191478.9000000004</v>
      </c>
      <c r="CJ24" s="21">
        <v>4191478.9000000004</v>
      </c>
      <c r="CK24" s="21">
        <v>4191478.9000000004</v>
      </c>
      <c r="CL24" s="21">
        <v>4191478.9000000004</v>
      </c>
      <c r="CM24" s="21">
        <v>4191478.9000000004</v>
      </c>
      <c r="CN24" s="21">
        <v>4191478.9000000004</v>
      </c>
      <c r="CO24" s="21">
        <v>4191478.9000000004</v>
      </c>
      <c r="CP24" s="21">
        <v>4191478.9000000004</v>
      </c>
      <c r="CQ24" s="21">
        <v>4191478.9000000004</v>
      </c>
      <c r="CR24" s="22">
        <f t="shared" si="64"/>
        <v>351605.20144000003</v>
      </c>
      <c r="CS24" s="22">
        <f t="shared" si="64"/>
        <v>331246.58964000008</v>
      </c>
      <c r="CT24" s="22">
        <f t="shared" si="64"/>
        <v>309690.41244000004</v>
      </c>
      <c r="CU24" s="22">
        <f t="shared" si="67"/>
        <v>337234.41664000007</v>
      </c>
      <c r="CV24" s="22">
        <f t="shared" si="2"/>
        <v>304900.15084000007</v>
      </c>
      <c r="CW24" s="22">
        <f t="shared" si="3"/>
        <v>276158.58124000009</v>
      </c>
      <c r="CX24" s="22">
        <f t="shared" si="4"/>
        <v>351605.20144000003</v>
      </c>
      <c r="CY24" s="22">
        <f t="shared" si="5"/>
        <v>331246.58964000008</v>
      </c>
      <c r="CZ24" s="22">
        <f t="shared" si="6"/>
        <v>309690.41244000004</v>
      </c>
      <c r="DA24" s="22">
        <f t="shared" si="7"/>
        <v>340827.11284000002</v>
      </c>
      <c r="DB24" s="22">
        <f t="shared" si="8"/>
        <v>319270.93564000004</v>
      </c>
      <c r="DC24" s="22">
        <f t="shared" si="9"/>
        <v>300109.88924000005</v>
      </c>
      <c r="DD24" s="22">
        <f t="shared" si="65"/>
        <v>207897.35344000004</v>
      </c>
      <c r="DE24" s="22">
        <f t="shared" si="65"/>
        <v>197119.26484000005</v>
      </c>
      <c r="DF24" s="22">
        <f t="shared" si="65"/>
        <v>187538.74164000002</v>
      </c>
      <c r="DG24" s="22">
        <f t="shared" si="11"/>
        <v>207897.35344000004</v>
      </c>
      <c r="DH24" s="22">
        <f t="shared" si="12"/>
        <v>197119.26484000005</v>
      </c>
      <c r="DI24" s="22">
        <f t="shared" si="13"/>
        <v>187538.74164000002</v>
      </c>
      <c r="DJ24" s="22">
        <f t="shared" si="14"/>
        <v>207897.35344000004</v>
      </c>
      <c r="DK24" s="22">
        <f t="shared" si="15"/>
        <v>197119.26484000005</v>
      </c>
      <c r="DL24" s="22">
        <f t="shared" si="16"/>
        <v>187538.74164000002</v>
      </c>
      <c r="DM24" s="22">
        <f t="shared" si="17"/>
        <v>197119.26484000002</v>
      </c>
      <c r="DN24" s="22">
        <f t="shared" si="18"/>
        <v>185143.61084000004</v>
      </c>
      <c r="DO24" s="22">
        <f t="shared" si="19"/>
        <v>177958.21844000003</v>
      </c>
      <c r="DP24" s="22">
        <f t="shared" si="20"/>
        <v>46705.050600000002</v>
      </c>
      <c r="DQ24" s="22">
        <f t="shared" si="21"/>
        <v>45507.485200000003</v>
      </c>
      <c r="DR24" s="22">
        <f t="shared" si="22"/>
        <v>44309.919800000003</v>
      </c>
      <c r="DS24" s="22">
        <v>65</v>
      </c>
      <c r="DT24" s="23">
        <f t="shared" si="23"/>
        <v>8382957.8000000007</v>
      </c>
      <c r="DU24" s="23">
        <f t="shared" si="24"/>
        <v>8382957.8000000007</v>
      </c>
      <c r="DV24" s="22">
        <f t="shared" si="25"/>
        <v>8382957.8000000007</v>
      </c>
      <c r="DW24" s="22">
        <f t="shared" si="26"/>
        <v>8382957.8000000007</v>
      </c>
      <c r="DX24" s="22">
        <f t="shared" si="27"/>
        <v>8382957.8000000007</v>
      </c>
      <c r="DY24" s="22">
        <f t="shared" si="28"/>
        <v>8382957.8000000007</v>
      </c>
      <c r="DZ24" s="22">
        <f t="shared" si="29"/>
        <v>8382957.8000000007</v>
      </c>
      <c r="EA24" s="22">
        <f t="shared" si="30"/>
        <v>12574436.700000001</v>
      </c>
      <c r="EB24" s="22">
        <f t="shared" si="66"/>
        <v>12574436.700000001</v>
      </c>
      <c r="EC24" s="22">
        <f t="shared" si="31"/>
        <v>12574436.700000001</v>
      </c>
      <c r="ED24" s="22">
        <f t="shared" si="32"/>
        <v>12574436.700000001</v>
      </c>
      <c r="EE24" s="22">
        <f t="shared" si="33"/>
        <v>12574436.700000001</v>
      </c>
      <c r="EF24" s="22">
        <f t="shared" si="34"/>
        <v>12574436.700000001</v>
      </c>
      <c r="EG24" s="22">
        <f t="shared" si="35"/>
        <v>12574436.700000001</v>
      </c>
      <c r="EH24" s="22">
        <f t="shared" si="36"/>
        <v>12574436.700000001</v>
      </c>
      <c r="EI24" s="22">
        <f t="shared" si="37"/>
        <v>12574436.700000001</v>
      </c>
      <c r="EJ24" s="22">
        <f t="shared" si="38"/>
        <v>12574436.700000001</v>
      </c>
      <c r="EK24" s="22">
        <f t="shared" si="39"/>
        <v>12574436.700000001</v>
      </c>
      <c r="EL24" s="22">
        <f t="shared" si="40"/>
        <v>12574436.700000001</v>
      </c>
      <c r="EM24" s="22">
        <f t="shared" si="41"/>
        <v>12574436.700000001</v>
      </c>
      <c r="EN24" s="22">
        <f t="shared" si="42"/>
        <v>12574436.700000001</v>
      </c>
      <c r="EO24" s="22">
        <f t="shared" si="43"/>
        <v>8382957.8000000007</v>
      </c>
      <c r="EP24" s="22">
        <f t="shared" si="44"/>
        <v>8382957.8000000007</v>
      </c>
      <c r="EQ24" s="22">
        <f t="shared" si="45"/>
        <v>8382957.8000000007</v>
      </c>
      <c r="ER24" s="22">
        <f t="shared" si="46"/>
        <v>8382957.8000000007</v>
      </c>
      <c r="ES24" s="22">
        <f t="shared" si="47"/>
        <v>8382957.8000000007</v>
      </c>
      <c r="ET24" s="22">
        <f t="shared" si="48"/>
        <v>8382957.8000000007</v>
      </c>
      <c r="EU24" s="22">
        <f t="shared" si="49"/>
        <v>8382957.8000000007</v>
      </c>
      <c r="EV24" s="22">
        <f t="shared" si="50"/>
        <v>8382957.8000000007</v>
      </c>
      <c r="EW24" s="22">
        <f t="shared" si="51"/>
        <v>8382957.8000000007</v>
      </c>
      <c r="EX24" s="22">
        <f t="shared" si="52"/>
        <v>8382957.8000000007</v>
      </c>
      <c r="EY24" s="22">
        <f t="shared" si="53"/>
        <v>8382957.8000000007</v>
      </c>
      <c r="EZ24" s="22">
        <f t="shared" si="54"/>
        <v>8382957.8000000007</v>
      </c>
      <c r="FA24" s="22">
        <f t="shared" si="55"/>
        <v>8382957.8000000007</v>
      </c>
      <c r="FB24" s="22">
        <f t="shared" si="56"/>
        <v>8382957.8000000007</v>
      </c>
      <c r="FC24" s="22">
        <f t="shared" si="57"/>
        <v>8382957.8000000007</v>
      </c>
      <c r="FD24" s="22">
        <f t="shared" si="58"/>
        <v>8382957.8000000007</v>
      </c>
      <c r="FE24" s="22">
        <f t="shared" si="59"/>
        <v>8382957.8000000007</v>
      </c>
      <c r="FF24" s="22">
        <f t="shared" si="60"/>
        <v>8382957.8000000007</v>
      </c>
      <c r="FG24" s="22">
        <f t="shared" si="61"/>
        <v>8382957.8000000007</v>
      </c>
      <c r="FH24" s="22">
        <f t="shared" si="62"/>
        <v>8382957.8000000007</v>
      </c>
      <c r="FI24" s="22">
        <f t="shared" si="63"/>
        <v>8382957.8000000007</v>
      </c>
      <c r="FJ24" s="10"/>
      <c r="FK24" s="10"/>
    </row>
    <row r="25" spans="1:167" x14ac:dyDescent="0.2">
      <c r="A25" s="2" t="s">
        <v>131</v>
      </c>
      <c r="B25" s="1" t="s">
        <v>7</v>
      </c>
      <c r="C25" s="21">
        <v>233405.49646000002</v>
      </c>
      <c r="D25" s="21">
        <v>84697.812915000017</v>
      </c>
      <c r="E25" s="21">
        <v>84697.812915000017</v>
      </c>
      <c r="F25" s="21">
        <v>81434.44720000001</v>
      </c>
      <c r="G25" s="21">
        <v>134007.56826000003</v>
      </c>
      <c r="H25" s="21">
        <v>116642.86996000003</v>
      </c>
      <c r="I25" s="21">
        <v>83829.578000000009</v>
      </c>
      <c r="J25" s="21">
        <v>106583.32060000001</v>
      </c>
      <c r="K25" s="21">
        <v>45507.485200000003</v>
      </c>
      <c r="L25" s="21">
        <v>232327.68760000003</v>
      </c>
      <c r="M25" s="21">
        <v>83620.004055000012</v>
      </c>
      <c r="N25" s="21">
        <v>83620.004055000012</v>
      </c>
      <c r="O25" s="21">
        <v>80356.63834000002</v>
      </c>
      <c r="P25" s="21">
        <v>132929.75940000001</v>
      </c>
      <c r="Q25" s="21">
        <v>115565.06110000002</v>
      </c>
      <c r="R25" s="21">
        <v>82751.769140000019</v>
      </c>
      <c r="S25" s="21">
        <v>105505.51174000002</v>
      </c>
      <c r="T25" s="21">
        <v>44429.676339999998</v>
      </c>
      <c r="U25" s="21">
        <v>231369.63528000005</v>
      </c>
      <c r="V25" s="21">
        <v>82661.951735000024</v>
      </c>
      <c r="W25" s="21">
        <v>82661.951735000024</v>
      </c>
      <c r="X25" s="21">
        <v>79398.586020000017</v>
      </c>
      <c r="Y25" s="21">
        <v>131971.70708000002</v>
      </c>
      <c r="Z25" s="21">
        <v>114607.00878000002</v>
      </c>
      <c r="AA25" s="21">
        <v>81793.716820000016</v>
      </c>
      <c r="AB25" s="21">
        <v>104547.45942000001</v>
      </c>
      <c r="AC25" s="21">
        <v>43471.62402000001</v>
      </c>
      <c r="AD25" s="21">
        <v>23951.308000000005</v>
      </c>
      <c r="AE25" s="21">
        <v>479026.16000000003</v>
      </c>
      <c r="AF25" s="21">
        <v>658660.97000000009</v>
      </c>
      <c r="AG25" s="21">
        <v>2395130.8000000003</v>
      </c>
      <c r="AH25" s="21">
        <v>2395130.8000000003</v>
      </c>
      <c r="AI25" s="21">
        <v>2395130.8000000003</v>
      </c>
      <c r="AJ25" s="21">
        <v>2395130.8000000003</v>
      </c>
      <c r="AK25" s="21">
        <v>2395130.8000000003</v>
      </c>
      <c r="AL25" s="21">
        <v>2395130.8000000003</v>
      </c>
      <c r="AM25" s="21">
        <v>2395130.8000000003</v>
      </c>
      <c r="AN25" s="21">
        <v>2395130.8000000003</v>
      </c>
      <c r="AO25" s="21">
        <v>2395130.8000000003</v>
      </c>
      <c r="AP25" s="21">
        <v>2383155.1460000006</v>
      </c>
      <c r="AQ25" s="21">
        <v>2383155.1460000006</v>
      </c>
      <c r="AR25" s="21">
        <v>2383155.1460000006</v>
      </c>
      <c r="AS25" s="21">
        <v>2383155.1460000006</v>
      </c>
      <c r="AT25" s="21">
        <v>2383155.1460000006</v>
      </c>
      <c r="AU25" s="21">
        <v>2383155.1460000006</v>
      </c>
      <c r="AV25" s="21">
        <v>2383155.1460000006</v>
      </c>
      <c r="AW25" s="21">
        <v>2383155.1460000006</v>
      </c>
      <c r="AX25" s="21">
        <v>2383155.1460000006</v>
      </c>
      <c r="AY25" s="21">
        <v>2377167.3190000001</v>
      </c>
      <c r="AZ25" s="21">
        <v>2377167.3190000001</v>
      </c>
      <c r="BA25" s="21">
        <v>2377167.3190000001</v>
      </c>
      <c r="BB25" s="21">
        <v>2377167.3190000001</v>
      </c>
      <c r="BC25" s="21">
        <v>2377167.3190000001</v>
      </c>
      <c r="BD25" s="21">
        <v>2377167.3190000001</v>
      </c>
      <c r="BE25" s="21">
        <v>2377167.3190000001</v>
      </c>
      <c r="BF25" s="21">
        <v>2377167.3190000001</v>
      </c>
      <c r="BG25" s="21">
        <v>2377167.3190000001</v>
      </c>
      <c r="BH25" s="21">
        <v>2371179.4920000001</v>
      </c>
      <c r="BI25" s="21">
        <v>2371179.4920000001</v>
      </c>
      <c r="BJ25" s="21">
        <v>2371179.4920000001</v>
      </c>
      <c r="BK25" s="21">
        <v>2371179.4920000001</v>
      </c>
      <c r="BL25" s="21">
        <v>2371179.4920000001</v>
      </c>
      <c r="BM25" s="21">
        <v>2371179.4920000001</v>
      </c>
      <c r="BN25" s="21">
        <v>2371179.4920000001</v>
      </c>
      <c r="BO25" s="21">
        <v>2371179.4920000001</v>
      </c>
      <c r="BP25" s="21">
        <v>2371179.4920000001</v>
      </c>
      <c r="BQ25" s="21">
        <v>2365191.665</v>
      </c>
      <c r="BR25" s="21">
        <v>2365191.665</v>
      </c>
      <c r="BS25" s="21">
        <v>2365191.665</v>
      </c>
      <c r="BT25" s="21">
        <v>2365191.665</v>
      </c>
      <c r="BU25" s="21">
        <v>2365191.665</v>
      </c>
      <c r="BV25" s="21">
        <v>2365191.665</v>
      </c>
      <c r="BW25" s="21">
        <v>2365191.665</v>
      </c>
      <c r="BX25" s="21">
        <v>2365191.665</v>
      </c>
      <c r="BY25" s="21">
        <v>2365191.665</v>
      </c>
      <c r="BZ25" s="21">
        <v>2359203.838</v>
      </c>
      <c r="CA25" s="21">
        <v>2359203.838</v>
      </c>
      <c r="CB25" s="21">
        <v>2359203.838</v>
      </c>
      <c r="CC25" s="21">
        <v>2359203.838</v>
      </c>
      <c r="CD25" s="21">
        <v>2359203.838</v>
      </c>
      <c r="CE25" s="21">
        <v>2359203.838</v>
      </c>
      <c r="CF25" s="21">
        <v>2359203.838</v>
      </c>
      <c r="CG25" s="21">
        <v>2359203.838</v>
      </c>
      <c r="CH25" s="21">
        <v>2359203.838</v>
      </c>
      <c r="CI25" s="21">
        <v>2353216.0110000004</v>
      </c>
      <c r="CJ25" s="21">
        <v>2353216.0110000004</v>
      </c>
      <c r="CK25" s="21">
        <v>2353216.0110000004</v>
      </c>
      <c r="CL25" s="21">
        <v>2353216.0110000004</v>
      </c>
      <c r="CM25" s="21">
        <v>2353216.0110000004</v>
      </c>
      <c r="CN25" s="21">
        <v>2353216.0110000004</v>
      </c>
      <c r="CO25" s="21">
        <v>2353216.0110000004</v>
      </c>
      <c r="CP25" s="21">
        <v>2353216.0110000004</v>
      </c>
      <c r="CQ25" s="21">
        <v>2353216.0110000004</v>
      </c>
      <c r="CR25" s="22">
        <f t="shared" si="64"/>
        <v>335348.25113500009</v>
      </c>
      <c r="CS25" s="22">
        <f t="shared" si="64"/>
        <v>332114.82455500006</v>
      </c>
      <c r="CT25" s="22">
        <f t="shared" si="64"/>
        <v>329240.66759500006</v>
      </c>
      <c r="CU25" s="22">
        <f t="shared" si="67"/>
        <v>318103.30937500007</v>
      </c>
      <c r="CV25" s="22">
        <f t="shared" si="2"/>
        <v>315947.69165500003</v>
      </c>
      <c r="CW25" s="22">
        <f t="shared" si="3"/>
        <v>314031.58701500006</v>
      </c>
      <c r="CX25" s="22">
        <f t="shared" si="4"/>
        <v>335348.25113500009</v>
      </c>
      <c r="CY25" s="22">
        <f t="shared" si="5"/>
        <v>332114.82455500006</v>
      </c>
      <c r="CZ25" s="22">
        <f t="shared" si="6"/>
        <v>329240.66759500006</v>
      </c>
      <c r="DA25" s="22">
        <f t="shared" si="7"/>
        <v>325288.70177500008</v>
      </c>
      <c r="DB25" s="22">
        <f t="shared" si="8"/>
        <v>322055.27519499999</v>
      </c>
      <c r="DC25" s="22">
        <f t="shared" si="9"/>
        <v>319181.11823500006</v>
      </c>
      <c r="DD25" s="22">
        <f t="shared" si="65"/>
        <v>201340.68287500006</v>
      </c>
      <c r="DE25" s="22">
        <f t="shared" si="65"/>
        <v>199185.06515500002</v>
      </c>
      <c r="DF25" s="22">
        <f t="shared" si="65"/>
        <v>197268.96051500004</v>
      </c>
      <c r="DG25" s="22">
        <f t="shared" si="11"/>
        <v>201340.68287500006</v>
      </c>
      <c r="DH25" s="22">
        <f t="shared" si="12"/>
        <v>199185.06515500002</v>
      </c>
      <c r="DI25" s="22">
        <f t="shared" si="13"/>
        <v>197268.96051500004</v>
      </c>
      <c r="DJ25" s="22">
        <f t="shared" si="14"/>
        <v>201340.68287500006</v>
      </c>
      <c r="DK25" s="22">
        <f t="shared" si="15"/>
        <v>199185.06515500002</v>
      </c>
      <c r="DL25" s="22">
        <f t="shared" si="16"/>
        <v>197268.96051500004</v>
      </c>
      <c r="DM25" s="22">
        <f t="shared" si="17"/>
        <v>191281.13351500002</v>
      </c>
      <c r="DN25" s="22">
        <f t="shared" si="18"/>
        <v>189125.51579500001</v>
      </c>
      <c r="DO25" s="22">
        <f t="shared" si="19"/>
        <v>187209.41115500004</v>
      </c>
      <c r="DP25" s="22">
        <f t="shared" si="20"/>
        <v>45507.485200000003</v>
      </c>
      <c r="DQ25" s="22">
        <f t="shared" si="21"/>
        <v>44429.676339999998</v>
      </c>
      <c r="DR25" s="22">
        <f t="shared" si="22"/>
        <v>43471.62402000001</v>
      </c>
      <c r="DS25" s="22">
        <v>20000</v>
      </c>
      <c r="DT25" s="23">
        <f t="shared" si="23"/>
        <v>4790261.6000000006</v>
      </c>
      <c r="DU25" s="23">
        <f t="shared" si="24"/>
        <v>4766310.2920000013</v>
      </c>
      <c r="DV25" s="22">
        <f t="shared" si="25"/>
        <v>4754334.6380000003</v>
      </c>
      <c r="DW25" s="22">
        <f t="shared" si="26"/>
        <v>4742358.9840000002</v>
      </c>
      <c r="DX25" s="22">
        <f t="shared" si="27"/>
        <v>4730383.33</v>
      </c>
      <c r="DY25" s="22">
        <f t="shared" si="28"/>
        <v>4718407.676</v>
      </c>
      <c r="DZ25" s="22">
        <f t="shared" si="29"/>
        <v>4706432.0220000008</v>
      </c>
      <c r="EA25" s="22">
        <f t="shared" si="30"/>
        <v>7185392.4000000004</v>
      </c>
      <c r="EB25" s="22">
        <f t="shared" si="66"/>
        <v>7149465.4380000019</v>
      </c>
      <c r="EC25" s="22">
        <f t="shared" si="31"/>
        <v>7131501.9570000004</v>
      </c>
      <c r="ED25" s="22">
        <f t="shared" si="32"/>
        <v>7107550.6490000002</v>
      </c>
      <c r="EE25" s="22">
        <f t="shared" si="33"/>
        <v>7095574.9950000001</v>
      </c>
      <c r="EF25" s="22">
        <f t="shared" si="34"/>
        <v>7077611.5140000004</v>
      </c>
      <c r="EG25" s="22">
        <f t="shared" si="35"/>
        <v>7059648.0330000017</v>
      </c>
      <c r="EH25" s="22">
        <f t="shared" si="36"/>
        <v>7185392.4000000004</v>
      </c>
      <c r="EI25" s="22">
        <f t="shared" si="37"/>
        <v>7149465.4380000019</v>
      </c>
      <c r="EJ25" s="22">
        <f t="shared" si="38"/>
        <v>7131501.9570000004</v>
      </c>
      <c r="EK25" s="22">
        <f t="shared" si="39"/>
        <v>7107550.6490000002</v>
      </c>
      <c r="EL25" s="22">
        <f t="shared" si="40"/>
        <v>7095574.9950000001</v>
      </c>
      <c r="EM25" s="22">
        <f t="shared" si="41"/>
        <v>7077611.5140000004</v>
      </c>
      <c r="EN25" s="22">
        <f t="shared" si="42"/>
        <v>7059648.0330000017</v>
      </c>
      <c r="EO25" s="22">
        <f t="shared" si="43"/>
        <v>4790261.6000000006</v>
      </c>
      <c r="EP25" s="22">
        <f t="shared" si="44"/>
        <v>4766310.2920000013</v>
      </c>
      <c r="EQ25" s="22">
        <f t="shared" si="45"/>
        <v>4754334.6380000003</v>
      </c>
      <c r="ER25" s="22">
        <f t="shared" si="46"/>
        <v>4742358.9840000002</v>
      </c>
      <c r="ES25" s="22">
        <f t="shared" si="47"/>
        <v>4730383.33</v>
      </c>
      <c r="ET25" s="22">
        <f t="shared" si="48"/>
        <v>4718407.676</v>
      </c>
      <c r="EU25" s="22">
        <f t="shared" si="49"/>
        <v>4706432.0220000008</v>
      </c>
      <c r="EV25" s="22">
        <f t="shared" si="50"/>
        <v>4766310.2920000013</v>
      </c>
      <c r="EW25" s="22">
        <f t="shared" si="51"/>
        <v>4754334.6380000003</v>
      </c>
      <c r="EX25" s="22">
        <f t="shared" si="52"/>
        <v>4742358.9840000002</v>
      </c>
      <c r="EY25" s="22">
        <f t="shared" si="53"/>
        <v>4730383.33</v>
      </c>
      <c r="EZ25" s="22">
        <f t="shared" si="54"/>
        <v>4730383.33</v>
      </c>
      <c r="FA25" s="22">
        <f t="shared" si="55"/>
        <v>4718407.676</v>
      </c>
      <c r="FB25" s="22">
        <f t="shared" si="56"/>
        <v>4706432.0220000008</v>
      </c>
      <c r="FC25" s="22">
        <f t="shared" si="57"/>
        <v>4790261.6000000006</v>
      </c>
      <c r="FD25" s="22">
        <f t="shared" si="58"/>
        <v>4766310.2920000013</v>
      </c>
      <c r="FE25" s="22">
        <f t="shared" si="59"/>
        <v>4754334.6380000003</v>
      </c>
      <c r="FF25" s="22">
        <f t="shared" si="60"/>
        <v>4742358.9840000002</v>
      </c>
      <c r="FG25" s="22">
        <f t="shared" si="61"/>
        <v>4730383.33</v>
      </c>
      <c r="FH25" s="22">
        <f t="shared" si="62"/>
        <v>4718407.676</v>
      </c>
      <c r="FI25" s="22">
        <f t="shared" si="63"/>
        <v>4706432.0220000008</v>
      </c>
      <c r="FJ25" s="10"/>
      <c r="FK25" s="10"/>
    </row>
    <row r="26" spans="1:167" x14ac:dyDescent="0.2">
      <c r="A26" s="2" t="s">
        <v>137</v>
      </c>
      <c r="B26" s="1" t="s">
        <v>8</v>
      </c>
      <c r="C26" s="21">
        <v>247656.52472000004</v>
      </c>
      <c r="D26" s="21">
        <v>89577.891920000009</v>
      </c>
      <c r="E26" s="21">
        <v>89577.891920000009</v>
      </c>
      <c r="F26" s="21">
        <v>81194.93412000002</v>
      </c>
      <c r="G26" s="21">
        <v>143707.848</v>
      </c>
      <c r="H26" s="21">
        <v>118319.46152000003</v>
      </c>
      <c r="I26" s="21">
        <v>90775.457320000016</v>
      </c>
      <c r="J26" s="21">
        <v>107541.37292000001</v>
      </c>
      <c r="K26" s="21">
        <v>46705.050600000002</v>
      </c>
      <c r="L26" s="21">
        <v>223705.21672000005</v>
      </c>
      <c r="M26" s="21">
        <v>81194.93412000002</v>
      </c>
      <c r="N26" s="21">
        <v>81194.93412000002</v>
      </c>
      <c r="O26" s="21">
        <v>78799.803320000006</v>
      </c>
      <c r="P26" s="21">
        <v>134127.32480000003</v>
      </c>
      <c r="Q26" s="21">
        <v>115924.33072000003</v>
      </c>
      <c r="R26" s="21">
        <v>82392.499520000012</v>
      </c>
      <c r="S26" s="21">
        <v>103948.67672</v>
      </c>
      <c r="T26" s="21">
        <v>45507.485200000003</v>
      </c>
      <c r="U26" s="21">
        <v>199753.90872000006</v>
      </c>
      <c r="V26" s="21">
        <v>76404.672520000007</v>
      </c>
      <c r="W26" s="21">
        <v>76404.672520000007</v>
      </c>
      <c r="X26" s="21">
        <v>76404.672520000007</v>
      </c>
      <c r="Y26" s="21">
        <v>122151.67080000001</v>
      </c>
      <c r="Z26" s="21">
        <v>111134.06912000001</v>
      </c>
      <c r="AA26" s="21">
        <v>77602.237920000014</v>
      </c>
      <c r="AB26" s="21">
        <v>101553.54592000002</v>
      </c>
      <c r="AC26" s="21">
        <v>44309.919800000003</v>
      </c>
      <c r="AD26" s="21">
        <v>77.841751000000031</v>
      </c>
      <c r="AE26" s="21">
        <v>25809598.972749606</v>
      </c>
      <c r="AF26" s="21">
        <v>25809598.972749606</v>
      </c>
      <c r="AG26" s="21">
        <v>4191478.9000000004</v>
      </c>
      <c r="AH26" s="21">
        <v>4191478.9000000004</v>
      </c>
      <c r="AI26" s="21">
        <v>4191478.9000000004</v>
      </c>
      <c r="AJ26" s="21">
        <v>4191478.9000000004</v>
      </c>
      <c r="AK26" s="21">
        <v>4191478.9000000004</v>
      </c>
      <c r="AL26" s="21">
        <v>4191478.9000000004</v>
      </c>
      <c r="AM26" s="21">
        <v>4191478.9000000004</v>
      </c>
      <c r="AN26" s="21">
        <v>4191478.9000000004</v>
      </c>
      <c r="AO26" s="21">
        <v>4191478.9000000004</v>
      </c>
      <c r="AP26" s="21">
        <v>4191478.9000000004</v>
      </c>
      <c r="AQ26" s="21">
        <v>4191478.9000000004</v>
      </c>
      <c r="AR26" s="21">
        <v>4191478.9000000004</v>
      </c>
      <c r="AS26" s="21">
        <v>4191478.9000000004</v>
      </c>
      <c r="AT26" s="21">
        <v>4191478.9000000004</v>
      </c>
      <c r="AU26" s="21">
        <v>4191478.9000000004</v>
      </c>
      <c r="AV26" s="21">
        <v>4191478.9000000004</v>
      </c>
      <c r="AW26" s="21">
        <v>4191478.9000000004</v>
      </c>
      <c r="AX26" s="21">
        <v>4191478.9000000004</v>
      </c>
      <c r="AY26" s="21">
        <v>4191478.9000000004</v>
      </c>
      <c r="AZ26" s="21">
        <v>4191478.9000000004</v>
      </c>
      <c r="BA26" s="21">
        <v>4191478.9000000004</v>
      </c>
      <c r="BB26" s="21">
        <v>4191478.9000000004</v>
      </c>
      <c r="BC26" s="21">
        <v>4191478.9000000004</v>
      </c>
      <c r="BD26" s="21">
        <v>4191478.9000000004</v>
      </c>
      <c r="BE26" s="21">
        <v>4191478.9000000004</v>
      </c>
      <c r="BF26" s="21">
        <v>4191478.9000000004</v>
      </c>
      <c r="BG26" s="21">
        <v>4191478.9000000004</v>
      </c>
      <c r="BH26" s="21">
        <v>4191478.9000000004</v>
      </c>
      <c r="BI26" s="21">
        <v>4191478.9000000004</v>
      </c>
      <c r="BJ26" s="21">
        <v>4191478.9000000004</v>
      </c>
      <c r="BK26" s="21">
        <v>4191478.9000000004</v>
      </c>
      <c r="BL26" s="21">
        <v>4191478.9000000004</v>
      </c>
      <c r="BM26" s="21">
        <v>4191478.9000000004</v>
      </c>
      <c r="BN26" s="21">
        <v>4191478.9000000004</v>
      </c>
      <c r="BO26" s="21">
        <v>4191478.9000000004</v>
      </c>
      <c r="BP26" s="21">
        <v>4191478.9000000004</v>
      </c>
      <c r="BQ26" s="21">
        <v>4191478.9000000004</v>
      </c>
      <c r="BR26" s="21">
        <v>4191478.9000000004</v>
      </c>
      <c r="BS26" s="21">
        <v>4191478.9000000004</v>
      </c>
      <c r="BT26" s="21">
        <v>4191478.9000000004</v>
      </c>
      <c r="BU26" s="21">
        <v>4191478.9000000004</v>
      </c>
      <c r="BV26" s="21">
        <v>4191478.9000000004</v>
      </c>
      <c r="BW26" s="21">
        <v>4191478.9000000004</v>
      </c>
      <c r="BX26" s="21">
        <v>4191478.9000000004</v>
      </c>
      <c r="BY26" s="21">
        <v>4191478.9000000004</v>
      </c>
      <c r="BZ26" s="21">
        <v>4191478.9000000004</v>
      </c>
      <c r="CA26" s="21">
        <v>4191478.9000000004</v>
      </c>
      <c r="CB26" s="21">
        <v>4191478.9000000004</v>
      </c>
      <c r="CC26" s="21">
        <v>4191478.9000000004</v>
      </c>
      <c r="CD26" s="21">
        <v>4191478.9000000004</v>
      </c>
      <c r="CE26" s="21">
        <v>4191478.9000000004</v>
      </c>
      <c r="CF26" s="21">
        <v>4191478.9000000004</v>
      </c>
      <c r="CG26" s="21">
        <v>4191478.9000000004</v>
      </c>
      <c r="CH26" s="21">
        <v>4191478.9000000004</v>
      </c>
      <c r="CI26" s="21">
        <v>4191478.9000000004</v>
      </c>
      <c r="CJ26" s="21">
        <v>4191478.9000000004</v>
      </c>
      <c r="CK26" s="21">
        <v>4191478.9000000004</v>
      </c>
      <c r="CL26" s="21">
        <v>4191478.9000000004</v>
      </c>
      <c r="CM26" s="21">
        <v>4191478.9000000004</v>
      </c>
      <c r="CN26" s="21">
        <v>4191478.9000000004</v>
      </c>
      <c r="CO26" s="21">
        <v>4191478.9000000004</v>
      </c>
      <c r="CP26" s="21">
        <v>4191478.9000000004</v>
      </c>
      <c r="CQ26" s="21">
        <v>4191478.9000000004</v>
      </c>
      <c r="CR26" s="22">
        <f t="shared" si="64"/>
        <v>351605.20144000003</v>
      </c>
      <c r="CS26" s="22">
        <f t="shared" si="64"/>
        <v>331246.58964000008</v>
      </c>
      <c r="CT26" s="22">
        <f t="shared" si="64"/>
        <v>309690.41244000004</v>
      </c>
      <c r="CU26" s="22">
        <f t="shared" si="67"/>
        <v>337234.41664000007</v>
      </c>
      <c r="CV26" s="22">
        <f t="shared" si="2"/>
        <v>304900.15084000007</v>
      </c>
      <c r="CW26" s="22">
        <f t="shared" si="3"/>
        <v>276158.58124000009</v>
      </c>
      <c r="CX26" s="22">
        <f t="shared" si="4"/>
        <v>351605.20144000003</v>
      </c>
      <c r="CY26" s="22">
        <f t="shared" si="5"/>
        <v>331246.58964000008</v>
      </c>
      <c r="CZ26" s="22">
        <f t="shared" si="6"/>
        <v>309690.41244000004</v>
      </c>
      <c r="DA26" s="22">
        <f t="shared" si="7"/>
        <v>340827.11284000002</v>
      </c>
      <c r="DB26" s="22">
        <f t="shared" si="8"/>
        <v>319270.93564000004</v>
      </c>
      <c r="DC26" s="22">
        <f t="shared" si="9"/>
        <v>300109.88924000005</v>
      </c>
      <c r="DD26" s="22">
        <f t="shared" si="65"/>
        <v>207897.35344000004</v>
      </c>
      <c r="DE26" s="22">
        <f t="shared" si="65"/>
        <v>197119.26484000005</v>
      </c>
      <c r="DF26" s="22">
        <f t="shared" si="65"/>
        <v>187538.74164000002</v>
      </c>
      <c r="DG26" s="22">
        <f t="shared" si="11"/>
        <v>207897.35344000004</v>
      </c>
      <c r="DH26" s="22">
        <f t="shared" si="12"/>
        <v>197119.26484000005</v>
      </c>
      <c r="DI26" s="22">
        <f t="shared" si="13"/>
        <v>187538.74164000002</v>
      </c>
      <c r="DJ26" s="22">
        <f t="shared" si="14"/>
        <v>207897.35344000004</v>
      </c>
      <c r="DK26" s="22">
        <f t="shared" si="15"/>
        <v>197119.26484000005</v>
      </c>
      <c r="DL26" s="22">
        <f t="shared" si="16"/>
        <v>187538.74164000002</v>
      </c>
      <c r="DM26" s="22">
        <f t="shared" si="17"/>
        <v>197119.26484000002</v>
      </c>
      <c r="DN26" s="22">
        <f t="shared" si="18"/>
        <v>185143.61084000004</v>
      </c>
      <c r="DO26" s="22">
        <f t="shared" si="19"/>
        <v>177958.21844000003</v>
      </c>
      <c r="DP26" s="22">
        <f t="shared" si="20"/>
        <v>46705.050600000002</v>
      </c>
      <c r="DQ26" s="22">
        <f t="shared" si="21"/>
        <v>45507.485200000003</v>
      </c>
      <c r="DR26" s="22">
        <f t="shared" si="22"/>
        <v>44309.919800000003</v>
      </c>
      <c r="DS26" s="22">
        <v>65</v>
      </c>
      <c r="DT26" s="23">
        <f t="shared" si="23"/>
        <v>8382957.8000000007</v>
      </c>
      <c r="DU26" s="23">
        <f t="shared" si="24"/>
        <v>8382957.8000000007</v>
      </c>
      <c r="DV26" s="22">
        <f t="shared" si="25"/>
        <v>8382957.8000000007</v>
      </c>
      <c r="DW26" s="22">
        <f t="shared" si="26"/>
        <v>8382957.8000000007</v>
      </c>
      <c r="DX26" s="22">
        <f t="shared" si="27"/>
        <v>8382957.8000000007</v>
      </c>
      <c r="DY26" s="22">
        <f t="shared" si="28"/>
        <v>8382957.8000000007</v>
      </c>
      <c r="DZ26" s="22">
        <f t="shared" si="29"/>
        <v>8382957.8000000007</v>
      </c>
      <c r="EA26" s="22">
        <f t="shared" si="30"/>
        <v>12574436.700000001</v>
      </c>
      <c r="EB26" s="22">
        <f t="shared" si="66"/>
        <v>12574436.700000001</v>
      </c>
      <c r="EC26" s="22">
        <f t="shared" si="31"/>
        <v>12574436.700000001</v>
      </c>
      <c r="ED26" s="22">
        <f t="shared" si="32"/>
        <v>12574436.700000001</v>
      </c>
      <c r="EE26" s="22">
        <f t="shared" si="33"/>
        <v>12574436.700000001</v>
      </c>
      <c r="EF26" s="22">
        <f t="shared" si="34"/>
        <v>12574436.700000001</v>
      </c>
      <c r="EG26" s="22">
        <f t="shared" si="35"/>
        <v>12574436.700000001</v>
      </c>
      <c r="EH26" s="22">
        <f t="shared" si="36"/>
        <v>12574436.700000001</v>
      </c>
      <c r="EI26" s="22">
        <f t="shared" si="37"/>
        <v>12574436.700000001</v>
      </c>
      <c r="EJ26" s="22">
        <f t="shared" si="38"/>
        <v>12574436.700000001</v>
      </c>
      <c r="EK26" s="22">
        <f t="shared" si="39"/>
        <v>12574436.700000001</v>
      </c>
      <c r="EL26" s="22">
        <f t="shared" si="40"/>
        <v>12574436.700000001</v>
      </c>
      <c r="EM26" s="22">
        <f t="shared" si="41"/>
        <v>12574436.700000001</v>
      </c>
      <c r="EN26" s="22">
        <f t="shared" si="42"/>
        <v>12574436.700000001</v>
      </c>
      <c r="EO26" s="22">
        <f t="shared" si="43"/>
        <v>8382957.8000000007</v>
      </c>
      <c r="EP26" s="22">
        <f t="shared" si="44"/>
        <v>8382957.8000000007</v>
      </c>
      <c r="EQ26" s="22">
        <f t="shared" si="45"/>
        <v>8382957.8000000007</v>
      </c>
      <c r="ER26" s="22">
        <f t="shared" si="46"/>
        <v>8382957.8000000007</v>
      </c>
      <c r="ES26" s="22">
        <f t="shared" si="47"/>
        <v>8382957.8000000007</v>
      </c>
      <c r="ET26" s="22">
        <f t="shared" si="48"/>
        <v>8382957.8000000007</v>
      </c>
      <c r="EU26" s="22">
        <f t="shared" si="49"/>
        <v>8382957.8000000007</v>
      </c>
      <c r="EV26" s="22">
        <f t="shared" si="50"/>
        <v>8382957.8000000007</v>
      </c>
      <c r="EW26" s="22">
        <f t="shared" si="51"/>
        <v>8382957.8000000007</v>
      </c>
      <c r="EX26" s="22">
        <f t="shared" si="52"/>
        <v>8382957.8000000007</v>
      </c>
      <c r="EY26" s="22">
        <f t="shared" si="53"/>
        <v>8382957.8000000007</v>
      </c>
      <c r="EZ26" s="22">
        <f t="shared" si="54"/>
        <v>8382957.8000000007</v>
      </c>
      <c r="FA26" s="22">
        <f t="shared" si="55"/>
        <v>8382957.8000000007</v>
      </c>
      <c r="FB26" s="22">
        <f t="shared" si="56"/>
        <v>8382957.8000000007</v>
      </c>
      <c r="FC26" s="22">
        <f t="shared" si="57"/>
        <v>8382957.8000000007</v>
      </c>
      <c r="FD26" s="22">
        <f t="shared" si="58"/>
        <v>8382957.8000000007</v>
      </c>
      <c r="FE26" s="22">
        <f t="shared" si="59"/>
        <v>8382957.8000000007</v>
      </c>
      <c r="FF26" s="22">
        <f t="shared" si="60"/>
        <v>8382957.8000000007</v>
      </c>
      <c r="FG26" s="22">
        <f t="shared" si="61"/>
        <v>8382957.8000000007</v>
      </c>
      <c r="FH26" s="22">
        <f t="shared" si="62"/>
        <v>8382957.8000000007</v>
      </c>
      <c r="FI26" s="22">
        <f t="shared" si="63"/>
        <v>8382957.8000000007</v>
      </c>
      <c r="FJ26" s="10"/>
      <c r="FK26" s="10"/>
    </row>
    <row r="27" spans="1:167" x14ac:dyDescent="0.2">
      <c r="A27" s="2" t="s">
        <v>140</v>
      </c>
      <c r="B27" s="1" t="s">
        <v>9</v>
      </c>
      <c r="C27" s="21">
        <v>209573.94500000001</v>
      </c>
      <c r="D27" s="21">
        <v>58680.704600000012</v>
      </c>
      <c r="E27" s="21">
        <v>58680.704600000012</v>
      </c>
      <c r="F27" s="21">
        <v>56285.573800000006</v>
      </c>
      <c r="G27" s="21">
        <v>119756.54000000001</v>
      </c>
      <c r="H27" s="21">
        <v>81434.44720000001</v>
      </c>
      <c r="I27" s="21">
        <v>58680.704600000012</v>
      </c>
      <c r="J27" s="21">
        <v>74249.054799999998</v>
      </c>
      <c r="K27" s="21">
        <v>43112.354400000011</v>
      </c>
      <c r="L27" s="21">
        <v>203586.11800000005</v>
      </c>
      <c r="M27" s="21">
        <v>53890.443000000007</v>
      </c>
      <c r="N27" s="21">
        <v>53890.443000000007</v>
      </c>
      <c r="O27" s="21">
        <v>53890.443000000007</v>
      </c>
      <c r="P27" s="21">
        <v>117361.40920000002</v>
      </c>
      <c r="Q27" s="21">
        <v>77841.751000000004</v>
      </c>
      <c r="R27" s="21">
        <v>53890.443000000007</v>
      </c>
      <c r="S27" s="21">
        <v>71853.923999999999</v>
      </c>
      <c r="T27" s="21">
        <v>40717.223600000005</v>
      </c>
      <c r="U27" s="21">
        <v>197598.29100000003</v>
      </c>
      <c r="V27" s="21">
        <v>47902.616000000009</v>
      </c>
      <c r="W27" s="21">
        <v>47902.616000000009</v>
      </c>
      <c r="X27" s="21">
        <v>51495.312200000008</v>
      </c>
      <c r="Y27" s="21">
        <v>113768.71300000002</v>
      </c>
      <c r="Z27" s="21">
        <v>75446.620200000005</v>
      </c>
      <c r="AA27" s="21">
        <v>51495.312200000008</v>
      </c>
      <c r="AB27" s="21">
        <v>69458.7932</v>
      </c>
      <c r="AC27" s="21">
        <v>38322.092800000006</v>
      </c>
      <c r="AD27" s="21">
        <v>598782.70000000007</v>
      </c>
      <c r="AE27" s="21">
        <v>1197565.4000000001</v>
      </c>
      <c r="AF27" s="21">
        <v>1556835.02</v>
      </c>
      <c r="AG27" s="21">
        <v>14370784.800000001</v>
      </c>
      <c r="AH27" s="21">
        <v>14370784.800000001</v>
      </c>
      <c r="AI27" s="21">
        <v>14370784.800000001</v>
      </c>
      <c r="AJ27" s="21">
        <v>14370784.800000001</v>
      </c>
      <c r="AK27" s="21">
        <v>14370784.800000001</v>
      </c>
      <c r="AL27" s="21">
        <v>14370784.800000001</v>
      </c>
      <c r="AM27" s="21">
        <v>14370784.800000001</v>
      </c>
      <c r="AN27" s="21">
        <v>14370784.800000001</v>
      </c>
      <c r="AO27" s="21">
        <v>14370784.800000001</v>
      </c>
      <c r="AP27" s="21">
        <v>21556177.200000003</v>
      </c>
      <c r="AQ27" s="21">
        <v>21556177.200000003</v>
      </c>
      <c r="AR27" s="21">
        <v>21556177.200000003</v>
      </c>
      <c r="AS27" s="21">
        <v>21556177.200000003</v>
      </c>
      <c r="AT27" s="21">
        <v>21556177.200000003</v>
      </c>
      <c r="AU27" s="21">
        <v>21556177.200000003</v>
      </c>
      <c r="AV27" s="21">
        <v>21556177.200000003</v>
      </c>
      <c r="AW27" s="21">
        <v>21556177.200000003</v>
      </c>
      <c r="AX27" s="21">
        <v>21556177.200000003</v>
      </c>
      <c r="AY27" s="21">
        <v>28741569.600000001</v>
      </c>
      <c r="AZ27" s="21">
        <v>28741569.600000001</v>
      </c>
      <c r="BA27" s="21">
        <v>28741569.600000001</v>
      </c>
      <c r="BB27" s="21">
        <v>28741569.600000001</v>
      </c>
      <c r="BC27" s="21">
        <v>28741569.600000001</v>
      </c>
      <c r="BD27" s="21">
        <v>28741569.600000001</v>
      </c>
      <c r="BE27" s="21">
        <v>28741569.600000001</v>
      </c>
      <c r="BF27" s="21">
        <v>28741569.600000001</v>
      </c>
      <c r="BG27" s="21">
        <v>28741569.600000001</v>
      </c>
      <c r="BH27" s="21">
        <v>35926962</v>
      </c>
      <c r="BI27" s="21">
        <v>35926962</v>
      </c>
      <c r="BJ27" s="21">
        <v>35926962</v>
      </c>
      <c r="BK27" s="21">
        <v>35926962</v>
      </c>
      <c r="BL27" s="21">
        <v>35926962</v>
      </c>
      <c r="BM27" s="21">
        <v>35926962</v>
      </c>
      <c r="BN27" s="21">
        <v>35926962</v>
      </c>
      <c r="BO27" s="21">
        <v>35926962</v>
      </c>
      <c r="BP27" s="21">
        <v>35926962</v>
      </c>
      <c r="BQ27" s="21">
        <v>57483139.200000003</v>
      </c>
      <c r="BR27" s="21">
        <v>57483139.200000003</v>
      </c>
      <c r="BS27" s="21">
        <v>57483139.200000003</v>
      </c>
      <c r="BT27" s="21">
        <v>57483139.200000003</v>
      </c>
      <c r="BU27" s="21">
        <v>57483139.200000003</v>
      </c>
      <c r="BV27" s="21">
        <v>57483139.200000003</v>
      </c>
      <c r="BW27" s="21">
        <v>57483139.200000003</v>
      </c>
      <c r="BX27" s="21">
        <v>57483139.200000003</v>
      </c>
      <c r="BY27" s="21">
        <v>57483139.200000003</v>
      </c>
      <c r="BZ27" s="21">
        <v>71853924</v>
      </c>
      <c r="CA27" s="21">
        <v>71853924</v>
      </c>
      <c r="CB27" s="21">
        <v>71853924</v>
      </c>
      <c r="CC27" s="21">
        <v>71853924</v>
      </c>
      <c r="CD27" s="21">
        <v>71853924</v>
      </c>
      <c r="CE27" s="21">
        <v>71853924</v>
      </c>
      <c r="CF27" s="21">
        <v>71853924</v>
      </c>
      <c r="CG27" s="21">
        <v>71853924</v>
      </c>
      <c r="CH27" s="21">
        <v>71853924</v>
      </c>
      <c r="CI27" s="21">
        <v>93410101.200000003</v>
      </c>
      <c r="CJ27" s="21">
        <v>93410101.200000003</v>
      </c>
      <c r="CK27" s="21">
        <v>93410101.200000003</v>
      </c>
      <c r="CL27" s="21">
        <v>93410101.200000003</v>
      </c>
      <c r="CM27" s="21">
        <v>93410101.200000003</v>
      </c>
      <c r="CN27" s="21">
        <v>93410101.200000003</v>
      </c>
      <c r="CO27" s="21">
        <v>93410101.200000003</v>
      </c>
      <c r="CP27" s="21">
        <v>93410101.200000003</v>
      </c>
      <c r="CQ27" s="21">
        <v>93410101.200000003</v>
      </c>
      <c r="CR27" s="22">
        <f t="shared" si="64"/>
        <v>268254.6496</v>
      </c>
      <c r="CS27" s="22">
        <f t="shared" si="64"/>
        <v>257476.56100000005</v>
      </c>
      <c r="CT27" s="22">
        <f t="shared" si="64"/>
        <v>245500.90700000004</v>
      </c>
      <c r="CU27" s="22">
        <f t="shared" si="67"/>
        <v>268254.6496</v>
      </c>
      <c r="CV27" s="22">
        <f t="shared" si="2"/>
        <v>257476.56100000005</v>
      </c>
      <c r="CW27" s="22">
        <f t="shared" si="3"/>
        <v>245500.90700000004</v>
      </c>
      <c r="CX27" s="22">
        <f t="shared" si="4"/>
        <v>259871.69180000003</v>
      </c>
      <c r="CY27" s="22">
        <f t="shared" si="5"/>
        <v>249093.60320000001</v>
      </c>
      <c r="CZ27" s="22">
        <f t="shared" si="6"/>
        <v>240710.64540000004</v>
      </c>
      <c r="DA27" s="22">
        <f t="shared" si="7"/>
        <v>252686.29940000002</v>
      </c>
      <c r="DB27" s="22">
        <f t="shared" si="8"/>
        <v>243105.77620000002</v>
      </c>
      <c r="DC27" s="22">
        <f t="shared" si="9"/>
        <v>234722.81840000005</v>
      </c>
      <c r="DD27" s="22">
        <f t="shared" si="65"/>
        <v>140115.15180000002</v>
      </c>
      <c r="DE27" s="22">
        <f t="shared" si="65"/>
        <v>131732.19400000002</v>
      </c>
      <c r="DF27" s="22">
        <f t="shared" si="65"/>
        <v>126941.93240000002</v>
      </c>
      <c r="DG27" s="22">
        <f t="shared" si="11"/>
        <v>140115.15180000002</v>
      </c>
      <c r="DH27" s="22">
        <f t="shared" si="12"/>
        <v>131732.19400000002</v>
      </c>
      <c r="DI27" s="22">
        <f t="shared" si="13"/>
        <v>126941.93240000002</v>
      </c>
      <c r="DJ27" s="22">
        <f t="shared" si="14"/>
        <v>140115.15180000002</v>
      </c>
      <c r="DK27" s="22">
        <f t="shared" si="15"/>
        <v>131732.19400000002</v>
      </c>
      <c r="DL27" s="22">
        <f t="shared" si="16"/>
        <v>126941.93240000002</v>
      </c>
      <c r="DM27" s="22">
        <f t="shared" si="17"/>
        <v>132929.75940000001</v>
      </c>
      <c r="DN27" s="22">
        <f t="shared" si="18"/>
        <v>125744.367</v>
      </c>
      <c r="DO27" s="22">
        <f t="shared" si="19"/>
        <v>120954.1054</v>
      </c>
      <c r="DP27" s="22">
        <f t="shared" si="20"/>
        <v>43112.354400000011</v>
      </c>
      <c r="DQ27" s="22">
        <f t="shared" si="21"/>
        <v>40717.223600000005</v>
      </c>
      <c r="DR27" s="22">
        <f t="shared" si="22"/>
        <v>38322.092800000006</v>
      </c>
      <c r="DS27" s="22">
        <v>500000</v>
      </c>
      <c r="DT27" s="23">
        <f t="shared" si="23"/>
        <v>28741569.600000001</v>
      </c>
      <c r="DU27" s="23">
        <f t="shared" si="24"/>
        <v>43112354.400000006</v>
      </c>
      <c r="DV27" s="22">
        <f t="shared" si="25"/>
        <v>57483139.200000003</v>
      </c>
      <c r="DW27" s="22">
        <f t="shared" si="26"/>
        <v>71853924</v>
      </c>
      <c r="DX27" s="22">
        <f t="shared" si="27"/>
        <v>114966278.40000001</v>
      </c>
      <c r="DY27" s="22">
        <f t="shared" si="28"/>
        <v>143707848</v>
      </c>
      <c r="DZ27" s="22">
        <f t="shared" si="29"/>
        <v>186820202.40000001</v>
      </c>
      <c r="EA27" s="22">
        <f t="shared" si="30"/>
        <v>43112354.400000006</v>
      </c>
      <c r="EB27" s="22">
        <f t="shared" si="66"/>
        <v>64668531.600000009</v>
      </c>
      <c r="EC27" s="22">
        <f t="shared" si="31"/>
        <v>86224708.800000012</v>
      </c>
      <c r="ED27" s="22">
        <f t="shared" si="32"/>
        <v>129337063.2</v>
      </c>
      <c r="EE27" s="22">
        <f t="shared" si="33"/>
        <v>172449417.60000002</v>
      </c>
      <c r="EF27" s="22">
        <f t="shared" si="34"/>
        <v>215561772</v>
      </c>
      <c r="EG27" s="22">
        <f t="shared" si="35"/>
        <v>280230303.60000002</v>
      </c>
      <c r="EH27" s="22">
        <f t="shared" si="36"/>
        <v>43112354.400000006</v>
      </c>
      <c r="EI27" s="22">
        <f t="shared" si="37"/>
        <v>64668531.600000009</v>
      </c>
      <c r="EJ27" s="22">
        <f t="shared" si="38"/>
        <v>86224708.800000012</v>
      </c>
      <c r="EK27" s="22">
        <f t="shared" si="39"/>
        <v>129337063.2</v>
      </c>
      <c r="EL27" s="22">
        <f t="shared" si="40"/>
        <v>172449417.60000002</v>
      </c>
      <c r="EM27" s="22">
        <f t="shared" si="41"/>
        <v>215561772</v>
      </c>
      <c r="EN27" s="22">
        <f t="shared" si="42"/>
        <v>280230303.60000002</v>
      </c>
      <c r="EO27" s="22">
        <f t="shared" si="43"/>
        <v>28741569.600000001</v>
      </c>
      <c r="EP27" s="22">
        <f t="shared" si="44"/>
        <v>43112354.400000006</v>
      </c>
      <c r="EQ27" s="22">
        <f t="shared" si="45"/>
        <v>57483139.200000003</v>
      </c>
      <c r="ER27" s="22">
        <f t="shared" si="46"/>
        <v>71853924</v>
      </c>
      <c r="ES27" s="22">
        <f t="shared" si="47"/>
        <v>114966278.40000001</v>
      </c>
      <c r="ET27" s="22">
        <f t="shared" si="48"/>
        <v>143707848</v>
      </c>
      <c r="EU27" s="22">
        <f t="shared" si="49"/>
        <v>186820202.40000001</v>
      </c>
      <c r="EV27" s="22">
        <f t="shared" si="50"/>
        <v>43112354.400000006</v>
      </c>
      <c r="EW27" s="22">
        <f t="shared" si="51"/>
        <v>57483139.200000003</v>
      </c>
      <c r="EX27" s="22">
        <f t="shared" si="52"/>
        <v>71853924</v>
      </c>
      <c r="EY27" s="22">
        <f t="shared" si="53"/>
        <v>114966278.40000001</v>
      </c>
      <c r="EZ27" s="22">
        <f t="shared" si="54"/>
        <v>114966278.40000001</v>
      </c>
      <c r="FA27" s="22">
        <f t="shared" si="55"/>
        <v>143707848</v>
      </c>
      <c r="FB27" s="22">
        <f t="shared" si="56"/>
        <v>186820202.40000001</v>
      </c>
      <c r="FC27" s="22">
        <f t="shared" si="57"/>
        <v>28741569.600000001</v>
      </c>
      <c r="FD27" s="22">
        <f t="shared" si="58"/>
        <v>43112354.400000006</v>
      </c>
      <c r="FE27" s="22">
        <f t="shared" si="59"/>
        <v>57483139.200000003</v>
      </c>
      <c r="FF27" s="22">
        <f t="shared" si="60"/>
        <v>71853924</v>
      </c>
      <c r="FG27" s="22">
        <f t="shared" si="61"/>
        <v>114966278.40000001</v>
      </c>
      <c r="FH27" s="22">
        <f t="shared" si="62"/>
        <v>143707848</v>
      </c>
      <c r="FI27" s="22">
        <f t="shared" si="63"/>
        <v>186820202.40000001</v>
      </c>
      <c r="FJ27" s="10"/>
      <c r="FK27" s="10"/>
    </row>
    <row r="28" spans="1:167" x14ac:dyDescent="0.2">
      <c r="A28" s="2" t="s">
        <v>129</v>
      </c>
      <c r="B28" s="3" t="s">
        <v>10</v>
      </c>
      <c r="C28" s="21">
        <v>83829.578000000009</v>
      </c>
      <c r="D28" s="21">
        <v>53890.443000000007</v>
      </c>
      <c r="E28" s="21">
        <v>47902.616000000009</v>
      </c>
      <c r="F28" s="21">
        <v>53890.443000000007</v>
      </c>
      <c r="G28" s="21">
        <v>95805.232000000018</v>
      </c>
      <c r="H28" s="21">
        <v>59878.270000000004</v>
      </c>
      <c r="I28" s="21">
        <v>71853.923999999999</v>
      </c>
      <c r="J28" s="21">
        <v>71853.923999999999</v>
      </c>
      <c r="K28" s="21">
        <v>29939.135000000002</v>
      </c>
      <c r="L28" s="21">
        <v>77841.751000000004</v>
      </c>
      <c r="M28" s="21">
        <v>41914.789000000004</v>
      </c>
      <c r="N28" s="21">
        <v>35926.962</v>
      </c>
      <c r="O28" s="21">
        <v>41914.789000000004</v>
      </c>
      <c r="P28" s="21">
        <v>83829.578000000009</v>
      </c>
      <c r="Q28" s="21">
        <v>53890.443000000007</v>
      </c>
      <c r="R28" s="21">
        <v>65866.097000000009</v>
      </c>
      <c r="S28" s="21">
        <v>65866.097000000009</v>
      </c>
      <c r="T28" s="21">
        <v>23951.308000000005</v>
      </c>
      <c r="U28" s="21">
        <v>71853.923999999999</v>
      </c>
      <c r="V28" s="21">
        <v>29939.135000000002</v>
      </c>
      <c r="W28" s="21">
        <v>23951.308000000005</v>
      </c>
      <c r="X28" s="21">
        <v>29939.135000000002</v>
      </c>
      <c r="Y28" s="21">
        <v>71853.923999999999</v>
      </c>
      <c r="Z28" s="21">
        <v>47902.616000000009</v>
      </c>
      <c r="AA28" s="21">
        <v>59878.270000000004</v>
      </c>
      <c r="AB28" s="21">
        <v>59878.270000000004</v>
      </c>
      <c r="AC28" s="21">
        <v>17963.481</v>
      </c>
      <c r="AD28" s="21">
        <v>552676.43210000009</v>
      </c>
      <c r="AE28" s="21">
        <v>880509.96035000007</v>
      </c>
      <c r="AF28" s="21">
        <v>880509.96035000007</v>
      </c>
      <c r="AG28" s="21">
        <v>3592696.2</v>
      </c>
      <c r="AH28" s="21">
        <v>3592696.2</v>
      </c>
      <c r="AI28" s="21">
        <v>3592696.2</v>
      </c>
      <c r="AJ28" s="21">
        <v>3592696.2</v>
      </c>
      <c r="AK28" s="21">
        <v>3592696.2</v>
      </c>
      <c r="AL28" s="21">
        <v>3592696.2</v>
      </c>
      <c r="AM28" s="21">
        <v>3592696.2</v>
      </c>
      <c r="AN28" s="21">
        <v>3592696.2</v>
      </c>
      <c r="AO28" s="21">
        <v>3592696.2</v>
      </c>
      <c r="AP28" s="21">
        <v>4790261.6000000006</v>
      </c>
      <c r="AQ28" s="21">
        <v>4790261.6000000006</v>
      </c>
      <c r="AR28" s="21">
        <v>4790261.6000000006</v>
      </c>
      <c r="AS28" s="21">
        <v>4790261.6000000006</v>
      </c>
      <c r="AT28" s="21">
        <v>4790261.6000000006</v>
      </c>
      <c r="AU28" s="21">
        <v>4790261.6000000006</v>
      </c>
      <c r="AV28" s="21">
        <v>4790261.6000000006</v>
      </c>
      <c r="AW28" s="21">
        <v>4790261.6000000006</v>
      </c>
      <c r="AX28" s="21">
        <v>4790261.6000000006</v>
      </c>
      <c r="AY28" s="21">
        <v>5389044.3000000007</v>
      </c>
      <c r="AZ28" s="21">
        <v>5389044.3000000007</v>
      </c>
      <c r="BA28" s="21">
        <v>5389044.3000000007</v>
      </c>
      <c r="BB28" s="21">
        <v>5389044.3000000007</v>
      </c>
      <c r="BC28" s="21">
        <v>5389044.3000000007</v>
      </c>
      <c r="BD28" s="21">
        <v>5389044.3000000007</v>
      </c>
      <c r="BE28" s="21">
        <v>5389044.3000000007</v>
      </c>
      <c r="BF28" s="21">
        <v>5389044.3000000007</v>
      </c>
      <c r="BG28" s="21">
        <v>5389044.3000000007</v>
      </c>
      <c r="BH28" s="21">
        <v>7185392.4000000004</v>
      </c>
      <c r="BI28" s="21">
        <v>7185392.4000000004</v>
      </c>
      <c r="BJ28" s="21">
        <v>7185392.4000000004</v>
      </c>
      <c r="BK28" s="21">
        <v>7185392.4000000004</v>
      </c>
      <c r="BL28" s="21">
        <v>7185392.4000000004</v>
      </c>
      <c r="BM28" s="21">
        <v>7185392.4000000004</v>
      </c>
      <c r="BN28" s="21">
        <v>7185392.4000000004</v>
      </c>
      <c r="BO28" s="21">
        <v>7185392.4000000004</v>
      </c>
      <c r="BP28" s="21">
        <v>7185392.4000000004</v>
      </c>
      <c r="BQ28" s="21">
        <v>14370784.800000001</v>
      </c>
      <c r="BR28" s="21">
        <v>14370784.800000001</v>
      </c>
      <c r="BS28" s="21">
        <v>14370784.800000001</v>
      </c>
      <c r="BT28" s="21">
        <v>14370784.800000001</v>
      </c>
      <c r="BU28" s="21">
        <v>14370784.800000001</v>
      </c>
      <c r="BV28" s="21">
        <v>14370784.800000001</v>
      </c>
      <c r="BW28" s="21">
        <v>14370784.800000001</v>
      </c>
      <c r="BX28" s="21">
        <v>14370784.800000001</v>
      </c>
      <c r="BY28" s="21">
        <v>14370784.800000001</v>
      </c>
      <c r="BZ28" s="21">
        <v>23951308</v>
      </c>
      <c r="CA28" s="21">
        <v>23951308</v>
      </c>
      <c r="CB28" s="21">
        <v>23951308</v>
      </c>
      <c r="CC28" s="21">
        <v>23951308</v>
      </c>
      <c r="CD28" s="21">
        <v>23951308</v>
      </c>
      <c r="CE28" s="21">
        <v>23951308</v>
      </c>
      <c r="CF28" s="21">
        <v>23951308</v>
      </c>
      <c r="CG28" s="21">
        <v>23951308</v>
      </c>
      <c r="CH28" s="21">
        <v>23951308</v>
      </c>
      <c r="CI28" s="21">
        <v>29939135</v>
      </c>
      <c r="CJ28" s="21">
        <v>29939135</v>
      </c>
      <c r="CK28" s="21">
        <v>29939135</v>
      </c>
      <c r="CL28" s="21">
        <v>29939135</v>
      </c>
      <c r="CM28" s="21">
        <v>29939135</v>
      </c>
      <c r="CN28" s="21">
        <v>29939135</v>
      </c>
      <c r="CO28" s="21">
        <v>29939135</v>
      </c>
      <c r="CP28" s="21">
        <v>29939135</v>
      </c>
      <c r="CQ28" s="21">
        <v>29939135</v>
      </c>
      <c r="CR28" s="22">
        <f t="shared" si="64"/>
        <v>221549.59900000002</v>
      </c>
      <c r="CS28" s="22">
        <f t="shared" si="64"/>
        <v>191610.46400000004</v>
      </c>
      <c r="CT28" s="22">
        <f t="shared" si="64"/>
        <v>161671.32900000003</v>
      </c>
      <c r="CU28" s="22">
        <f t="shared" si="67"/>
        <v>137720.02100000001</v>
      </c>
      <c r="CV28" s="22">
        <f t="shared" si="2"/>
        <v>119756.54000000001</v>
      </c>
      <c r="CW28" s="22">
        <f t="shared" si="3"/>
        <v>101793.05900000001</v>
      </c>
      <c r="CX28" s="22">
        <f t="shared" si="4"/>
        <v>209573.94500000001</v>
      </c>
      <c r="CY28" s="22">
        <f t="shared" si="5"/>
        <v>179634.81000000003</v>
      </c>
      <c r="CZ28" s="22">
        <f t="shared" si="6"/>
        <v>149695.67500000002</v>
      </c>
      <c r="DA28" s="22">
        <f t="shared" si="7"/>
        <v>221549.59900000002</v>
      </c>
      <c r="DB28" s="22">
        <f t="shared" si="8"/>
        <v>191610.46400000004</v>
      </c>
      <c r="DC28" s="22">
        <f t="shared" si="9"/>
        <v>161671.32900000003</v>
      </c>
      <c r="DD28" s="22">
        <f t="shared" si="65"/>
        <v>125744.367</v>
      </c>
      <c r="DE28" s="22">
        <f t="shared" si="65"/>
        <v>107780.88600000001</v>
      </c>
      <c r="DF28" s="22">
        <f t="shared" si="65"/>
        <v>89817.404999999999</v>
      </c>
      <c r="DG28" s="22">
        <f t="shared" si="11"/>
        <v>113768.71300000002</v>
      </c>
      <c r="DH28" s="22">
        <f t="shared" si="12"/>
        <v>95805.232000000018</v>
      </c>
      <c r="DI28" s="22">
        <f t="shared" si="13"/>
        <v>77841.751000000018</v>
      </c>
      <c r="DJ28" s="22">
        <f t="shared" si="14"/>
        <v>113768.71300000002</v>
      </c>
      <c r="DK28" s="22">
        <f t="shared" si="15"/>
        <v>95805.232000000018</v>
      </c>
      <c r="DL28" s="22">
        <f t="shared" si="16"/>
        <v>77841.751000000018</v>
      </c>
      <c r="DM28" s="22">
        <f t="shared" si="17"/>
        <v>125744.367</v>
      </c>
      <c r="DN28" s="22">
        <f t="shared" si="18"/>
        <v>107780.88600000001</v>
      </c>
      <c r="DO28" s="22">
        <f t="shared" si="19"/>
        <v>89817.404999999999</v>
      </c>
      <c r="DP28" s="22">
        <f t="shared" si="20"/>
        <v>29939.135000000002</v>
      </c>
      <c r="DQ28" s="22">
        <f t="shared" si="21"/>
        <v>23951.308000000005</v>
      </c>
      <c r="DR28" s="22">
        <f t="shared" si="22"/>
        <v>17963.481</v>
      </c>
      <c r="DS28" s="22">
        <v>500001</v>
      </c>
      <c r="DT28" s="23">
        <f t="shared" si="23"/>
        <v>7185392.4000000004</v>
      </c>
      <c r="DU28" s="23">
        <f t="shared" si="24"/>
        <v>9580523.2000000011</v>
      </c>
      <c r="DV28" s="22">
        <f t="shared" si="25"/>
        <v>10778088.600000001</v>
      </c>
      <c r="DW28" s="22">
        <f t="shared" si="26"/>
        <v>14370784.800000001</v>
      </c>
      <c r="DX28" s="22">
        <f t="shared" si="27"/>
        <v>28741569.600000001</v>
      </c>
      <c r="DY28" s="22">
        <f t="shared" si="28"/>
        <v>47902616</v>
      </c>
      <c r="DZ28" s="22">
        <f t="shared" si="29"/>
        <v>59878270</v>
      </c>
      <c r="EA28" s="22">
        <f t="shared" si="30"/>
        <v>10778088.600000001</v>
      </c>
      <c r="EB28" s="22">
        <f t="shared" si="66"/>
        <v>14370784.800000001</v>
      </c>
      <c r="EC28" s="22">
        <f t="shared" si="31"/>
        <v>16167132.900000002</v>
      </c>
      <c r="ED28" s="22">
        <f t="shared" si="32"/>
        <v>28741569.600000001</v>
      </c>
      <c r="EE28" s="22">
        <f t="shared" si="33"/>
        <v>43112354.400000006</v>
      </c>
      <c r="EF28" s="22">
        <f t="shared" si="34"/>
        <v>71853924</v>
      </c>
      <c r="EG28" s="22">
        <f t="shared" si="35"/>
        <v>89817405</v>
      </c>
      <c r="EH28" s="22">
        <f t="shared" si="36"/>
        <v>10778088.600000001</v>
      </c>
      <c r="EI28" s="22">
        <f t="shared" si="37"/>
        <v>14370784.800000001</v>
      </c>
      <c r="EJ28" s="22">
        <f t="shared" si="38"/>
        <v>16167132.900000002</v>
      </c>
      <c r="EK28" s="22">
        <f t="shared" si="39"/>
        <v>28741569.600000001</v>
      </c>
      <c r="EL28" s="22">
        <f t="shared" si="40"/>
        <v>43112354.400000006</v>
      </c>
      <c r="EM28" s="22">
        <f t="shared" si="41"/>
        <v>71853924</v>
      </c>
      <c r="EN28" s="22">
        <f t="shared" si="42"/>
        <v>89817405</v>
      </c>
      <c r="EO28" s="22">
        <f t="shared" si="43"/>
        <v>7185392.4000000004</v>
      </c>
      <c r="EP28" s="22">
        <f t="shared" si="44"/>
        <v>9580523.2000000011</v>
      </c>
      <c r="EQ28" s="22">
        <f t="shared" si="45"/>
        <v>10778088.600000001</v>
      </c>
      <c r="ER28" s="22">
        <f t="shared" si="46"/>
        <v>14370784.800000001</v>
      </c>
      <c r="ES28" s="22">
        <f t="shared" si="47"/>
        <v>28741569.600000001</v>
      </c>
      <c r="ET28" s="22">
        <f t="shared" si="48"/>
        <v>47902616</v>
      </c>
      <c r="EU28" s="22">
        <f t="shared" si="49"/>
        <v>59878270</v>
      </c>
      <c r="EV28" s="22">
        <f t="shared" si="50"/>
        <v>9580523.2000000011</v>
      </c>
      <c r="EW28" s="22">
        <f t="shared" si="51"/>
        <v>10778088.600000001</v>
      </c>
      <c r="EX28" s="22">
        <f t="shared" si="52"/>
        <v>14370784.800000001</v>
      </c>
      <c r="EY28" s="22">
        <f t="shared" si="53"/>
        <v>28741569.600000001</v>
      </c>
      <c r="EZ28" s="22">
        <f t="shared" si="54"/>
        <v>28741569.600000001</v>
      </c>
      <c r="FA28" s="22">
        <f t="shared" si="55"/>
        <v>47902616</v>
      </c>
      <c r="FB28" s="22">
        <f t="shared" si="56"/>
        <v>59878270</v>
      </c>
      <c r="FC28" s="22">
        <f t="shared" si="57"/>
        <v>7185392.4000000004</v>
      </c>
      <c r="FD28" s="22">
        <f t="shared" si="58"/>
        <v>9580523.2000000011</v>
      </c>
      <c r="FE28" s="22">
        <f t="shared" si="59"/>
        <v>10778088.600000001</v>
      </c>
      <c r="FF28" s="22">
        <f t="shared" si="60"/>
        <v>14370784.800000001</v>
      </c>
      <c r="FG28" s="22">
        <f t="shared" si="61"/>
        <v>28741569.600000001</v>
      </c>
      <c r="FH28" s="22">
        <f t="shared" si="62"/>
        <v>47902616</v>
      </c>
      <c r="FI28" s="22">
        <f t="shared" si="63"/>
        <v>59878270</v>
      </c>
      <c r="FJ28" s="10"/>
      <c r="FK28" s="10"/>
    </row>
    <row r="29" spans="1:167" x14ac:dyDescent="0.2">
      <c r="A29" s="2" t="s">
        <v>131</v>
      </c>
      <c r="B29" s="3" t="s">
        <v>10</v>
      </c>
      <c r="C29" s="21">
        <v>233405.49646000002</v>
      </c>
      <c r="D29" s="21">
        <v>84697.812915000017</v>
      </c>
      <c r="E29" s="21">
        <v>84697.812915000017</v>
      </c>
      <c r="F29" s="21">
        <v>81434.44720000001</v>
      </c>
      <c r="G29" s="21">
        <v>134007.56826000003</v>
      </c>
      <c r="H29" s="21">
        <v>116642.86996000003</v>
      </c>
      <c r="I29" s="21">
        <v>83829.578000000009</v>
      </c>
      <c r="J29" s="21">
        <v>106583.32060000001</v>
      </c>
      <c r="K29" s="21">
        <v>45507.485200000003</v>
      </c>
      <c r="L29" s="21">
        <v>232327.68760000003</v>
      </c>
      <c r="M29" s="21">
        <v>83620.004055000012</v>
      </c>
      <c r="N29" s="21">
        <v>83620.004055000012</v>
      </c>
      <c r="O29" s="21">
        <v>80356.63834000002</v>
      </c>
      <c r="P29" s="21">
        <v>132929.75940000001</v>
      </c>
      <c r="Q29" s="21">
        <v>115565.06110000002</v>
      </c>
      <c r="R29" s="21">
        <v>82751.769140000019</v>
      </c>
      <c r="S29" s="21">
        <v>105505.51174000002</v>
      </c>
      <c r="T29" s="21">
        <v>44429.676339999998</v>
      </c>
      <c r="U29" s="21">
        <v>231369.63528000005</v>
      </c>
      <c r="V29" s="21">
        <v>82661.951735000024</v>
      </c>
      <c r="W29" s="21">
        <v>82661.951735000024</v>
      </c>
      <c r="X29" s="21">
        <v>79398.586020000017</v>
      </c>
      <c r="Y29" s="21">
        <v>131971.70708000002</v>
      </c>
      <c r="Z29" s="21">
        <v>114607.00878000002</v>
      </c>
      <c r="AA29" s="21">
        <v>81793.716820000016</v>
      </c>
      <c r="AB29" s="21">
        <v>104547.45942000001</v>
      </c>
      <c r="AC29" s="21">
        <v>43471.62402000001</v>
      </c>
      <c r="AD29" s="21">
        <v>23951.308000000005</v>
      </c>
      <c r="AE29" s="21">
        <v>479026.16000000003</v>
      </c>
      <c r="AF29" s="21">
        <v>658660.97000000009</v>
      </c>
      <c r="AG29" s="21">
        <v>2395130.8000000003</v>
      </c>
      <c r="AH29" s="21">
        <v>2395130.8000000003</v>
      </c>
      <c r="AI29" s="21">
        <v>2395130.8000000003</v>
      </c>
      <c r="AJ29" s="21">
        <v>2395130.8000000003</v>
      </c>
      <c r="AK29" s="21">
        <v>2395130.8000000003</v>
      </c>
      <c r="AL29" s="21">
        <v>2395130.8000000003</v>
      </c>
      <c r="AM29" s="21">
        <v>2395130.8000000003</v>
      </c>
      <c r="AN29" s="21">
        <v>2395130.8000000003</v>
      </c>
      <c r="AO29" s="21">
        <v>2395130.8000000003</v>
      </c>
      <c r="AP29" s="21">
        <v>2383155.1460000006</v>
      </c>
      <c r="AQ29" s="21">
        <v>2383155.1460000006</v>
      </c>
      <c r="AR29" s="21">
        <v>2383155.1460000006</v>
      </c>
      <c r="AS29" s="21">
        <v>2383155.1460000006</v>
      </c>
      <c r="AT29" s="21">
        <v>2383155.1460000006</v>
      </c>
      <c r="AU29" s="21">
        <v>2383155.1460000006</v>
      </c>
      <c r="AV29" s="21">
        <v>2383155.1460000006</v>
      </c>
      <c r="AW29" s="21">
        <v>2383155.1460000006</v>
      </c>
      <c r="AX29" s="21">
        <v>2383155.1460000006</v>
      </c>
      <c r="AY29" s="21">
        <v>2377167.3190000001</v>
      </c>
      <c r="AZ29" s="21">
        <v>2377167.3190000001</v>
      </c>
      <c r="BA29" s="21">
        <v>2377167.3190000001</v>
      </c>
      <c r="BB29" s="21">
        <v>2377167.3190000001</v>
      </c>
      <c r="BC29" s="21">
        <v>2377167.3190000001</v>
      </c>
      <c r="BD29" s="21">
        <v>2377167.3190000001</v>
      </c>
      <c r="BE29" s="21">
        <v>2377167.3190000001</v>
      </c>
      <c r="BF29" s="21">
        <v>2377167.3190000001</v>
      </c>
      <c r="BG29" s="21">
        <v>2377167.3190000001</v>
      </c>
      <c r="BH29" s="21">
        <v>2371179.4920000001</v>
      </c>
      <c r="BI29" s="21">
        <v>2371179.4920000001</v>
      </c>
      <c r="BJ29" s="21">
        <v>2371179.4920000001</v>
      </c>
      <c r="BK29" s="21">
        <v>2371179.4920000001</v>
      </c>
      <c r="BL29" s="21">
        <v>2371179.4920000001</v>
      </c>
      <c r="BM29" s="21">
        <v>2371179.4920000001</v>
      </c>
      <c r="BN29" s="21">
        <v>2371179.4920000001</v>
      </c>
      <c r="BO29" s="21">
        <v>2371179.4920000001</v>
      </c>
      <c r="BP29" s="21">
        <v>2371179.4920000001</v>
      </c>
      <c r="BQ29" s="21">
        <v>2365191.665</v>
      </c>
      <c r="BR29" s="21">
        <v>2365191.665</v>
      </c>
      <c r="BS29" s="21">
        <v>2365191.665</v>
      </c>
      <c r="BT29" s="21">
        <v>2365191.665</v>
      </c>
      <c r="BU29" s="21">
        <v>2365191.665</v>
      </c>
      <c r="BV29" s="21">
        <v>2365191.665</v>
      </c>
      <c r="BW29" s="21">
        <v>2365191.665</v>
      </c>
      <c r="BX29" s="21">
        <v>2365191.665</v>
      </c>
      <c r="BY29" s="21">
        <v>2365191.665</v>
      </c>
      <c r="BZ29" s="21">
        <v>2359203.838</v>
      </c>
      <c r="CA29" s="21">
        <v>2359203.838</v>
      </c>
      <c r="CB29" s="21">
        <v>2359203.838</v>
      </c>
      <c r="CC29" s="21">
        <v>2359203.838</v>
      </c>
      <c r="CD29" s="21">
        <v>2359203.838</v>
      </c>
      <c r="CE29" s="21">
        <v>2359203.838</v>
      </c>
      <c r="CF29" s="21">
        <v>2359203.838</v>
      </c>
      <c r="CG29" s="21">
        <v>2359203.838</v>
      </c>
      <c r="CH29" s="21">
        <v>2359203.838</v>
      </c>
      <c r="CI29" s="21">
        <v>2353216.0110000004</v>
      </c>
      <c r="CJ29" s="21">
        <v>2353216.0110000004</v>
      </c>
      <c r="CK29" s="21">
        <v>2353216.0110000004</v>
      </c>
      <c r="CL29" s="21">
        <v>2353216.0110000004</v>
      </c>
      <c r="CM29" s="21">
        <v>2353216.0110000004</v>
      </c>
      <c r="CN29" s="21">
        <v>2353216.0110000004</v>
      </c>
      <c r="CO29" s="21">
        <v>2353216.0110000004</v>
      </c>
      <c r="CP29" s="21">
        <v>2353216.0110000004</v>
      </c>
      <c r="CQ29" s="21">
        <v>2353216.0110000004</v>
      </c>
      <c r="CR29" s="22">
        <f t="shared" si="64"/>
        <v>335348.25113500009</v>
      </c>
      <c r="CS29" s="22">
        <f t="shared" si="64"/>
        <v>332114.82455500006</v>
      </c>
      <c r="CT29" s="22">
        <f t="shared" si="64"/>
        <v>329240.66759500006</v>
      </c>
      <c r="CU29" s="22">
        <f t="shared" si="67"/>
        <v>318103.30937500007</v>
      </c>
      <c r="CV29" s="22">
        <f t="shared" si="2"/>
        <v>315947.69165500003</v>
      </c>
      <c r="CW29" s="22">
        <f t="shared" si="3"/>
        <v>314031.58701500006</v>
      </c>
      <c r="CX29" s="22">
        <f t="shared" si="4"/>
        <v>335348.25113500009</v>
      </c>
      <c r="CY29" s="22">
        <f t="shared" si="5"/>
        <v>332114.82455500006</v>
      </c>
      <c r="CZ29" s="22">
        <f t="shared" si="6"/>
        <v>329240.66759500006</v>
      </c>
      <c r="DA29" s="22">
        <f t="shared" si="7"/>
        <v>325288.70177500008</v>
      </c>
      <c r="DB29" s="22">
        <f t="shared" si="8"/>
        <v>322055.27519499999</v>
      </c>
      <c r="DC29" s="22">
        <f t="shared" si="9"/>
        <v>319181.11823500006</v>
      </c>
      <c r="DD29" s="22">
        <f t="shared" si="65"/>
        <v>201340.68287500006</v>
      </c>
      <c r="DE29" s="22">
        <f t="shared" si="65"/>
        <v>199185.06515500002</v>
      </c>
      <c r="DF29" s="22">
        <f t="shared" si="65"/>
        <v>197268.96051500004</v>
      </c>
      <c r="DG29" s="22">
        <f t="shared" si="11"/>
        <v>201340.68287500006</v>
      </c>
      <c r="DH29" s="22">
        <f t="shared" si="12"/>
        <v>199185.06515500002</v>
      </c>
      <c r="DI29" s="22">
        <f t="shared" si="13"/>
        <v>197268.96051500004</v>
      </c>
      <c r="DJ29" s="22">
        <f t="shared" si="14"/>
        <v>201340.68287500006</v>
      </c>
      <c r="DK29" s="22">
        <f t="shared" si="15"/>
        <v>199185.06515500002</v>
      </c>
      <c r="DL29" s="22">
        <f t="shared" si="16"/>
        <v>197268.96051500004</v>
      </c>
      <c r="DM29" s="22">
        <f t="shared" si="17"/>
        <v>191281.13351500002</v>
      </c>
      <c r="DN29" s="22">
        <f t="shared" si="18"/>
        <v>189125.51579500001</v>
      </c>
      <c r="DO29" s="22">
        <f t="shared" si="19"/>
        <v>187209.41115500004</v>
      </c>
      <c r="DP29" s="22">
        <f t="shared" si="20"/>
        <v>45507.485200000003</v>
      </c>
      <c r="DQ29" s="22">
        <f t="shared" si="21"/>
        <v>44429.676339999998</v>
      </c>
      <c r="DR29" s="22">
        <f t="shared" si="22"/>
        <v>43471.62402000001</v>
      </c>
      <c r="DS29" s="22">
        <v>500002</v>
      </c>
      <c r="DT29" s="23">
        <f t="shared" si="23"/>
        <v>4790261.6000000006</v>
      </c>
      <c r="DU29" s="23">
        <f t="shared" si="24"/>
        <v>4766310.2920000013</v>
      </c>
      <c r="DV29" s="22">
        <f t="shared" si="25"/>
        <v>4754334.6380000003</v>
      </c>
      <c r="DW29" s="22">
        <f t="shared" si="26"/>
        <v>4742358.9840000002</v>
      </c>
      <c r="DX29" s="22">
        <f t="shared" si="27"/>
        <v>4730383.33</v>
      </c>
      <c r="DY29" s="22">
        <f t="shared" si="28"/>
        <v>4718407.676</v>
      </c>
      <c r="DZ29" s="22">
        <f t="shared" si="29"/>
        <v>4706432.0220000008</v>
      </c>
      <c r="EA29" s="22">
        <f t="shared" si="30"/>
        <v>7185392.4000000004</v>
      </c>
      <c r="EB29" s="22">
        <f t="shared" si="66"/>
        <v>7149465.4380000019</v>
      </c>
      <c r="EC29" s="22">
        <f t="shared" si="31"/>
        <v>7131501.9570000004</v>
      </c>
      <c r="ED29" s="22">
        <f t="shared" si="32"/>
        <v>7107550.6490000002</v>
      </c>
      <c r="EE29" s="22">
        <f t="shared" si="33"/>
        <v>7095574.9950000001</v>
      </c>
      <c r="EF29" s="22">
        <f t="shared" si="34"/>
        <v>7077611.5140000004</v>
      </c>
      <c r="EG29" s="22">
        <f t="shared" si="35"/>
        <v>7059648.0330000017</v>
      </c>
      <c r="EH29" s="22">
        <f t="shared" si="36"/>
        <v>7185392.4000000004</v>
      </c>
      <c r="EI29" s="22">
        <f t="shared" si="37"/>
        <v>7149465.4380000019</v>
      </c>
      <c r="EJ29" s="22">
        <f t="shared" si="38"/>
        <v>7131501.9570000004</v>
      </c>
      <c r="EK29" s="22">
        <f t="shared" si="39"/>
        <v>7107550.6490000002</v>
      </c>
      <c r="EL29" s="22">
        <f t="shared" si="40"/>
        <v>7095574.9950000001</v>
      </c>
      <c r="EM29" s="22">
        <f t="shared" si="41"/>
        <v>7077611.5140000004</v>
      </c>
      <c r="EN29" s="22">
        <f t="shared" si="42"/>
        <v>7059648.0330000017</v>
      </c>
      <c r="EO29" s="22">
        <f t="shared" si="43"/>
        <v>4790261.6000000006</v>
      </c>
      <c r="EP29" s="22">
        <f t="shared" si="44"/>
        <v>4766310.2920000013</v>
      </c>
      <c r="EQ29" s="22">
        <f t="shared" si="45"/>
        <v>4754334.6380000003</v>
      </c>
      <c r="ER29" s="22">
        <f t="shared" si="46"/>
        <v>4742358.9840000002</v>
      </c>
      <c r="ES29" s="22">
        <f t="shared" si="47"/>
        <v>4730383.33</v>
      </c>
      <c r="ET29" s="22">
        <f t="shared" si="48"/>
        <v>4718407.676</v>
      </c>
      <c r="EU29" s="22">
        <f t="shared" si="49"/>
        <v>4706432.0220000008</v>
      </c>
      <c r="EV29" s="22">
        <f t="shared" si="50"/>
        <v>4766310.2920000013</v>
      </c>
      <c r="EW29" s="22">
        <f t="shared" si="51"/>
        <v>4754334.6380000003</v>
      </c>
      <c r="EX29" s="22">
        <f t="shared" si="52"/>
        <v>4742358.9840000002</v>
      </c>
      <c r="EY29" s="22">
        <f t="shared" si="53"/>
        <v>4730383.33</v>
      </c>
      <c r="EZ29" s="22">
        <f t="shared" si="54"/>
        <v>4730383.33</v>
      </c>
      <c r="FA29" s="22">
        <f t="shared" si="55"/>
        <v>4718407.676</v>
      </c>
      <c r="FB29" s="22">
        <f t="shared" si="56"/>
        <v>4706432.0220000008</v>
      </c>
      <c r="FC29" s="22">
        <f t="shared" si="57"/>
        <v>4790261.6000000006</v>
      </c>
      <c r="FD29" s="22">
        <f t="shared" si="58"/>
        <v>4766310.2920000013</v>
      </c>
      <c r="FE29" s="22">
        <f t="shared" si="59"/>
        <v>4754334.6380000003</v>
      </c>
      <c r="FF29" s="22">
        <f t="shared" si="60"/>
        <v>4742358.9840000002</v>
      </c>
      <c r="FG29" s="22">
        <f t="shared" si="61"/>
        <v>4730383.33</v>
      </c>
      <c r="FH29" s="22">
        <f t="shared" si="62"/>
        <v>4718407.676</v>
      </c>
      <c r="FI29" s="22">
        <f t="shared" si="63"/>
        <v>4706432.0220000008</v>
      </c>
      <c r="FJ29" s="10"/>
      <c r="FK29" s="10"/>
    </row>
    <row r="30" spans="1:167" x14ac:dyDescent="0.2">
      <c r="DU30" s="24"/>
    </row>
    <row r="31" spans="1:167" hidden="1" x14ac:dyDescent="0.2">
      <c r="DU31" s="24"/>
    </row>
    <row r="32" spans="1:167" hidden="1" x14ac:dyDescent="0.2">
      <c r="DU32" s="24"/>
    </row>
    <row r="33" spans="125:125" hidden="1" x14ac:dyDescent="0.2">
      <c r="DU33" s="24"/>
    </row>
    <row r="34" spans="125:125" hidden="1" x14ac:dyDescent="0.2">
      <c r="DU34" s="24"/>
    </row>
    <row r="35" spans="125:125" hidden="1" x14ac:dyDescent="0.2">
      <c r="DU35" s="24"/>
    </row>
    <row r="36" spans="125:125" hidden="1" x14ac:dyDescent="0.2">
      <c r="DU36" s="24"/>
    </row>
    <row r="37" spans="125:125" hidden="1" x14ac:dyDescent="0.2">
      <c r="DU37" s="24"/>
    </row>
  </sheetData>
  <autoFilter ref="A4:FP29"/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37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C5" sqref="C5"/>
    </sheetView>
  </sheetViews>
  <sheetFormatPr defaultColWidth="0" defaultRowHeight="12.75" zeroHeight="1" x14ac:dyDescent="0.2"/>
  <cols>
    <col min="1" max="1" width="51.25" style="2" bestFit="1" customWidth="1"/>
    <col min="2" max="2" width="22.25" style="3" bestFit="1" customWidth="1"/>
    <col min="3" max="3" width="23.625" style="18" bestFit="1" customWidth="1"/>
    <col min="4" max="5" width="15.875" style="18" bestFit="1" customWidth="1"/>
    <col min="6" max="6" width="16.625" style="18" bestFit="1" customWidth="1"/>
    <col min="7" max="7" width="17.125" style="18" bestFit="1" customWidth="1"/>
    <col min="8" max="8" width="16.125" style="18" bestFit="1" customWidth="1"/>
    <col min="9" max="9" width="15.625" style="18" bestFit="1" customWidth="1"/>
    <col min="10" max="10" width="17" style="18" bestFit="1" customWidth="1"/>
    <col min="11" max="11" width="17.125" style="18" bestFit="1" customWidth="1"/>
    <col min="12" max="12" width="17.5" style="18" bestFit="1" customWidth="1"/>
    <col min="13" max="14" width="15.875" style="18" bestFit="1" customWidth="1"/>
    <col min="15" max="15" width="16.5" style="18" bestFit="1" customWidth="1"/>
    <col min="16" max="16" width="17.125" style="18" bestFit="1" customWidth="1"/>
    <col min="17" max="17" width="16.625" style="18" bestFit="1" customWidth="1"/>
    <col min="18" max="18" width="15.625" style="18" bestFit="1" customWidth="1"/>
    <col min="19" max="19" width="17" style="18" bestFit="1" customWidth="1"/>
    <col min="20" max="20" width="17.125" style="18" bestFit="1" customWidth="1"/>
    <col min="21" max="21" width="17.5" style="18" bestFit="1" customWidth="1"/>
    <col min="22" max="23" width="15.875" style="18" bestFit="1" customWidth="1"/>
    <col min="24" max="24" width="16.5" style="18" bestFit="1" customWidth="1"/>
    <col min="25" max="25" width="17.125" style="18" bestFit="1" customWidth="1"/>
    <col min="26" max="26" width="16.5" style="18" bestFit="1" customWidth="1"/>
    <col min="27" max="27" width="15.625" style="18" bestFit="1" customWidth="1"/>
    <col min="28" max="28" width="17" style="18" bestFit="1" customWidth="1"/>
    <col min="29" max="29" width="17.125" style="18" bestFit="1" customWidth="1"/>
    <col min="30" max="30" width="16.25" style="18" bestFit="1" customWidth="1"/>
    <col min="31" max="31" width="13.5" style="18" bestFit="1" customWidth="1"/>
    <col min="32" max="32" width="14.125" style="18" bestFit="1" customWidth="1"/>
    <col min="33" max="96" width="17.625" style="18" bestFit="1" customWidth="1"/>
    <col min="97" max="97" width="16.25" style="18" bestFit="1" customWidth="1"/>
    <col min="98" max="98" width="15.125" style="18" bestFit="1" customWidth="1"/>
    <col min="99" max="99" width="17.625" style="19" bestFit="1" customWidth="1"/>
    <col min="100" max="100" width="16.25" style="19" bestFit="1" customWidth="1"/>
    <col min="101" max="101" width="15.125" style="19" bestFit="1" customWidth="1"/>
    <col min="102" max="102" width="17.625" style="19" bestFit="1" customWidth="1"/>
    <col min="103" max="103" width="16.25" style="19" bestFit="1" customWidth="1"/>
    <col min="104" max="104" width="15.125" style="19" bestFit="1" customWidth="1"/>
    <col min="105" max="107" width="17.625" style="19" bestFit="1" customWidth="1"/>
    <col min="108" max="116" width="15.75" style="19" bestFit="1" customWidth="1"/>
    <col min="117" max="119" width="17.625" style="19" bestFit="1" customWidth="1"/>
    <col min="120" max="122" width="17.125" style="19" bestFit="1" customWidth="1"/>
    <col min="123" max="123" width="16.25" style="19" bestFit="1" customWidth="1"/>
    <col min="124" max="165" width="17.625" style="19" bestFit="1" customWidth="1"/>
    <col min="166" max="166" width="14.125" style="5" bestFit="1" customWidth="1"/>
    <col min="167" max="167" width="4.25" style="5" bestFit="1" customWidth="1"/>
    <col min="168" max="169" width="11" style="5" customWidth="1"/>
    <col min="170" max="202" width="14.625" style="5" customWidth="1"/>
    <col min="203" max="203" width="0" style="5" hidden="1" customWidth="1"/>
    <col min="204" max="16384" width="0" style="5" hidden="1"/>
  </cols>
  <sheetData>
    <row r="1" spans="1:172" hidden="1" x14ac:dyDescent="0.2">
      <c r="A1" s="2">
        <f>MIN(PRICE)</f>
        <v>1437759</v>
      </c>
    </row>
    <row r="2" spans="1:172" hidden="1" x14ac:dyDescent="0.2">
      <c r="A2" s="2" t="s">
        <v>141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>
        <v>6</v>
      </c>
      <c r="AF2" s="20">
        <v>6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>
        <v>1</v>
      </c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>
        <v>1</v>
      </c>
      <c r="CU2" s="20"/>
      <c r="CV2" s="20"/>
      <c r="CW2" s="20">
        <v>1</v>
      </c>
      <c r="CX2" s="20"/>
      <c r="CY2" s="20"/>
      <c r="CZ2" s="20">
        <v>1</v>
      </c>
      <c r="DA2" s="20"/>
      <c r="DB2" s="20"/>
      <c r="DC2" s="20">
        <v>1</v>
      </c>
      <c r="DD2" s="20"/>
      <c r="DE2" s="20">
        <v>1</v>
      </c>
      <c r="DF2" s="20"/>
      <c r="DG2" s="20"/>
      <c r="DH2" s="20"/>
      <c r="DI2" s="20">
        <v>1</v>
      </c>
      <c r="DJ2" s="20"/>
      <c r="DK2" s="20"/>
      <c r="DL2" s="20">
        <v>1</v>
      </c>
      <c r="DM2" s="20"/>
      <c r="DN2" s="20"/>
      <c r="DO2" s="20">
        <v>1</v>
      </c>
      <c r="DP2" s="20"/>
      <c r="DQ2" s="20"/>
      <c r="DR2" s="20">
        <v>1</v>
      </c>
      <c r="DS2" s="20"/>
      <c r="DT2" s="20"/>
      <c r="DU2" s="20"/>
      <c r="DV2" s="20"/>
      <c r="DW2" s="20"/>
      <c r="DX2" s="20">
        <v>1</v>
      </c>
      <c r="DY2" s="20"/>
      <c r="DZ2" s="20"/>
      <c r="EA2" s="20"/>
      <c r="EB2" s="20"/>
      <c r="EC2" s="20"/>
      <c r="ED2" s="20">
        <v>1</v>
      </c>
      <c r="EE2" s="20"/>
      <c r="EF2" s="20"/>
      <c r="EG2" s="20"/>
      <c r="EH2" s="20"/>
      <c r="EI2" s="20"/>
      <c r="EJ2" s="20"/>
      <c r="EK2" s="20"/>
      <c r="EL2" s="20">
        <v>1</v>
      </c>
      <c r="EM2" s="20"/>
      <c r="EN2" s="20"/>
      <c r="EO2" s="20"/>
      <c r="EP2" s="20"/>
      <c r="EQ2" s="20"/>
      <c r="ER2" s="20"/>
      <c r="ES2" s="20">
        <v>1</v>
      </c>
      <c r="ET2" s="20"/>
      <c r="EU2" s="20"/>
      <c r="EV2" s="20"/>
      <c r="EW2" s="20"/>
      <c r="EX2" s="20"/>
      <c r="EY2" s="20">
        <v>1</v>
      </c>
      <c r="EZ2" s="20"/>
      <c r="FA2" s="20"/>
      <c r="FB2" s="20"/>
      <c r="FC2" s="20"/>
      <c r="FD2" s="20"/>
      <c r="FE2" s="20"/>
      <c r="FF2" s="20"/>
      <c r="FG2" s="20">
        <v>1</v>
      </c>
      <c r="FH2" s="20"/>
      <c r="FI2" s="20"/>
    </row>
    <row r="3" spans="1:172" s="55" customFormat="1" ht="35.2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104" t="s">
        <v>566</v>
      </c>
      <c r="H3" s="104"/>
      <c r="I3" s="105" t="s">
        <v>567</v>
      </c>
      <c r="J3" s="105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72" s="8" customFormat="1" ht="63.75" x14ac:dyDescent="0.2">
      <c r="A4" s="25" t="s">
        <v>548</v>
      </c>
      <c r="B4" s="25" t="s">
        <v>94</v>
      </c>
      <c r="C4" s="25" t="s">
        <v>95</v>
      </c>
      <c r="D4" s="25" t="s">
        <v>96</v>
      </c>
      <c r="E4" s="25" t="s">
        <v>97</v>
      </c>
      <c r="F4" s="25" t="s">
        <v>98</v>
      </c>
      <c r="G4" s="25" t="s">
        <v>99</v>
      </c>
      <c r="H4" s="25" t="s">
        <v>100</v>
      </c>
      <c r="I4" s="25" t="s">
        <v>101</v>
      </c>
      <c r="J4" s="25" t="s">
        <v>102</v>
      </c>
      <c r="K4" s="25" t="s">
        <v>154</v>
      </c>
      <c r="L4" s="25" t="s">
        <v>103</v>
      </c>
      <c r="M4" s="25" t="s">
        <v>104</v>
      </c>
      <c r="N4" s="25" t="s">
        <v>105</v>
      </c>
      <c r="O4" s="25" t="s">
        <v>106</v>
      </c>
      <c r="P4" s="25" t="s">
        <v>107</v>
      </c>
      <c r="Q4" s="25" t="s">
        <v>108</v>
      </c>
      <c r="R4" s="25" t="s">
        <v>109</v>
      </c>
      <c r="S4" s="25" t="s">
        <v>110</v>
      </c>
      <c r="T4" s="25" t="s">
        <v>155</v>
      </c>
      <c r="U4" s="25" t="s">
        <v>111</v>
      </c>
      <c r="V4" s="25" t="s">
        <v>112</v>
      </c>
      <c r="W4" s="25" t="s">
        <v>113</v>
      </c>
      <c r="X4" s="25" t="s">
        <v>114</v>
      </c>
      <c r="Y4" s="25" t="s">
        <v>115</v>
      </c>
      <c r="Z4" s="25" t="s">
        <v>116</v>
      </c>
      <c r="AA4" s="25" t="s">
        <v>117</v>
      </c>
      <c r="AB4" s="25" t="s">
        <v>118</v>
      </c>
      <c r="AC4" s="25" t="s">
        <v>156</v>
      </c>
      <c r="AD4" s="25" t="s">
        <v>119</v>
      </c>
      <c r="AE4" s="25" t="s">
        <v>45</v>
      </c>
      <c r="AF4" s="25" t="s">
        <v>165</v>
      </c>
      <c r="AG4" s="7" t="s">
        <v>227</v>
      </c>
      <c r="AH4" s="7" t="s">
        <v>228</v>
      </c>
      <c r="AI4" s="7" t="s">
        <v>229</v>
      </c>
      <c r="AJ4" s="7" t="s">
        <v>230</v>
      </c>
      <c r="AK4" s="7" t="s">
        <v>231</v>
      </c>
      <c r="AL4" s="7" t="s">
        <v>232</v>
      </c>
      <c r="AM4" s="7" t="s">
        <v>233</v>
      </c>
      <c r="AN4" s="7" t="s">
        <v>234</v>
      </c>
      <c r="AO4" s="7" t="s">
        <v>235</v>
      </c>
      <c r="AP4" s="7" t="s">
        <v>236</v>
      </c>
      <c r="AQ4" s="7" t="s">
        <v>237</v>
      </c>
      <c r="AR4" s="7" t="s">
        <v>238</v>
      </c>
      <c r="AS4" s="7" t="s">
        <v>239</v>
      </c>
      <c r="AT4" s="7" t="s">
        <v>240</v>
      </c>
      <c r="AU4" s="7" t="s">
        <v>241</v>
      </c>
      <c r="AV4" s="7" t="s">
        <v>242</v>
      </c>
      <c r="AW4" s="7" t="s">
        <v>243</v>
      </c>
      <c r="AX4" s="7" t="s">
        <v>244</v>
      </c>
      <c r="AY4" s="7" t="s">
        <v>245</v>
      </c>
      <c r="AZ4" s="7" t="s">
        <v>246</v>
      </c>
      <c r="BA4" s="7" t="s">
        <v>247</v>
      </c>
      <c r="BB4" s="7" t="s">
        <v>248</v>
      </c>
      <c r="BC4" s="7" t="s">
        <v>249</v>
      </c>
      <c r="BD4" s="7" t="s">
        <v>250</v>
      </c>
      <c r="BE4" s="7" t="s">
        <v>251</v>
      </c>
      <c r="BF4" s="7" t="s">
        <v>252</v>
      </c>
      <c r="BG4" s="7" t="s">
        <v>253</v>
      </c>
      <c r="BH4" s="7" t="s">
        <v>254</v>
      </c>
      <c r="BI4" s="7" t="s">
        <v>255</v>
      </c>
      <c r="BJ4" s="7" t="s">
        <v>256</v>
      </c>
      <c r="BK4" s="7" t="s">
        <v>257</v>
      </c>
      <c r="BL4" s="7" t="s">
        <v>258</v>
      </c>
      <c r="BM4" s="7" t="s">
        <v>259</v>
      </c>
      <c r="BN4" s="7" t="s">
        <v>260</v>
      </c>
      <c r="BO4" s="7" t="s">
        <v>261</v>
      </c>
      <c r="BP4" s="7" t="s">
        <v>262</v>
      </c>
      <c r="BQ4" s="7" t="s">
        <v>263</v>
      </c>
      <c r="BR4" s="7" t="s">
        <v>264</v>
      </c>
      <c r="BS4" s="7" t="s">
        <v>265</v>
      </c>
      <c r="BT4" s="7" t="s">
        <v>266</v>
      </c>
      <c r="BU4" s="7" t="s">
        <v>267</v>
      </c>
      <c r="BV4" s="7" t="s">
        <v>268</v>
      </c>
      <c r="BW4" s="7" t="s">
        <v>269</v>
      </c>
      <c r="BX4" s="7" t="s">
        <v>270</v>
      </c>
      <c r="BY4" s="7" t="s">
        <v>271</v>
      </c>
      <c r="BZ4" s="7" t="s">
        <v>272</v>
      </c>
      <c r="CA4" s="7" t="s">
        <v>273</v>
      </c>
      <c r="CB4" s="7" t="s">
        <v>274</v>
      </c>
      <c r="CC4" s="7" t="s">
        <v>275</v>
      </c>
      <c r="CD4" s="7" t="s">
        <v>276</v>
      </c>
      <c r="CE4" s="7" t="s">
        <v>277</v>
      </c>
      <c r="CF4" s="7" t="s">
        <v>278</v>
      </c>
      <c r="CG4" s="7" t="s">
        <v>279</v>
      </c>
      <c r="CH4" s="7" t="s">
        <v>280</v>
      </c>
      <c r="CI4" s="7" t="s">
        <v>281</v>
      </c>
      <c r="CJ4" s="7" t="s">
        <v>282</v>
      </c>
      <c r="CK4" s="7" t="s">
        <v>283</v>
      </c>
      <c r="CL4" s="7" t="s">
        <v>284</v>
      </c>
      <c r="CM4" s="7" t="s">
        <v>285</v>
      </c>
      <c r="CN4" s="7" t="s">
        <v>286</v>
      </c>
      <c r="CO4" s="7" t="s">
        <v>287</v>
      </c>
      <c r="CP4" s="7" t="s">
        <v>288</v>
      </c>
      <c r="CQ4" s="7" t="s">
        <v>289</v>
      </c>
      <c r="CR4" s="52" t="s">
        <v>158</v>
      </c>
      <c r="CS4" s="52" t="s">
        <v>162</v>
      </c>
      <c r="CT4" s="52" t="s">
        <v>163</v>
      </c>
      <c r="CU4" s="52" t="s">
        <v>142</v>
      </c>
      <c r="CV4" s="52" t="s">
        <v>143</v>
      </c>
      <c r="CW4" s="52" t="s">
        <v>144</v>
      </c>
      <c r="CX4" s="52" t="s">
        <v>120</v>
      </c>
      <c r="CY4" s="52" t="s">
        <v>121</v>
      </c>
      <c r="CZ4" s="52" t="s">
        <v>122</v>
      </c>
      <c r="DA4" s="52" t="s">
        <v>123</v>
      </c>
      <c r="DB4" s="52" t="s">
        <v>124</v>
      </c>
      <c r="DC4" s="52" t="s">
        <v>125</v>
      </c>
      <c r="DD4" s="52" t="s">
        <v>159</v>
      </c>
      <c r="DE4" s="52" t="s">
        <v>160</v>
      </c>
      <c r="DF4" s="52" t="s">
        <v>161</v>
      </c>
      <c r="DG4" s="52" t="s">
        <v>145</v>
      </c>
      <c r="DH4" s="52" t="s">
        <v>146</v>
      </c>
      <c r="DI4" s="52" t="s">
        <v>147</v>
      </c>
      <c r="DJ4" s="52" t="s">
        <v>148</v>
      </c>
      <c r="DK4" s="52" t="s">
        <v>149</v>
      </c>
      <c r="DL4" s="52" t="s">
        <v>150</v>
      </c>
      <c r="DM4" s="52" t="s">
        <v>151</v>
      </c>
      <c r="DN4" s="52" t="s">
        <v>152</v>
      </c>
      <c r="DO4" s="52" t="s">
        <v>153</v>
      </c>
      <c r="DP4" s="52" t="s">
        <v>154</v>
      </c>
      <c r="DQ4" s="52" t="s">
        <v>155</v>
      </c>
      <c r="DR4" s="52" t="s">
        <v>156</v>
      </c>
      <c r="DS4" s="52" t="s">
        <v>119</v>
      </c>
      <c r="DT4" s="53" t="s">
        <v>290</v>
      </c>
      <c r="DU4" s="53" t="s">
        <v>291</v>
      </c>
      <c r="DV4" s="53" t="s">
        <v>292</v>
      </c>
      <c r="DW4" s="53" t="s">
        <v>293</v>
      </c>
      <c r="DX4" s="53" t="s">
        <v>294</v>
      </c>
      <c r="DY4" s="53" t="s">
        <v>295</v>
      </c>
      <c r="DZ4" s="53" t="s">
        <v>296</v>
      </c>
      <c r="EA4" s="53" t="s">
        <v>297</v>
      </c>
      <c r="EB4" s="53" t="s">
        <v>298</v>
      </c>
      <c r="EC4" s="53" t="s">
        <v>299</v>
      </c>
      <c r="ED4" s="53" t="s">
        <v>300</v>
      </c>
      <c r="EE4" s="53" t="s">
        <v>301</v>
      </c>
      <c r="EF4" s="53" t="s">
        <v>302</v>
      </c>
      <c r="EG4" s="53" t="s">
        <v>303</v>
      </c>
      <c r="EH4" s="53" t="s">
        <v>304</v>
      </c>
      <c r="EI4" s="53" t="s">
        <v>305</v>
      </c>
      <c r="EJ4" s="53" t="s">
        <v>306</v>
      </c>
      <c r="EK4" s="53" t="s">
        <v>307</v>
      </c>
      <c r="EL4" s="53" t="s">
        <v>308</v>
      </c>
      <c r="EM4" s="53" t="s">
        <v>309</v>
      </c>
      <c r="EN4" s="53" t="s">
        <v>310</v>
      </c>
      <c r="EO4" s="53" t="s">
        <v>311</v>
      </c>
      <c r="EP4" s="53" t="s">
        <v>312</v>
      </c>
      <c r="EQ4" s="53" t="s">
        <v>313</v>
      </c>
      <c r="ER4" s="53" t="s">
        <v>314</v>
      </c>
      <c r="ES4" s="53" t="s">
        <v>315</v>
      </c>
      <c r="ET4" s="53" t="s">
        <v>316</v>
      </c>
      <c r="EU4" s="53" t="s">
        <v>317</v>
      </c>
      <c r="EV4" s="53" t="s">
        <v>318</v>
      </c>
      <c r="EW4" s="53" t="s">
        <v>319</v>
      </c>
      <c r="EX4" s="53" t="s">
        <v>320</v>
      </c>
      <c r="EY4" s="53" t="s">
        <v>321</v>
      </c>
      <c r="EZ4" s="53" t="s">
        <v>322</v>
      </c>
      <c r="FA4" s="53" t="s">
        <v>323</v>
      </c>
      <c r="FB4" s="53" t="s">
        <v>324</v>
      </c>
      <c r="FC4" s="53" t="s">
        <v>325</v>
      </c>
      <c r="FD4" s="53" t="s">
        <v>326</v>
      </c>
      <c r="FE4" s="53" t="s">
        <v>327</v>
      </c>
      <c r="FF4" s="53" t="s">
        <v>328</v>
      </c>
      <c r="FG4" s="53" t="s">
        <v>329</v>
      </c>
      <c r="FH4" s="53" t="s">
        <v>330</v>
      </c>
      <c r="FI4" s="53" t="s">
        <v>331</v>
      </c>
    </row>
    <row r="5" spans="1:172" x14ac:dyDescent="0.2">
      <c r="A5" s="2" t="s">
        <v>129</v>
      </c>
      <c r="B5" s="1" t="s">
        <v>0</v>
      </c>
      <c r="C5" s="21">
        <f>RopaDama!C5*(1+4.6%)</f>
        <v>73220</v>
      </c>
      <c r="D5" s="21">
        <f>RopaDama!D5*(1+4.6%)</f>
        <v>47070</v>
      </c>
      <c r="E5" s="21">
        <f>RopaDama!E5*(1+4.6%)</f>
        <v>41840</v>
      </c>
      <c r="F5" s="21">
        <f>RopaDama!F5*(1+4.6%)</f>
        <v>47070</v>
      </c>
      <c r="G5" s="21">
        <f>RopaDama!G5*(1+4.6%)</f>
        <v>83680</v>
      </c>
      <c r="H5" s="21">
        <f>RopaDama!H5*(1+4.6%)</f>
        <v>52300</v>
      </c>
      <c r="I5" s="21">
        <f>RopaDama!I5*(1+4.6%)</f>
        <v>62760</v>
      </c>
      <c r="J5" s="21">
        <f>RopaDama!J5*(1+4.6%)</f>
        <v>62760</v>
      </c>
      <c r="K5" s="21">
        <f>RopaDama!K5*(1+4.6%)</f>
        <v>26150</v>
      </c>
      <c r="L5" s="21">
        <f>RopaDama!L5*(1+4.6%)</f>
        <v>67990</v>
      </c>
      <c r="M5" s="21">
        <f>RopaDama!M5*(1+4.6%)</f>
        <v>36610</v>
      </c>
      <c r="N5" s="21">
        <f>RopaDama!N5*(1+4.6%)</f>
        <v>31380</v>
      </c>
      <c r="O5" s="21">
        <f>RopaDama!O5*(1+4.6%)</f>
        <v>36610</v>
      </c>
      <c r="P5" s="21">
        <f>RopaDama!P5*(1+4.6%)</f>
        <v>73220</v>
      </c>
      <c r="Q5" s="21">
        <f>RopaDama!Q5*(1+4.6%)</f>
        <v>47070</v>
      </c>
      <c r="R5" s="21">
        <f>RopaDama!R5*(1+4.6%)</f>
        <v>57530</v>
      </c>
      <c r="S5" s="21">
        <f>RopaDama!S5*(1+4.6%)</f>
        <v>57530</v>
      </c>
      <c r="T5" s="21">
        <f>RopaDama!T5*(1+4.6%)</f>
        <v>20920</v>
      </c>
      <c r="U5" s="21">
        <f>RopaDama!U5*(1+4.6%)</f>
        <v>62760</v>
      </c>
      <c r="V5" s="21">
        <f>RopaDama!V5*(1+4.6%)</f>
        <v>26150</v>
      </c>
      <c r="W5" s="21">
        <f>RopaDama!W5*(1+4.6%)</f>
        <v>20920</v>
      </c>
      <c r="X5" s="21">
        <f>RopaDama!X5*(1+4.6%)</f>
        <v>26150</v>
      </c>
      <c r="Y5" s="21">
        <f>RopaDama!Y5*(1+4.6%)</f>
        <v>62760</v>
      </c>
      <c r="Z5" s="21">
        <f>RopaDama!Z5*(1+4.6%)</f>
        <v>41840</v>
      </c>
      <c r="AA5" s="21">
        <f>RopaDama!AA5*(1+4.6%)</f>
        <v>52300</v>
      </c>
      <c r="AB5" s="21">
        <f>RopaDama!AB5*(1+4.6%)</f>
        <v>52300</v>
      </c>
      <c r="AC5" s="21">
        <f>RopaDama!AC5*(1+4.6%)</f>
        <v>15690</v>
      </c>
      <c r="AD5" s="21">
        <f>RopaDama!AD5*(1+4.6%)</f>
        <v>482729</v>
      </c>
      <c r="AE5" s="21">
        <f>RopaDama!AE5*(1+4.6%)</f>
        <v>769071.5</v>
      </c>
      <c r="AF5" s="21">
        <f>RopaDama!AF5*(1+4.6%)</f>
        <v>769071.5</v>
      </c>
      <c r="AG5" s="21">
        <f>RopaDama!AG5*(1+4.6%)</f>
        <v>3138000</v>
      </c>
      <c r="AH5" s="21">
        <f>RopaDama!AH5*(1+4.6%)</f>
        <v>3138000</v>
      </c>
      <c r="AI5" s="21">
        <f>RopaDama!AI5*(1+4.6%)</f>
        <v>3138000</v>
      </c>
      <c r="AJ5" s="21">
        <f>RopaDama!AJ5*(1+4.6%)</f>
        <v>3138000</v>
      </c>
      <c r="AK5" s="21">
        <f>RopaDama!AK5*(1+4.6%)</f>
        <v>3138000</v>
      </c>
      <c r="AL5" s="21">
        <f>RopaDama!AL5*(1+4.6%)</f>
        <v>3138000</v>
      </c>
      <c r="AM5" s="21">
        <f>RopaDama!AM5*(1+4.6%)</f>
        <v>3138000</v>
      </c>
      <c r="AN5" s="21">
        <f>RopaDama!AN5*(1+4.6%)</f>
        <v>3138000</v>
      </c>
      <c r="AO5" s="21">
        <f>RopaDama!AO5*(1+4.6%)</f>
        <v>3138000</v>
      </c>
      <c r="AP5" s="21">
        <f>RopaDama!AP5*(1+4.6%)</f>
        <v>4184000</v>
      </c>
      <c r="AQ5" s="21">
        <f>RopaDama!AQ5*(1+4.6%)</f>
        <v>4184000</v>
      </c>
      <c r="AR5" s="21">
        <f>RopaDama!AR5*(1+4.6%)</f>
        <v>4184000</v>
      </c>
      <c r="AS5" s="21">
        <f>RopaDama!AS5*(1+4.6%)</f>
        <v>4184000</v>
      </c>
      <c r="AT5" s="21">
        <f>RopaDama!AT5*(1+4.6%)</f>
        <v>4184000</v>
      </c>
      <c r="AU5" s="21">
        <f>RopaDama!AU5*(1+4.6%)</f>
        <v>4184000</v>
      </c>
      <c r="AV5" s="21">
        <f>RopaDama!AV5*(1+4.6%)</f>
        <v>4184000</v>
      </c>
      <c r="AW5" s="21">
        <f>RopaDama!AW5*(1+4.6%)</f>
        <v>4184000</v>
      </c>
      <c r="AX5" s="21">
        <f>RopaDama!AX5*(1+4.6%)</f>
        <v>4184000</v>
      </c>
      <c r="AY5" s="21">
        <f>RopaDama!AY5*(1+4.6%)</f>
        <v>4707000</v>
      </c>
      <c r="AZ5" s="21">
        <f>RopaDama!AZ5*(1+4.6%)</f>
        <v>4707000</v>
      </c>
      <c r="BA5" s="21">
        <f>RopaDama!BA5*(1+4.6%)</f>
        <v>4707000</v>
      </c>
      <c r="BB5" s="21">
        <f>RopaDama!BB5*(1+4.6%)</f>
        <v>4707000</v>
      </c>
      <c r="BC5" s="21">
        <f>RopaDama!BC5*(1+4.6%)</f>
        <v>4707000</v>
      </c>
      <c r="BD5" s="21">
        <f>RopaDama!BD5*(1+4.6%)</f>
        <v>4707000</v>
      </c>
      <c r="BE5" s="21">
        <f>RopaDama!BE5*(1+4.6%)</f>
        <v>4707000</v>
      </c>
      <c r="BF5" s="21">
        <f>RopaDama!BF5*(1+4.6%)</f>
        <v>4707000</v>
      </c>
      <c r="BG5" s="21">
        <f>RopaDama!BG5*(1+4.6%)</f>
        <v>4707000</v>
      </c>
      <c r="BH5" s="21">
        <f>RopaDama!BH5*(1+4.6%)</f>
        <v>6276000</v>
      </c>
      <c r="BI5" s="21">
        <f>RopaDama!BI5*(1+4.6%)</f>
        <v>6276000</v>
      </c>
      <c r="BJ5" s="21">
        <f>RopaDama!BJ5*(1+4.6%)</f>
        <v>6276000</v>
      </c>
      <c r="BK5" s="21">
        <f>RopaDama!BK5*(1+4.6%)</f>
        <v>6276000</v>
      </c>
      <c r="BL5" s="21">
        <f>RopaDama!BL5*(1+4.6%)</f>
        <v>6276000</v>
      </c>
      <c r="BM5" s="21">
        <f>RopaDama!BM5*(1+4.6%)</f>
        <v>6276000</v>
      </c>
      <c r="BN5" s="21">
        <f>RopaDama!BN5*(1+4.6%)</f>
        <v>6276000</v>
      </c>
      <c r="BO5" s="21">
        <f>RopaDama!BO5*(1+4.6%)</f>
        <v>6276000</v>
      </c>
      <c r="BP5" s="21">
        <f>RopaDama!BP5*(1+4.6%)</f>
        <v>6276000</v>
      </c>
      <c r="BQ5" s="21">
        <f>RopaDama!BQ5*(1+4.6%)</f>
        <v>12552000</v>
      </c>
      <c r="BR5" s="21">
        <f>RopaDama!BR5*(1+4.6%)</f>
        <v>12552000</v>
      </c>
      <c r="BS5" s="21">
        <f>RopaDama!BS5*(1+4.6%)</f>
        <v>12552000</v>
      </c>
      <c r="BT5" s="21">
        <f>RopaDama!BT5*(1+4.6%)</f>
        <v>12552000</v>
      </c>
      <c r="BU5" s="21">
        <f>RopaDama!BU5*(1+4.6%)</f>
        <v>12552000</v>
      </c>
      <c r="BV5" s="21">
        <f>RopaDama!BV5*(1+4.6%)</f>
        <v>12552000</v>
      </c>
      <c r="BW5" s="21">
        <f>RopaDama!BW5*(1+4.6%)</f>
        <v>12552000</v>
      </c>
      <c r="BX5" s="21">
        <f>RopaDama!BX5*(1+4.6%)</f>
        <v>12552000</v>
      </c>
      <c r="BY5" s="21">
        <f>RopaDama!BY5*(1+4.6%)</f>
        <v>12552000</v>
      </c>
      <c r="BZ5" s="21">
        <f>RopaDama!BZ5*(1+4.6%)</f>
        <v>20920000</v>
      </c>
      <c r="CA5" s="21">
        <f>RopaDama!CA5*(1+4.6%)</f>
        <v>20920000</v>
      </c>
      <c r="CB5" s="21">
        <f>RopaDama!CB5*(1+4.6%)</f>
        <v>20920000</v>
      </c>
      <c r="CC5" s="21">
        <f>RopaDama!CC5*(1+4.6%)</f>
        <v>20920000</v>
      </c>
      <c r="CD5" s="21">
        <f>RopaDama!CD5*(1+4.6%)</f>
        <v>20920000</v>
      </c>
      <c r="CE5" s="21">
        <f>RopaDama!CE5*(1+4.6%)</f>
        <v>20920000</v>
      </c>
      <c r="CF5" s="21">
        <f>RopaDama!CF5*(1+4.6%)</f>
        <v>20920000</v>
      </c>
      <c r="CG5" s="21">
        <f>RopaDama!CG5*(1+4.6%)</f>
        <v>20920000</v>
      </c>
      <c r="CH5" s="21">
        <f>RopaDama!CH5*(1+4.6%)</f>
        <v>20920000</v>
      </c>
      <c r="CI5" s="21">
        <f>RopaDama!CI5*(1+4.6%)</f>
        <v>26150000</v>
      </c>
      <c r="CJ5" s="21">
        <f>RopaDama!CJ5*(1+4.6%)</f>
        <v>26150000</v>
      </c>
      <c r="CK5" s="21">
        <f>RopaDama!CK5*(1+4.6%)</f>
        <v>26150000</v>
      </c>
      <c r="CL5" s="21">
        <f>RopaDama!CL5*(1+4.6%)</f>
        <v>26150000</v>
      </c>
      <c r="CM5" s="21">
        <f>RopaDama!CM5*(1+4.6%)</f>
        <v>26150000</v>
      </c>
      <c r="CN5" s="21">
        <f>RopaDama!CN5*(1+4.6%)</f>
        <v>26150000</v>
      </c>
      <c r="CO5" s="21">
        <f>RopaDama!CO5*(1+4.6%)</f>
        <v>26150000</v>
      </c>
      <c r="CP5" s="21">
        <f>RopaDama!CP5*(1+4.6%)</f>
        <v>26150000</v>
      </c>
      <c r="CQ5" s="21">
        <f>RopaDama!CQ5*(1+4.6%)</f>
        <v>26150000</v>
      </c>
      <c r="CR5" s="22">
        <f>MAX(CU5,CX5,DA5)</f>
        <v>193510</v>
      </c>
      <c r="CS5" s="22">
        <f t="shared" ref="CS5:CT5" si="0">MAX(CV5,CY5,DB5)</f>
        <v>167360</v>
      </c>
      <c r="CT5" s="22">
        <f t="shared" si="0"/>
        <v>141210</v>
      </c>
      <c r="CU5" s="22">
        <f t="shared" ref="CU5:CU29" si="1">C5+D5</f>
        <v>120290</v>
      </c>
      <c r="CV5" s="22">
        <f t="shared" ref="CV5:CV29" si="2">L5+M5</f>
        <v>104600</v>
      </c>
      <c r="CW5" s="22">
        <f t="shared" ref="CW5:CW29" si="3">U5+V5</f>
        <v>88910</v>
      </c>
      <c r="CX5" s="22">
        <f t="shared" ref="CX5:CX29" si="4">G5+MAX(D5,F5)+H5</f>
        <v>183050</v>
      </c>
      <c r="CY5" s="22">
        <f t="shared" ref="CY5:CY29" si="5">P5+MAX(M5,O5)+Q5</f>
        <v>156900</v>
      </c>
      <c r="CZ5" s="22">
        <f t="shared" ref="CZ5:CZ29" si="6">Y5+MAX(V5,X5)+Z5</f>
        <v>130750</v>
      </c>
      <c r="DA5" s="22">
        <f t="shared" ref="DA5:DA29" si="7">G5+MAX(D5,F5)+MAX(I5,J5)</f>
        <v>193510</v>
      </c>
      <c r="DB5" s="22">
        <f t="shared" ref="DB5:DB29" si="8">P5+MAX(M5,O5)+MAX(R5,S5)</f>
        <v>167360</v>
      </c>
      <c r="DC5" s="22">
        <f t="shared" ref="DC5:DC29" si="9">Y5+MAX(V5,X5)+MAX(AA5,AB5)</f>
        <v>141210</v>
      </c>
      <c r="DD5" s="22">
        <f>MAX(DG5,DJ5,DM5)</f>
        <v>109830</v>
      </c>
      <c r="DE5" s="22">
        <f t="shared" ref="DE5:DF5" si="10">MAX(DH5,DK5,DN5)</f>
        <v>94140</v>
      </c>
      <c r="DF5" s="22">
        <f t="shared" si="10"/>
        <v>78450</v>
      </c>
      <c r="DG5" s="22">
        <f t="shared" ref="DG5:DG29" si="11">H5+MAX(D5:E5)</f>
        <v>99370</v>
      </c>
      <c r="DH5" s="22">
        <f t="shared" ref="DH5:DH29" si="12">Q5+MAX(M5:N5)</f>
        <v>83680</v>
      </c>
      <c r="DI5" s="22">
        <f t="shared" ref="DI5:DI29" si="13">Z5+MAX(W5:X5)</f>
        <v>67990</v>
      </c>
      <c r="DJ5" s="22">
        <f t="shared" ref="DJ5:DJ29" si="14">MAX(D5:F5)+H5</f>
        <v>99370</v>
      </c>
      <c r="DK5" s="22">
        <f t="shared" ref="DK5:DK29" si="15">MAX(M5:O5)+Q5</f>
        <v>83680</v>
      </c>
      <c r="DL5" s="22">
        <f t="shared" ref="DL5:DL29" si="16">MAX(V5:X5)+Z5</f>
        <v>67990</v>
      </c>
      <c r="DM5" s="22">
        <f t="shared" ref="DM5:DM29" si="17">MAX(F5,E5)+MAX(I5:J5)</f>
        <v>109830</v>
      </c>
      <c r="DN5" s="22">
        <f t="shared" ref="DN5:DN29" si="18">MAX(N5:O5)+MAX(R5:S5)</f>
        <v>94140</v>
      </c>
      <c r="DO5" s="22">
        <f t="shared" ref="DO5:DO29" si="19">MAX(W5:X5)+MAX(AA5:AB5)</f>
        <v>78450</v>
      </c>
      <c r="DP5" s="22">
        <f t="shared" ref="DP5:DP29" si="20">K5</f>
        <v>26150</v>
      </c>
      <c r="DQ5" s="22">
        <f t="shared" ref="DQ5:DQ29" si="21">T5</f>
        <v>20920</v>
      </c>
      <c r="DR5" s="22">
        <f t="shared" ref="DR5:DR29" si="22">AC5</f>
        <v>15690</v>
      </c>
      <c r="DS5" s="22">
        <v>20000</v>
      </c>
      <c r="DT5" s="23">
        <f t="shared" ref="DT5:DT29" si="23">AG5+AH5</f>
        <v>6276000</v>
      </c>
      <c r="DU5" s="23">
        <f t="shared" ref="DU5:DU29" si="24">AP5+AQ5</f>
        <v>8368000</v>
      </c>
      <c r="DV5" s="22">
        <f t="shared" ref="DV5:DV29" si="25">AY5+AZ5</f>
        <v>9414000</v>
      </c>
      <c r="DW5" s="22">
        <f t="shared" ref="DW5:DW29" si="26">BH5+BI5</f>
        <v>12552000</v>
      </c>
      <c r="DX5" s="22">
        <f t="shared" ref="DX5:DX29" si="27">BQ5+BR5</f>
        <v>25104000</v>
      </c>
      <c r="DY5" s="22">
        <f t="shared" ref="DY5:DY29" si="28">BZ5+CA5</f>
        <v>41840000</v>
      </c>
      <c r="DZ5" s="22">
        <f t="shared" ref="DZ5:DZ29" si="29">CI5+CJ5</f>
        <v>52300000</v>
      </c>
      <c r="EA5" s="22">
        <f t="shared" ref="EA5:EA29" si="30">AK5+MAX(AH5,AJ5)+AL5</f>
        <v>9414000</v>
      </c>
      <c r="EB5" s="22">
        <f>AT5+MAX(AQ5,AS5)+AU5</f>
        <v>12552000</v>
      </c>
      <c r="EC5" s="22">
        <f t="shared" ref="EC5:EC29" si="31">BC5+MAX(AZ5,BB5)+BD5</f>
        <v>14121000</v>
      </c>
      <c r="ED5" s="22">
        <f t="shared" ref="ED5:ED29" si="32">BU5+MAX(BI5,BK5)+BM5</f>
        <v>25104000</v>
      </c>
      <c r="EE5" s="22">
        <f t="shared" ref="EE5:EE29" si="33">BU5+MAX(BR5,BT5)+BV5</f>
        <v>37656000</v>
      </c>
      <c r="EF5" s="22">
        <f t="shared" ref="EF5:EF29" si="34">CD5+MAX(CA5,CC5)+CE5</f>
        <v>62760000</v>
      </c>
      <c r="EG5" s="22">
        <f t="shared" ref="EG5:EG29" si="35">CM5+MAX(CJ5,CL5)+CN5</f>
        <v>78450000</v>
      </c>
      <c r="EH5" s="22">
        <f t="shared" ref="EH5:EH29" si="36">AK5+MAX(AH5,AJ5)+MAX(AM5:AN5)</f>
        <v>9414000</v>
      </c>
      <c r="EI5" s="22">
        <f t="shared" ref="EI5:EI29" si="37">AT5+MAX(AQ5,AS5)+MAX(AV5:AW5)</f>
        <v>12552000</v>
      </c>
      <c r="EJ5" s="22">
        <f t="shared" ref="EJ5:EJ29" si="38">BC5+MAX(AZ5,BB5)+MAX(BE5:BF5)</f>
        <v>14121000</v>
      </c>
      <c r="EK5" s="22">
        <f t="shared" ref="EK5:EK29" si="39">BU5+MAX(BI5,BK5)+MAX(BN5:BO5)</f>
        <v>25104000</v>
      </c>
      <c r="EL5" s="22">
        <f t="shared" ref="EL5:EL29" si="40">BU5+MAX(BR5,BT5)+MAX(BW5:BX5)</f>
        <v>37656000</v>
      </c>
      <c r="EM5" s="22">
        <f t="shared" ref="EM5:EM29" si="41">CD5+MAX(CA5,CC5)+MAX(CF5:CG5)</f>
        <v>62760000</v>
      </c>
      <c r="EN5" s="22">
        <f t="shared" ref="EN5:EN29" si="42">CM5+MAX(CJ5,CL5)+MAX(CO5:CP5)</f>
        <v>78450000</v>
      </c>
      <c r="EO5" s="22">
        <f t="shared" ref="EO5:EO29" si="43">AL5+MAX(AH5:AI5)</f>
        <v>6276000</v>
      </c>
      <c r="EP5" s="22">
        <f t="shared" ref="EP5:EP29" si="44">AU5+MAX(AQ5:AR5)</f>
        <v>8368000</v>
      </c>
      <c r="EQ5" s="22">
        <f t="shared" ref="EQ5:EQ29" si="45">BD5+MAX(AZ5:BA5)</f>
        <v>9414000</v>
      </c>
      <c r="ER5" s="22">
        <f t="shared" ref="ER5:ER29" si="46">BM5+MAX(BI5:BJ5)</f>
        <v>12552000</v>
      </c>
      <c r="ES5" s="22">
        <f t="shared" ref="ES5:ES29" si="47">BV5+MAX(BR5:BS5)</f>
        <v>25104000</v>
      </c>
      <c r="ET5" s="22">
        <f t="shared" ref="ET5:ET29" si="48">CE5+MAX(CA5:CB5)</f>
        <v>41840000</v>
      </c>
      <c r="EU5" s="22">
        <f t="shared" ref="EU5:EU29" si="49">CN5+MAX(CJ5:CK5)</f>
        <v>52300000</v>
      </c>
      <c r="EV5" s="22">
        <f t="shared" ref="EV5:EV29" si="50">MAX(AQ5:AS5)+AU5</f>
        <v>8368000</v>
      </c>
      <c r="EW5" s="22">
        <f t="shared" ref="EW5:EW29" si="51">MAX(AZ5:BB5)+BD5</f>
        <v>9414000</v>
      </c>
      <c r="EX5" s="22">
        <f t="shared" ref="EX5:EX29" si="52">MAX(BI5:BK5)+BM5</f>
        <v>12552000</v>
      </c>
      <c r="EY5" s="22">
        <f t="shared" ref="EY5:EY29" si="53">MAX(BR5:BT5)+BV5</f>
        <v>25104000</v>
      </c>
      <c r="EZ5" s="22">
        <f t="shared" ref="EZ5:EZ29" si="54">MAX(BR5:BT5)+BV5</f>
        <v>25104000</v>
      </c>
      <c r="FA5" s="22">
        <f t="shared" ref="FA5:FA29" si="55">MAX(CA5:CC5)+CE5</f>
        <v>41840000</v>
      </c>
      <c r="FB5" s="22">
        <f t="shared" ref="FB5:FB29" si="56">MAX(CJ5:CL5)+CN5</f>
        <v>52300000</v>
      </c>
      <c r="FC5" s="22">
        <f t="shared" ref="FC5:FC29" si="57">MAX(AI5:AJ5)+MAX(AM5:AN5)</f>
        <v>6276000</v>
      </c>
      <c r="FD5" s="22">
        <f t="shared" ref="FD5:FD29" si="58">MAX(AR5:AS5)+MAX(AV5:AW5)</f>
        <v>8368000</v>
      </c>
      <c r="FE5" s="22">
        <f t="shared" ref="FE5:FE29" si="59">MAX(BA5:BB5)+MAX(BE5:BF5)</f>
        <v>9414000</v>
      </c>
      <c r="FF5" s="22">
        <f t="shared" ref="FF5:FF29" si="60">MAX(BJ5:BK5)+MAX(BN5:BO5)</f>
        <v>12552000</v>
      </c>
      <c r="FG5" s="22">
        <f t="shared" ref="FG5:FG29" si="61">MAX(BS5:BT5)+MAX(BW5:BX5)</f>
        <v>25104000</v>
      </c>
      <c r="FH5" s="22">
        <f t="shared" ref="FH5:FH29" si="62">MAX(CB5:CC5)+MAX(CF5:CG5)</f>
        <v>41840000</v>
      </c>
      <c r="FI5" s="22">
        <f t="shared" ref="FI5:FI29" si="63">MAX(CK5:CL5)+MAX(CO5:CP5)</f>
        <v>52300000</v>
      </c>
      <c r="FJ5" s="10">
        <f t="array" ref="FJ5">SUM(IF($C$2:$FI$2&gt;=1,C5:FI5,0))</f>
        <v>171816483</v>
      </c>
      <c r="FK5" s="10" t="s">
        <v>164</v>
      </c>
      <c r="FL5" s="10"/>
      <c r="FM5" s="10"/>
      <c r="FN5" s="10"/>
      <c r="FO5" s="10"/>
      <c r="FP5" s="10"/>
    </row>
    <row r="6" spans="1:172" x14ac:dyDescent="0.2">
      <c r="A6" s="2" t="s">
        <v>131</v>
      </c>
      <c r="B6" s="1" t="s">
        <v>1</v>
      </c>
      <c r="C6" s="21">
        <f>RopaDama!C6*(1+4.6%)</f>
        <v>203865.4</v>
      </c>
      <c r="D6" s="21">
        <f>RopaDama!D6*(1+4.6%)</f>
        <v>73978.350000000006</v>
      </c>
      <c r="E6" s="21">
        <f>RopaDama!E6*(1+4.6%)</f>
        <v>73978.350000000006</v>
      </c>
      <c r="F6" s="21">
        <f>RopaDama!F6*(1+4.6%)</f>
        <v>71128</v>
      </c>
      <c r="G6" s="21">
        <f>RopaDama!G6*(1+4.6%)</f>
        <v>117047.40000000001</v>
      </c>
      <c r="H6" s="21">
        <f>RopaDama!H6*(1+4.6%)</f>
        <v>101880.40000000001</v>
      </c>
      <c r="I6" s="21">
        <f>RopaDama!I6*(1+4.6%)</f>
        <v>73220</v>
      </c>
      <c r="J6" s="21">
        <f>RopaDama!J6*(1+4.6%)</f>
        <v>93094</v>
      </c>
      <c r="K6" s="21">
        <f>RopaDama!K6*(1+4.6%)</f>
        <v>39748</v>
      </c>
      <c r="L6" s="21">
        <f>RopaDama!L6*(1+4.6%)</f>
        <v>202924</v>
      </c>
      <c r="M6" s="21">
        <f>RopaDama!M6*(1+4.6%)</f>
        <v>73036.95</v>
      </c>
      <c r="N6" s="21">
        <f>RopaDama!N6*(1+4.6%)</f>
        <v>73036.95</v>
      </c>
      <c r="O6" s="21">
        <f>RopaDama!O6*(1+4.6%)</f>
        <v>70186.600000000006</v>
      </c>
      <c r="P6" s="21">
        <f>RopaDama!P6*(1+4.6%)</f>
        <v>116106</v>
      </c>
      <c r="Q6" s="21">
        <f>RopaDama!Q6*(1+4.6%)</f>
        <v>100939</v>
      </c>
      <c r="R6" s="21">
        <f>RopaDama!R6*(1+4.6%)</f>
        <v>72278.600000000006</v>
      </c>
      <c r="S6" s="21">
        <f>RopaDama!S6*(1+4.6%)</f>
        <v>92152.6</v>
      </c>
      <c r="T6" s="21">
        <f>RopaDama!T6*(1+4.6%)</f>
        <v>38806.6</v>
      </c>
      <c r="U6" s="21">
        <f>RopaDama!U6*(1+4.6%)</f>
        <v>202087.2</v>
      </c>
      <c r="V6" s="21">
        <f>RopaDama!V6*(1+4.6%)</f>
        <v>72200.150000000009</v>
      </c>
      <c r="W6" s="21">
        <f>RopaDama!W6*(1+4.6%)</f>
        <v>72200.150000000009</v>
      </c>
      <c r="X6" s="21">
        <f>RopaDama!X6*(1+4.6%)</f>
        <v>69349.8</v>
      </c>
      <c r="Y6" s="21">
        <f>RopaDama!Y6*(1+4.6%)</f>
        <v>115269.20000000001</v>
      </c>
      <c r="Z6" s="21">
        <f>RopaDama!Z6*(1+4.6%)</f>
        <v>100102.2</v>
      </c>
      <c r="AA6" s="21">
        <f>RopaDama!AA6*(1+4.6%)</f>
        <v>71441.8</v>
      </c>
      <c r="AB6" s="21">
        <f>RopaDama!AB6*(1+4.6%)</f>
        <v>91315.8</v>
      </c>
      <c r="AC6" s="21">
        <f>RopaDama!AC6*(1+4.6%)</f>
        <v>37969.800000000003</v>
      </c>
      <c r="AD6" s="21">
        <f>RopaDama!AD6*(1+4.6%)</f>
        <v>20920</v>
      </c>
      <c r="AE6" s="21">
        <f>RopaDama!AE6*(1+4.6%)</f>
        <v>418400</v>
      </c>
      <c r="AF6" s="21">
        <f>RopaDama!AF6*(1+4.6%)</f>
        <v>575300</v>
      </c>
      <c r="AG6" s="21">
        <f>RopaDama!AG6*(1+4.6%)</f>
        <v>2092000</v>
      </c>
      <c r="AH6" s="21">
        <f>RopaDama!AH6*(1+4.6%)</f>
        <v>2092000</v>
      </c>
      <c r="AI6" s="21">
        <f>RopaDama!AI6*(1+4.6%)</f>
        <v>2092000</v>
      </c>
      <c r="AJ6" s="21">
        <f>RopaDama!AJ6*(1+4.6%)</f>
        <v>2092000</v>
      </c>
      <c r="AK6" s="21">
        <f>RopaDama!AK6*(1+4.6%)</f>
        <v>2092000</v>
      </c>
      <c r="AL6" s="21">
        <f>RopaDama!AL6*(1+4.6%)</f>
        <v>2092000</v>
      </c>
      <c r="AM6" s="21">
        <f>RopaDama!AM6*(1+4.6%)</f>
        <v>2092000</v>
      </c>
      <c r="AN6" s="21">
        <f>RopaDama!AN6*(1+4.6%)</f>
        <v>2092000</v>
      </c>
      <c r="AO6" s="21">
        <f>RopaDama!AO6*(1+4.6%)</f>
        <v>2092000</v>
      </c>
      <c r="AP6" s="21">
        <f>RopaDama!AP6*(1+4.6%)</f>
        <v>2081540</v>
      </c>
      <c r="AQ6" s="21">
        <f>RopaDama!AQ6*(1+4.6%)</f>
        <v>2081540</v>
      </c>
      <c r="AR6" s="21">
        <f>RopaDama!AR6*(1+4.6%)</f>
        <v>2081540</v>
      </c>
      <c r="AS6" s="21">
        <f>RopaDama!AS6*(1+4.6%)</f>
        <v>2081540</v>
      </c>
      <c r="AT6" s="21">
        <f>RopaDama!AT6*(1+4.6%)</f>
        <v>2081540</v>
      </c>
      <c r="AU6" s="21">
        <f>RopaDama!AU6*(1+4.6%)</f>
        <v>2081540</v>
      </c>
      <c r="AV6" s="21">
        <f>RopaDama!AV6*(1+4.6%)</f>
        <v>2081540</v>
      </c>
      <c r="AW6" s="21">
        <f>RopaDama!AW6*(1+4.6%)</f>
        <v>2081540</v>
      </c>
      <c r="AX6" s="21">
        <f>RopaDama!AX6*(1+4.6%)</f>
        <v>2081540</v>
      </c>
      <c r="AY6" s="21">
        <f>RopaDama!AY6*(1+4.6%)</f>
        <v>2076310</v>
      </c>
      <c r="AZ6" s="21">
        <f>RopaDama!AZ6*(1+4.6%)</f>
        <v>2076310</v>
      </c>
      <c r="BA6" s="21">
        <f>RopaDama!BA6*(1+4.6%)</f>
        <v>2076310</v>
      </c>
      <c r="BB6" s="21">
        <f>RopaDama!BB6*(1+4.6%)</f>
        <v>2076310</v>
      </c>
      <c r="BC6" s="21">
        <f>RopaDama!BC6*(1+4.6%)</f>
        <v>2076310</v>
      </c>
      <c r="BD6" s="21">
        <f>RopaDama!BD6*(1+4.6%)</f>
        <v>2076310</v>
      </c>
      <c r="BE6" s="21">
        <f>RopaDama!BE6*(1+4.6%)</f>
        <v>2076310</v>
      </c>
      <c r="BF6" s="21">
        <f>RopaDama!BF6*(1+4.6%)</f>
        <v>2076310</v>
      </c>
      <c r="BG6" s="21">
        <f>RopaDama!BG6*(1+4.6%)</f>
        <v>2076310</v>
      </c>
      <c r="BH6" s="21">
        <f>RopaDama!BH6*(1+4.6%)</f>
        <v>2071080</v>
      </c>
      <c r="BI6" s="21">
        <f>RopaDama!BI6*(1+4.6%)</f>
        <v>2071080</v>
      </c>
      <c r="BJ6" s="21">
        <f>RopaDama!BJ6*(1+4.6%)</f>
        <v>2071080</v>
      </c>
      <c r="BK6" s="21">
        <f>RopaDama!BK6*(1+4.6%)</f>
        <v>2071080</v>
      </c>
      <c r="BL6" s="21">
        <f>RopaDama!BL6*(1+4.6%)</f>
        <v>2071080</v>
      </c>
      <c r="BM6" s="21">
        <f>RopaDama!BM6*(1+4.6%)</f>
        <v>2071080</v>
      </c>
      <c r="BN6" s="21">
        <f>RopaDama!BN6*(1+4.6%)</f>
        <v>2071080</v>
      </c>
      <c r="BO6" s="21">
        <f>RopaDama!BO6*(1+4.6%)</f>
        <v>2071080</v>
      </c>
      <c r="BP6" s="21">
        <f>RopaDama!BP6*(1+4.6%)</f>
        <v>2071080</v>
      </c>
      <c r="BQ6" s="21">
        <f>RopaDama!BQ6*(1+4.6%)</f>
        <v>2065850</v>
      </c>
      <c r="BR6" s="21">
        <f>RopaDama!BR6*(1+4.6%)</f>
        <v>2065850</v>
      </c>
      <c r="BS6" s="21">
        <f>RopaDama!BS6*(1+4.6%)</f>
        <v>2065850</v>
      </c>
      <c r="BT6" s="21">
        <f>RopaDama!BT6*(1+4.6%)</f>
        <v>2065850</v>
      </c>
      <c r="BU6" s="21">
        <f>RopaDama!BU6*(1+4.6%)</f>
        <v>2065850</v>
      </c>
      <c r="BV6" s="21">
        <f>RopaDama!BV6*(1+4.6%)</f>
        <v>2065850</v>
      </c>
      <c r="BW6" s="21">
        <f>RopaDama!BW6*(1+4.6%)</f>
        <v>2065850</v>
      </c>
      <c r="BX6" s="21">
        <f>RopaDama!BX6*(1+4.6%)</f>
        <v>2065850</v>
      </c>
      <c r="BY6" s="21">
        <f>RopaDama!BY6*(1+4.6%)</f>
        <v>2065850</v>
      </c>
      <c r="BZ6" s="21">
        <f>RopaDama!BZ6*(1+4.6%)</f>
        <v>2060620</v>
      </c>
      <c r="CA6" s="21">
        <f>RopaDama!CA6*(1+4.6%)</f>
        <v>2060620</v>
      </c>
      <c r="CB6" s="21">
        <f>RopaDama!CB6*(1+4.6%)</f>
        <v>2060620</v>
      </c>
      <c r="CC6" s="21">
        <f>RopaDama!CC6*(1+4.6%)</f>
        <v>2060620</v>
      </c>
      <c r="CD6" s="21">
        <f>RopaDama!CD6*(1+4.6%)</f>
        <v>2060620</v>
      </c>
      <c r="CE6" s="21">
        <f>RopaDama!CE6*(1+4.6%)</f>
        <v>2060620</v>
      </c>
      <c r="CF6" s="21">
        <f>RopaDama!CF6*(1+4.6%)</f>
        <v>2060620</v>
      </c>
      <c r="CG6" s="21">
        <f>RopaDama!CG6*(1+4.6%)</f>
        <v>2060620</v>
      </c>
      <c r="CH6" s="21">
        <f>RopaDama!CH6*(1+4.6%)</f>
        <v>2060620</v>
      </c>
      <c r="CI6" s="21">
        <f>RopaDama!CI6*(1+4.6%)</f>
        <v>2055390</v>
      </c>
      <c r="CJ6" s="21">
        <f>RopaDama!CJ6*(1+4.6%)</f>
        <v>2055390</v>
      </c>
      <c r="CK6" s="21">
        <f>RopaDama!CK6*(1+4.6%)</f>
        <v>2055390</v>
      </c>
      <c r="CL6" s="21">
        <f>RopaDama!CL6*(1+4.6%)</f>
        <v>2055390</v>
      </c>
      <c r="CM6" s="21">
        <f>RopaDama!CM6*(1+4.6%)</f>
        <v>2055390</v>
      </c>
      <c r="CN6" s="21">
        <f>RopaDama!CN6*(1+4.6%)</f>
        <v>2055390</v>
      </c>
      <c r="CO6" s="21">
        <f>RopaDama!CO6*(1+4.6%)</f>
        <v>2055390</v>
      </c>
      <c r="CP6" s="21">
        <f>RopaDama!CP6*(1+4.6%)</f>
        <v>2055390</v>
      </c>
      <c r="CQ6" s="21">
        <f>RopaDama!CQ6*(1+4.6%)</f>
        <v>2055390</v>
      </c>
      <c r="CR6" s="22">
        <f t="shared" ref="CR6:CR29" si="64">MAX(CU6,CX6,DA6)</f>
        <v>292906.15000000002</v>
      </c>
      <c r="CS6" s="22">
        <f t="shared" ref="CS6:CS29" si="65">MAX(CV6,CY6,DB6)</f>
        <v>290081.95</v>
      </c>
      <c r="CT6" s="22">
        <f t="shared" ref="CT6:CT29" si="66">MAX(CW6,CZ6,DC6)</f>
        <v>287571.55000000005</v>
      </c>
      <c r="CU6" s="22">
        <f t="shared" si="1"/>
        <v>277843.75</v>
      </c>
      <c r="CV6" s="22">
        <f t="shared" si="2"/>
        <v>275960.95</v>
      </c>
      <c r="CW6" s="22">
        <f t="shared" si="3"/>
        <v>274287.35000000003</v>
      </c>
      <c r="CX6" s="22">
        <f t="shared" si="4"/>
        <v>292906.15000000002</v>
      </c>
      <c r="CY6" s="22">
        <f t="shared" si="5"/>
        <v>290081.95</v>
      </c>
      <c r="CZ6" s="22">
        <f t="shared" si="6"/>
        <v>287571.55000000005</v>
      </c>
      <c r="DA6" s="22">
        <f t="shared" si="7"/>
        <v>284119.75</v>
      </c>
      <c r="DB6" s="22">
        <f t="shared" si="8"/>
        <v>281295.55000000005</v>
      </c>
      <c r="DC6" s="22">
        <f t="shared" si="9"/>
        <v>278785.15000000002</v>
      </c>
      <c r="DD6" s="22">
        <f t="shared" ref="DD6:DD29" si="67">MAX(DG6,DJ6,DM6)</f>
        <v>175858.75</v>
      </c>
      <c r="DE6" s="22">
        <f t="shared" ref="DE6:DE29" si="68">MAX(DH6,DK6,DN6)</f>
        <v>173975.95</v>
      </c>
      <c r="DF6" s="22">
        <f t="shared" ref="DF6:DF29" si="69">MAX(DI6,DL6,DO6)</f>
        <v>172302.35</v>
      </c>
      <c r="DG6" s="22">
        <f t="shared" si="11"/>
        <v>175858.75</v>
      </c>
      <c r="DH6" s="22">
        <f t="shared" si="12"/>
        <v>173975.95</v>
      </c>
      <c r="DI6" s="22">
        <f t="shared" si="13"/>
        <v>172302.35</v>
      </c>
      <c r="DJ6" s="22">
        <f t="shared" si="14"/>
        <v>175858.75</v>
      </c>
      <c r="DK6" s="22">
        <f t="shared" si="15"/>
        <v>173975.95</v>
      </c>
      <c r="DL6" s="22">
        <f t="shared" si="16"/>
        <v>172302.35</v>
      </c>
      <c r="DM6" s="22">
        <f t="shared" si="17"/>
        <v>167072.35</v>
      </c>
      <c r="DN6" s="22">
        <f t="shared" si="18"/>
        <v>165189.54999999999</v>
      </c>
      <c r="DO6" s="22">
        <f t="shared" si="19"/>
        <v>163515.95000000001</v>
      </c>
      <c r="DP6" s="22">
        <f t="shared" si="20"/>
        <v>39748</v>
      </c>
      <c r="DQ6" s="22">
        <f t="shared" si="21"/>
        <v>38806.6</v>
      </c>
      <c r="DR6" s="22">
        <f t="shared" si="22"/>
        <v>37969.800000000003</v>
      </c>
      <c r="DS6" s="22">
        <v>1400</v>
      </c>
      <c r="DT6" s="23">
        <f t="shared" si="23"/>
        <v>4184000</v>
      </c>
      <c r="DU6" s="23">
        <f t="shared" si="24"/>
        <v>4163080</v>
      </c>
      <c r="DV6" s="22">
        <f t="shared" si="25"/>
        <v>4152620</v>
      </c>
      <c r="DW6" s="22">
        <f t="shared" si="26"/>
        <v>4142160</v>
      </c>
      <c r="DX6" s="22">
        <f t="shared" si="27"/>
        <v>4131700</v>
      </c>
      <c r="DY6" s="22">
        <f t="shared" si="28"/>
        <v>4121240</v>
      </c>
      <c r="DZ6" s="22">
        <f t="shared" si="29"/>
        <v>4110780</v>
      </c>
      <c r="EA6" s="22">
        <f t="shared" si="30"/>
        <v>6276000</v>
      </c>
      <c r="EB6" s="22">
        <f t="shared" ref="EB6:EB29" si="70">AT6+MAX(AQ6,AS6)+AU6</f>
        <v>6244620</v>
      </c>
      <c r="EC6" s="22">
        <f t="shared" si="31"/>
        <v>6228930</v>
      </c>
      <c r="ED6" s="22">
        <f t="shared" si="32"/>
        <v>6208010</v>
      </c>
      <c r="EE6" s="22">
        <f t="shared" si="33"/>
        <v>6197550</v>
      </c>
      <c r="EF6" s="22">
        <f t="shared" si="34"/>
        <v>6181860</v>
      </c>
      <c r="EG6" s="22">
        <f t="shared" si="35"/>
        <v>6166170</v>
      </c>
      <c r="EH6" s="22">
        <f t="shared" si="36"/>
        <v>6276000</v>
      </c>
      <c r="EI6" s="22">
        <f t="shared" si="37"/>
        <v>6244620</v>
      </c>
      <c r="EJ6" s="22">
        <f t="shared" si="38"/>
        <v>6228930</v>
      </c>
      <c r="EK6" s="22">
        <f t="shared" si="39"/>
        <v>6208010</v>
      </c>
      <c r="EL6" s="22">
        <f t="shared" si="40"/>
        <v>6197550</v>
      </c>
      <c r="EM6" s="22">
        <f t="shared" si="41"/>
        <v>6181860</v>
      </c>
      <c r="EN6" s="22">
        <f t="shared" si="42"/>
        <v>6166170</v>
      </c>
      <c r="EO6" s="22">
        <f t="shared" si="43"/>
        <v>4184000</v>
      </c>
      <c r="EP6" s="22">
        <f t="shared" si="44"/>
        <v>4163080</v>
      </c>
      <c r="EQ6" s="22">
        <f t="shared" si="45"/>
        <v>4152620</v>
      </c>
      <c r="ER6" s="22">
        <f t="shared" si="46"/>
        <v>4142160</v>
      </c>
      <c r="ES6" s="22">
        <f t="shared" si="47"/>
        <v>4131700</v>
      </c>
      <c r="ET6" s="22">
        <f t="shared" si="48"/>
        <v>4121240</v>
      </c>
      <c r="EU6" s="22">
        <f t="shared" si="49"/>
        <v>4110780</v>
      </c>
      <c r="EV6" s="22">
        <f t="shared" si="50"/>
        <v>4163080</v>
      </c>
      <c r="EW6" s="22">
        <f t="shared" si="51"/>
        <v>4152620</v>
      </c>
      <c r="EX6" s="22">
        <f t="shared" si="52"/>
        <v>4142160</v>
      </c>
      <c r="EY6" s="22">
        <f t="shared" si="53"/>
        <v>4131700</v>
      </c>
      <c r="EZ6" s="22">
        <f t="shared" si="54"/>
        <v>4131700</v>
      </c>
      <c r="FA6" s="22">
        <f t="shared" si="55"/>
        <v>4121240</v>
      </c>
      <c r="FB6" s="22">
        <f t="shared" si="56"/>
        <v>4110780</v>
      </c>
      <c r="FC6" s="22">
        <f t="shared" si="57"/>
        <v>4184000</v>
      </c>
      <c r="FD6" s="22">
        <f t="shared" si="58"/>
        <v>4163080</v>
      </c>
      <c r="FE6" s="22">
        <f t="shared" si="59"/>
        <v>4152620</v>
      </c>
      <c r="FF6" s="22">
        <f t="shared" si="60"/>
        <v>4142160</v>
      </c>
      <c r="FG6" s="22">
        <f t="shared" si="61"/>
        <v>4131700</v>
      </c>
      <c r="FH6" s="22">
        <f t="shared" si="62"/>
        <v>4121240</v>
      </c>
      <c r="FI6" s="22">
        <f t="shared" si="63"/>
        <v>4110780</v>
      </c>
      <c r="FJ6" s="10">
        <f t="array" ref="FJ6">SUM(IF($C$2:$FI$2&gt;=1,C6:FI6,0))</f>
        <v>33845422</v>
      </c>
      <c r="FK6" s="10" t="s">
        <v>164</v>
      </c>
    </row>
    <row r="7" spans="1:172" x14ac:dyDescent="0.2">
      <c r="A7" s="2" t="s">
        <v>126</v>
      </c>
      <c r="B7" s="1" t="s">
        <v>1</v>
      </c>
      <c r="C7" s="21">
        <f>RopaDama!C7*(1+4.6%)</f>
        <v>201826.74600000001</v>
      </c>
      <c r="D7" s="21">
        <f>RopaDama!D7*(1+4.6%)</f>
        <v>73238.566500000001</v>
      </c>
      <c r="E7" s="21">
        <f>RopaDama!E7*(1+4.6%)</f>
        <v>73238.566500000001</v>
      </c>
      <c r="F7" s="21">
        <f>RopaDama!F7*(1+4.6%)</f>
        <v>70416.72</v>
      </c>
      <c r="G7" s="21">
        <f>RopaDama!G7*(1+4.6%)</f>
        <v>115876.92600000001</v>
      </c>
      <c r="H7" s="21">
        <f>RopaDama!H7*(1+4.6%)</f>
        <v>100861.59600000001</v>
      </c>
      <c r="I7" s="21">
        <f>RopaDama!I7*(1+4.6%)</f>
        <v>72487.8</v>
      </c>
      <c r="J7" s="21">
        <f>RopaDama!J7*(1+4.6%)</f>
        <v>92163.06</v>
      </c>
      <c r="K7" s="21">
        <f>RopaDama!K7*(1+4.6%)</f>
        <v>39350.520000000004</v>
      </c>
      <c r="L7" s="21">
        <f>RopaDama!L7*(1+4.6%)</f>
        <v>193672.13</v>
      </c>
      <c r="M7" s="21">
        <f>RopaDama!M7*(1+4.6%)</f>
        <v>70279.43250000001</v>
      </c>
      <c r="N7" s="21">
        <f>RopaDama!N7*(1+4.6%)</f>
        <v>70279.43250000001</v>
      </c>
      <c r="O7" s="21">
        <f>RopaDama!O7*(1+4.6%)</f>
        <v>67571.600000000006</v>
      </c>
      <c r="P7" s="21">
        <f>RopaDama!P7*(1+4.6%)</f>
        <v>111195.03</v>
      </c>
      <c r="Q7" s="21">
        <f>RopaDama!Q7*(1+4.6%)</f>
        <v>96786.38</v>
      </c>
      <c r="R7" s="21">
        <f>RopaDama!R7*(1+4.6%)</f>
        <v>69559</v>
      </c>
      <c r="S7" s="21">
        <f>RopaDama!S7*(1+4.6%)</f>
        <v>88439.3</v>
      </c>
      <c r="T7" s="21">
        <f>RopaDama!T7*(1+4.6%)</f>
        <v>37760.6</v>
      </c>
      <c r="U7" s="21">
        <f>RopaDama!U7*(1+4.6%)</f>
        <v>187556.16800000001</v>
      </c>
      <c r="V7" s="21">
        <f>RopaDama!V7*(1+4.6%)</f>
        <v>68060.082000000009</v>
      </c>
      <c r="W7" s="21">
        <f>RopaDama!W7*(1+4.6%)</f>
        <v>68060.082000000009</v>
      </c>
      <c r="X7" s="21">
        <f>RopaDama!X7*(1+4.6%)</f>
        <v>65437.760000000002</v>
      </c>
      <c r="Y7" s="21">
        <f>RopaDama!Y7*(1+4.6%)</f>
        <v>107683.60800000001</v>
      </c>
      <c r="Z7" s="21">
        <f>RopaDama!Z7*(1+4.6%)</f>
        <v>93729.968000000008</v>
      </c>
      <c r="AA7" s="21">
        <f>RopaDama!AA7*(1+4.6%)</f>
        <v>67362.400000000009</v>
      </c>
      <c r="AB7" s="21">
        <f>RopaDama!AB7*(1+4.6%)</f>
        <v>85646.48000000001</v>
      </c>
      <c r="AC7" s="21">
        <f>RopaDama!AC7*(1+4.6%)</f>
        <v>36568.160000000003</v>
      </c>
      <c r="AD7" s="21">
        <f>RopaDama!AD7*(1+4.6%)</f>
        <v>1464.4</v>
      </c>
      <c r="AE7" s="21">
        <f>RopaDama!AE7*(1+4.6%)</f>
        <v>941400</v>
      </c>
      <c r="AF7" s="21">
        <f>RopaDama!AF7*(1+4.6%)</f>
        <v>889100</v>
      </c>
      <c r="AG7" s="21">
        <f>RopaDama!AG7*(1+4.6%)</f>
        <v>8781170</v>
      </c>
      <c r="AH7" s="21">
        <f>RopaDama!AH7*(1+4.6%)</f>
        <v>8106500</v>
      </c>
      <c r="AI7" s="21">
        <f>RopaDama!AI7*(1+4.6%)</f>
        <v>4508260</v>
      </c>
      <c r="AJ7" s="21">
        <f>RopaDama!AJ7*(1+4.6%)</f>
        <v>4508260</v>
      </c>
      <c r="AK7" s="21">
        <f>RopaDama!AK7*(1+4.6%)</f>
        <v>8592890</v>
      </c>
      <c r="AL7" s="21">
        <f>RopaDama!AL7*(1+4.6%)</f>
        <v>7918220</v>
      </c>
      <c r="AM7" s="21">
        <f>RopaDama!AM7*(1+4.6%)</f>
        <v>7254010</v>
      </c>
      <c r="AN7" s="21">
        <f>RopaDama!AN7*(1+4.6%)</f>
        <v>6992510</v>
      </c>
      <c r="AO7" s="21">
        <f>RopaDama!AO7*(1+4.6%)</f>
        <v>6757160</v>
      </c>
      <c r="AP7" s="21">
        <f>RopaDama!AP7*(1+4.6%)</f>
        <v>9189110</v>
      </c>
      <c r="AQ7" s="21">
        <f>RopaDama!AQ7*(1+4.6%)</f>
        <v>8064660</v>
      </c>
      <c r="AR7" s="21">
        <f>RopaDama!AR7*(1+4.6%)</f>
        <v>6202780</v>
      </c>
      <c r="AS7" s="21">
        <f>RopaDama!AS7*(1+4.6%)</f>
        <v>6202780</v>
      </c>
      <c r="AT7" s="21">
        <f>RopaDama!AT7*(1+4.6%)</f>
        <v>8875310</v>
      </c>
      <c r="AU7" s="21">
        <f>RopaDama!AU7*(1+4.6%)</f>
        <v>7541660</v>
      </c>
      <c r="AV7" s="21">
        <f>RopaDama!AV7*(1+4.6%)</f>
        <v>6615950</v>
      </c>
      <c r="AW7" s="21">
        <f>RopaDama!AW7*(1+4.6%)</f>
        <v>6208010</v>
      </c>
      <c r="AX7" s="21">
        <f>RopaDama!AX7*(1+4.6%)</f>
        <v>3953880</v>
      </c>
      <c r="AY7" s="21">
        <f>RopaDama!AY7*(1+4.6%)</f>
        <v>9565670</v>
      </c>
      <c r="AZ7" s="21">
        <f>RopaDama!AZ7*(1+4.6%)</f>
        <v>8441220</v>
      </c>
      <c r="BA7" s="21">
        <f>RopaDama!BA7*(1+4.6%)</f>
        <v>6579340</v>
      </c>
      <c r="BB7" s="21">
        <f>RopaDama!BB7*(1+4.6%)</f>
        <v>6579340</v>
      </c>
      <c r="BC7" s="21">
        <f>RopaDama!BC7*(1+4.6%)</f>
        <v>9251870</v>
      </c>
      <c r="BD7" s="21">
        <f>RopaDama!BD7*(1+4.6%)</f>
        <v>7918220</v>
      </c>
      <c r="BE7" s="21">
        <f>RopaDama!BE7*(1+4.6%)</f>
        <v>6866990</v>
      </c>
      <c r="BF7" s="21">
        <f>RopaDama!BF7*(1+4.6%)</f>
        <v>6584570</v>
      </c>
      <c r="BG7" s="21">
        <f>RopaDama!BG7*(1+4.6%)</f>
        <v>4330440</v>
      </c>
      <c r="BH7" s="21">
        <f>RopaDama!BH7*(1+4.6%)</f>
        <v>9942230</v>
      </c>
      <c r="BI7" s="21">
        <f>RopaDama!BI7*(1+4.6%)</f>
        <v>8817780</v>
      </c>
      <c r="BJ7" s="21">
        <f>RopaDama!BJ7*(1+4.6%)</f>
        <v>6955900</v>
      </c>
      <c r="BK7" s="21">
        <f>RopaDama!BK7*(1+4.6%)</f>
        <v>6955900</v>
      </c>
      <c r="BL7" s="21">
        <f>RopaDama!BL7*(1+4.6%)</f>
        <v>9628430</v>
      </c>
      <c r="BM7" s="21">
        <f>RopaDama!BM7*(1+4.6%)</f>
        <v>8294780</v>
      </c>
      <c r="BN7" s="21">
        <f>RopaDama!BN7*(1+4.6%)</f>
        <v>7118030</v>
      </c>
      <c r="BO7" s="21">
        <f>RopaDama!BO7*(1+4.6%)</f>
        <v>6961130</v>
      </c>
      <c r="BP7" s="21">
        <f>RopaDama!BP7*(1+4.6%)</f>
        <v>6568880</v>
      </c>
      <c r="BQ7" s="21">
        <f>RopaDama!BQ7*(1+4.6%)</f>
        <v>13911800</v>
      </c>
      <c r="BR7" s="21">
        <f>RopaDama!BR7*(1+4.6%)</f>
        <v>12112680</v>
      </c>
      <c r="BS7" s="21">
        <f>RopaDama!BS7*(1+4.6%)</f>
        <v>9874240</v>
      </c>
      <c r="BT7" s="21">
        <f>RopaDama!BT7*(1+4.6%)</f>
        <v>9874240</v>
      </c>
      <c r="BU7" s="21">
        <f>RopaDama!BU7*(1+4.6%)</f>
        <v>13409720</v>
      </c>
      <c r="BV7" s="21">
        <f>RopaDama!BV7*(1+4.6%)</f>
        <v>9047900</v>
      </c>
      <c r="BW7" s="21">
        <f>RopaDama!BW7*(1+4.6%)</f>
        <v>8289550</v>
      </c>
      <c r="BX7" s="21">
        <f>RopaDama!BX7*(1+4.6%)</f>
        <v>9142040</v>
      </c>
      <c r="BY7" s="21">
        <f>RopaDama!BY7*(1+4.6%)</f>
        <v>8514440</v>
      </c>
      <c r="BZ7" s="21">
        <f>RopaDama!BZ7*(1+4.6%)</f>
        <v>15041480</v>
      </c>
      <c r="CA7" s="21">
        <f>RopaDama!CA7*(1+4.6%)</f>
        <v>13242360</v>
      </c>
      <c r="CB7" s="21">
        <f>RopaDama!CB7*(1+4.6%)</f>
        <v>11003920</v>
      </c>
      <c r="CC7" s="21">
        <f>RopaDama!CC7*(1+4.6%)</f>
        <v>11003920</v>
      </c>
      <c r="CD7" s="21">
        <f>RopaDama!CD7*(1+4.6%)</f>
        <v>14539400</v>
      </c>
      <c r="CE7" s="21">
        <f>RopaDama!CE7*(1+4.6%)</f>
        <v>10177580</v>
      </c>
      <c r="CF7" s="21">
        <f>RopaDama!CF7*(1+4.6%)</f>
        <v>11192200</v>
      </c>
      <c r="CG7" s="21">
        <f>RopaDama!CG7*(1+4.6%)</f>
        <v>10271720</v>
      </c>
      <c r="CH7" s="21">
        <f>RopaDama!CH7*(1+4.6%)</f>
        <v>9644120</v>
      </c>
      <c r="CI7" s="21">
        <f>RopaDama!CI7*(1+4.6%)</f>
        <v>23895870</v>
      </c>
      <c r="CJ7" s="21">
        <f>RopaDama!CJ7*(1+4.6%)</f>
        <v>20972300</v>
      </c>
      <c r="CK7" s="21">
        <f>RopaDama!CK7*(1+4.6%)</f>
        <v>16495420</v>
      </c>
      <c r="CL7" s="21">
        <f>RopaDama!CL7*(1+4.6%)</f>
        <v>16495420</v>
      </c>
      <c r="CM7" s="21">
        <f>RopaDama!CM7*(1+4.6%)</f>
        <v>23079990</v>
      </c>
      <c r="CN7" s="21">
        <f>RopaDama!CN7*(1+4.6%)</f>
        <v>12060380</v>
      </c>
      <c r="CO7" s="21">
        <f>RopaDama!CO7*(1+4.6%)</f>
        <v>17640790</v>
      </c>
      <c r="CP7" s="21">
        <f>RopaDama!CP7*(1+4.6%)</f>
        <v>11668130</v>
      </c>
      <c r="CQ7" s="21">
        <f>RopaDama!CQ7*(1+4.6%)</f>
        <v>15125160</v>
      </c>
      <c r="CR7" s="22">
        <f t="shared" si="64"/>
        <v>289977.08850000001</v>
      </c>
      <c r="CS7" s="22">
        <f t="shared" si="65"/>
        <v>278260.84250000003</v>
      </c>
      <c r="CT7" s="22">
        <f t="shared" si="66"/>
        <v>269473.658</v>
      </c>
      <c r="CU7" s="22">
        <f t="shared" si="1"/>
        <v>275065.3125</v>
      </c>
      <c r="CV7" s="22">
        <f t="shared" si="2"/>
        <v>263951.5625</v>
      </c>
      <c r="CW7" s="22">
        <f t="shared" si="3"/>
        <v>255616.25</v>
      </c>
      <c r="CX7" s="22">
        <f t="shared" si="4"/>
        <v>289977.08850000001</v>
      </c>
      <c r="CY7" s="22">
        <f t="shared" si="5"/>
        <v>278260.84250000003</v>
      </c>
      <c r="CZ7" s="22">
        <f t="shared" si="6"/>
        <v>269473.658</v>
      </c>
      <c r="DA7" s="22">
        <f t="shared" si="7"/>
        <v>281278.55249999999</v>
      </c>
      <c r="DB7" s="22">
        <f t="shared" si="8"/>
        <v>269913.76250000001</v>
      </c>
      <c r="DC7" s="22">
        <f t="shared" si="9"/>
        <v>261390.17</v>
      </c>
      <c r="DD7" s="22">
        <f t="shared" si="67"/>
        <v>174100.16250000001</v>
      </c>
      <c r="DE7" s="22">
        <f t="shared" si="68"/>
        <v>167065.8125</v>
      </c>
      <c r="DF7" s="22">
        <f t="shared" si="69"/>
        <v>161790.05000000002</v>
      </c>
      <c r="DG7" s="22">
        <f t="shared" si="11"/>
        <v>174100.16250000001</v>
      </c>
      <c r="DH7" s="22">
        <f t="shared" si="12"/>
        <v>167065.8125</v>
      </c>
      <c r="DI7" s="22">
        <f t="shared" si="13"/>
        <v>161790.05000000002</v>
      </c>
      <c r="DJ7" s="22">
        <f t="shared" si="14"/>
        <v>174100.16250000001</v>
      </c>
      <c r="DK7" s="22">
        <f t="shared" si="15"/>
        <v>167065.8125</v>
      </c>
      <c r="DL7" s="22">
        <f t="shared" si="16"/>
        <v>161790.05000000002</v>
      </c>
      <c r="DM7" s="22">
        <f t="shared" si="17"/>
        <v>165401.62650000001</v>
      </c>
      <c r="DN7" s="22">
        <f t="shared" si="18"/>
        <v>158718.73250000001</v>
      </c>
      <c r="DO7" s="22">
        <f t="shared" si="19"/>
        <v>153706.56200000003</v>
      </c>
      <c r="DP7" s="22">
        <f t="shared" si="20"/>
        <v>39350.520000000004</v>
      </c>
      <c r="DQ7" s="22">
        <f t="shared" si="21"/>
        <v>37760.6</v>
      </c>
      <c r="DR7" s="22">
        <f t="shared" si="22"/>
        <v>36568.160000000003</v>
      </c>
      <c r="DS7" s="22">
        <v>100</v>
      </c>
      <c r="DT7" s="23">
        <f t="shared" si="23"/>
        <v>16887670</v>
      </c>
      <c r="DU7" s="23">
        <f t="shared" si="24"/>
        <v>17253770</v>
      </c>
      <c r="DV7" s="22">
        <f t="shared" si="25"/>
        <v>18006890</v>
      </c>
      <c r="DW7" s="22">
        <f t="shared" si="26"/>
        <v>18760010</v>
      </c>
      <c r="DX7" s="22">
        <f t="shared" si="27"/>
        <v>26024480</v>
      </c>
      <c r="DY7" s="22">
        <f t="shared" si="28"/>
        <v>28283840</v>
      </c>
      <c r="DZ7" s="22">
        <f t="shared" si="29"/>
        <v>44868170</v>
      </c>
      <c r="EA7" s="22">
        <f t="shared" si="30"/>
        <v>24617610</v>
      </c>
      <c r="EB7" s="22">
        <f t="shared" si="70"/>
        <v>24481630</v>
      </c>
      <c r="EC7" s="22">
        <f t="shared" si="31"/>
        <v>25611310</v>
      </c>
      <c r="ED7" s="22">
        <f t="shared" si="32"/>
        <v>30522280</v>
      </c>
      <c r="EE7" s="22">
        <f t="shared" si="33"/>
        <v>34570300</v>
      </c>
      <c r="EF7" s="22">
        <f t="shared" si="34"/>
        <v>37959340</v>
      </c>
      <c r="EG7" s="22">
        <f t="shared" si="35"/>
        <v>56112670</v>
      </c>
      <c r="EH7" s="22">
        <f t="shared" si="36"/>
        <v>23953400</v>
      </c>
      <c r="EI7" s="22">
        <f t="shared" si="37"/>
        <v>23555920</v>
      </c>
      <c r="EJ7" s="22">
        <f t="shared" si="38"/>
        <v>24560080</v>
      </c>
      <c r="EK7" s="22">
        <f t="shared" si="39"/>
        <v>29345530</v>
      </c>
      <c r="EL7" s="22">
        <f t="shared" si="40"/>
        <v>34664440</v>
      </c>
      <c r="EM7" s="22">
        <f t="shared" si="41"/>
        <v>38973960</v>
      </c>
      <c r="EN7" s="22">
        <f t="shared" si="42"/>
        <v>61693080</v>
      </c>
      <c r="EO7" s="22">
        <f t="shared" si="43"/>
        <v>16024720</v>
      </c>
      <c r="EP7" s="22">
        <f t="shared" si="44"/>
        <v>15606320</v>
      </c>
      <c r="EQ7" s="22">
        <f t="shared" si="45"/>
        <v>16359440</v>
      </c>
      <c r="ER7" s="22">
        <f t="shared" si="46"/>
        <v>17112560</v>
      </c>
      <c r="ES7" s="22">
        <f t="shared" si="47"/>
        <v>21160580</v>
      </c>
      <c r="ET7" s="22">
        <f t="shared" si="48"/>
        <v>23419940</v>
      </c>
      <c r="EU7" s="22">
        <f t="shared" si="49"/>
        <v>33032680</v>
      </c>
      <c r="EV7" s="22">
        <f t="shared" si="50"/>
        <v>15606320</v>
      </c>
      <c r="EW7" s="22">
        <f t="shared" si="51"/>
        <v>16359440</v>
      </c>
      <c r="EX7" s="22">
        <f t="shared" si="52"/>
        <v>17112560</v>
      </c>
      <c r="EY7" s="22">
        <f t="shared" si="53"/>
        <v>21160580</v>
      </c>
      <c r="EZ7" s="22">
        <f t="shared" si="54"/>
        <v>21160580</v>
      </c>
      <c r="FA7" s="22">
        <f t="shared" si="55"/>
        <v>23419940</v>
      </c>
      <c r="FB7" s="22">
        <f t="shared" si="56"/>
        <v>33032680</v>
      </c>
      <c r="FC7" s="22">
        <f t="shared" si="57"/>
        <v>11762270</v>
      </c>
      <c r="FD7" s="22">
        <f t="shared" si="58"/>
        <v>12818730</v>
      </c>
      <c r="FE7" s="22">
        <f t="shared" si="59"/>
        <v>13446330</v>
      </c>
      <c r="FF7" s="22">
        <f t="shared" si="60"/>
        <v>14073930</v>
      </c>
      <c r="FG7" s="22">
        <f t="shared" si="61"/>
        <v>19016280</v>
      </c>
      <c r="FH7" s="22">
        <f t="shared" si="62"/>
        <v>22196120</v>
      </c>
      <c r="FI7" s="22">
        <f t="shared" si="63"/>
        <v>34136210</v>
      </c>
      <c r="FJ7" s="10">
        <f t="array" ref="FJ7">SUM(IF($C$2:$FI$2&gt;=1,C7:FI7,0))</f>
        <v>162684894.3705</v>
      </c>
      <c r="FK7" s="10" t="s">
        <v>164</v>
      </c>
    </row>
    <row r="8" spans="1:172" x14ac:dyDescent="0.2">
      <c r="A8" s="2" t="s">
        <v>132</v>
      </c>
      <c r="B8" s="1" t="s">
        <v>2</v>
      </c>
      <c r="C8" s="21">
        <f>RopaDama!C8*(1+4.6%)</f>
        <v>155854</v>
      </c>
      <c r="D8" s="21">
        <f>RopaDama!D8*(1+4.6%)</f>
        <v>35898.720000000001</v>
      </c>
      <c r="E8" s="21">
        <f>RopaDama!E8*(1+4.6%)</f>
        <v>35898.720000000001</v>
      </c>
      <c r="F8" s="21">
        <f>RopaDama!F8*(1+4.6%)</f>
        <v>35898.720000000001</v>
      </c>
      <c r="G8" s="21">
        <f>RopaDama!G8*(1+4.6%)</f>
        <v>81993.847999999998</v>
      </c>
      <c r="H8" s="21">
        <f>RopaDama!H8*(1+4.6%)</f>
        <v>44121.326000000001</v>
      </c>
      <c r="I8" s="21">
        <f>RopaDama!I8*(1+4.6%)</f>
        <v>44121.326000000001</v>
      </c>
      <c r="J8" s="21">
        <f>RopaDama!J8*(1+4.6%)</f>
        <v>50433.936000000002</v>
      </c>
      <c r="K8" s="21">
        <f>RopaDama!K8*(1+4.6%)</f>
        <v>36610</v>
      </c>
      <c r="L8" s="21">
        <f>RopaDama!L8*(1+4.6%)</f>
        <v>155854</v>
      </c>
      <c r="M8" s="21">
        <f>RopaDama!M8*(1+4.6%)</f>
        <v>35898.720000000001</v>
      </c>
      <c r="N8" s="21">
        <f>RopaDama!N8*(1+4.6%)</f>
        <v>35898.720000000001</v>
      </c>
      <c r="O8" s="21">
        <f>RopaDama!O8*(1+4.6%)</f>
        <v>35898.720000000001</v>
      </c>
      <c r="P8" s="21">
        <f>RopaDama!P8*(1+4.6%)</f>
        <v>81993.847999999998</v>
      </c>
      <c r="Q8" s="21">
        <f>RopaDama!Q8*(1+4.6%)</f>
        <v>44121.326000000001</v>
      </c>
      <c r="R8" s="21">
        <f>RopaDama!R8*(1+4.6%)</f>
        <v>44121.326000000001</v>
      </c>
      <c r="S8" s="21">
        <f>RopaDama!S8*(1+4.6%)</f>
        <v>50433.936000000002</v>
      </c>
      <c r="T8" s="21">
        <f>RopaDama!T8*(1+4.6%)</f>
        <v>36610</v>
      </c>
      <c r="U8" s="21">
        <f>RopaDama!U8*(1+4.6%)</f>
        <v>155854</v>
      </c>
      <c r="V8" s="21">
        <f>RopaDama!V8*(1+4.6%)</f>
        <v>35898.720000000001</v>
      </c>
      <c r="W8" s="21">
        <f>RopaDama!W8*(1+4.6%)</f>
        <v>35898.720000000001</v>
      </c>
      <c r="X8" s="21">
        <f>RopaDama!X8*(1+4.6%)</f>
        <v>35898.720000000001</v>
      </c>
      <c r="Y8" s="21">
        <f>RopaDama!Y8*(1+4.6%)</f>
        <v>81993.847999999998</v>
      </c>
      <c r="Z8" s="21">
        <f>RopaDama!Z8*(1+4.6%)</f>
        <v>44121.326000000001</v>
      </c>
      <c r="AA8" s="21">
        <f>RopaDama!AA8*(1+4.6%)</f>
        <v>44121.326000000001</v>
      </c>
      <c r="AB8" s="21">
        <f>RopaDama!AB8*(1+4.6%)</f>
        <v>50433.936000000002</v>
      </c>
      <c r="AC8" s="21">
        <f>RopaDama!AC8*(1+4.6%)</f>
        <v>36610</v>
      </c>
      <c r="AD8" s="21">
        <f>RopaDama!AD8*(1+4.6%)</f>
        <v>104.60000000000001</v>
      </c>
      <c r="AE8" s="21">
        <f>RopaDama!AE8*(1+4.6%)</f>
        <v>450862.06608000002</v>
      </c>
      <c r="AF8" s="21">
        <f>RopaDama!AF8*(1+4.6%)</f>
        <v>450862.06608000002</v>
      </c>
      <c r="AG8" s="21">
        <f>RopaDama!AG8*(1+4.6%)</f>
        <v>8781170</v>
      </c>
      <c r="AH8" s="21">
        <f>RopaDama!AH8*(1+4.6%)</f>
        <v>8106500</v>
      </c>
      <c r="AI8" s="21">
        <f>RopaDama!AI8*(1+4.6%)</f>
        <v>4508260</v>
      </c>
      <c r="AJ8" s="21">
        <f>RopaDama!AJ8*(1+4.6%)</f>
        <v>4508260</v>
      </c>
      <c r="AK8" s="21">
        <f>RopaDama!AK8*(1+4.6%)</f>
        <v>8592890</v>
      </c>
      <c r="AL8" s="21">
        <f>RopaDama!AL8*(1+4.6%)</f>
        <v>7918220</v>
      </c>
      <c r="AM8" s="21">
        <f>RopaDama!AM8*(1+4.6%)</f>
        <v>7254010</v>
      </c>
      <c r="AN8" s="21">
        <f>RopaDama!AN8*(1+4.6%)</f>
        <v>6992510</v>
      </c>
      <c r="AO8" s="21">
        <f>RopaDama!AO8*(1+4.6%)</f>
        <v>6757160</v>
      </c>
      <c r="AP8" s="21">
        <f>RopaDama!AP8*(1+4.6%)</f>
        <v>9189110</v>
      </c>
      <c r="AQ8" s="21">
        <f>RopaDama!AQ8*(1+4.6%)</f>
        <v>8064660</v>
      </c>
      <c r="AR8" s="21">
        <f>RopaDama!AR8*(1+4.6%)</f>
        <v>6202780</v>
      </c>
      <c r="AS8" s="21">
        <f>RopaDama!AS8*(1+4.6%)</f>
        <v>6202780</v>
      </c>
      <c r="AT8" s="21">
        <f>RopaDama!AT8*(1+4.6%)</f>
        <v>8875310</v>
      </c>
      <c r="AU8" s="21">
        <f>RopaDama!AU8*(1+4.6%)</f>
        <v>7541660</v>
      </c>
      <c r="AV8" s="21">
        <f>RopaDama!AV8*(1+4.6%)</f>
        <v>6615950</v>
      </c>
      <c r="AW8" s="21">
        <f>RopaDama!AW8*(1+4.6%)</f>
        <v>6208010</v>
      </c>
      <c r="AX8" s="21">
        <f>RopaDama!AX8*(1+4.6%)</f>
        <v>3953880</v>
      </c>
      <c r="AY8" s="21">
        <f>RopaDama!AY8*(1+4.6%)</f>
        <v>9565670</v>
      </c>
      <c r="AZ8" s="21">
        <f>RopaDama!AZ8*(1+4.6%)</f>
        <v>8441220</v>
      </c>
      <c r="BA8" s="21">
        <f>RopaDama!BA8*(1+4.6%)</f>
        <v>6579340</v>
      </c>
      <c r="BB8" s="21">
        <f>RopaDama!BB8*(1+4.6%)</f>
        <v>6579340</v>
      </c>
      <c r="BC8" s="21">
        <f>RopaDama!BC8*(1+4.6%)</f>
        <v>9251870</v>
      </c>
      <c r="BD8" s="21">
        <f>RopaDama!BD8*(1+4.6%)</f>
        <v>7918220</v>
      </c>
      <c r="BE8" s="21">
        <f>RopaDama!BE8*(1+4.6%)</f>
        <v>6866990</v>
      </c>
      <c r="BF8" s="21">
        <f>RopaDama!BF8*(1+4.6%)</f>
        <v>6584570</v>
      </c>
      <c r="BG8" s="21">
        <f>RopaDama!BG8*(1+4.6%)</f>
        <v>4330440</v>
      </c>
      <c r="BH8" s="21">
        <f>RopaDama!BH8*(1+4.6%)</f>
        <v>9942230</v>
      </c>
      <c r="BI8" s="21">
        <f>RopaDama!BI8*(1+4.6%)</f>
        <v>7771780</v>
      </c>
      <c r="BJ8" s="21">
        <f>RopaDama!BJ8*(1+4.6%)</f>
        <v>6955900</v>
      </c>
      <c r="BK8" s="21">
        <f>RopaDama!BK8*(1+4.6%)</f>
        <v>6955900</v>
      </c>
      <c r="BL8" s="21">
        <f>RopaDama!BL8*(1+4.6%)</f>
        <v>9628430</v>
      </c>
      <c r="BM8" s="21">
        <f>RopaDama!BM8*(1+4.6%)</f>
        <v>8294780</v>
      </c>
      <c r="BN8" s="21">
        <f>RopaDama!BN8*(1+4.6%)</f>
        <v>7118030</v>
      </c>
      <c r="BO8" s="21">
        <f>RopaDama!BO8*(1+4.6%)</f>
        <v>6961130</v>
      </c>
      <c r="BP8" s="21">
        <f>RopaDama!BP8*(1+4.6%)</f>
        <v>6568880</v>
      </c>
      <c r="BQ8" s="21">
        <f>RopaDama!BQ8*(1+4.6%)</f>
        <v>13911800</v>
      </c>
      <c r="BR8" s="21">
        <f>RopaDama!BR8*(1+4.6%)</f>
        <v>12112680</v>
      </c>
      <c r="BS8" s="21">
        <f>RopaDama!BS8*(1+4.6%)</f>
        <v>9874240</v>
      </c>
      <c r="BT8" s="21">
        <f>RopaDama!BT8*(1+4.6%)</f>
        <v>9874240</v>
      </c>
      <c r="BU8" s="21">
        <f>RopaDama!BU8*(1+4.6%)</f>
        <v>13409720</v>
      </c>
      <c r="BV8" s="21">
        <f>RopaDama!BV8*(1+4.6%)</f>
        <v>9047900</v>
      </c>
      <c r="BW8" s="21">
        <f>RopaDama!BW8*(1+4.6%)</f>
        <v>8289550</v>
      </c>
      <c r="BX8" s="21">
        <f>RopaDama!BX8*(1+4.6%)</f>
        <v>9142040</v>
      </c>
      <c r="BY8" s="21">
        <f>RopaDama!BY8*(1+4.6%)</f>
        <v>8514440</v>
      </c>
      <c r="BZ8" s="21">
        <f>RopaDama!BZ8*(1+4.6%)</f>
        <v>15041480</v>
      </c>
      <c r="CA8" s="21">
        <f>RopaDama!CA8*(1+4.6%)</f>
        <v>13242360</v>
      </c>
      <c r="CB8" s="21">
        <f>RopaDama!CB8*(1+4.6%)</f>
        <v>11003920</v>
      </c>
      <c r="CC8" s="21">
        <f>RopaDama!CC8*(1+4.6%)</f>
        <v>11003920</v>
      </c>
      <c r="CD8" s="21">
        <f>RopaDama!CD8*(1+4.6%)</f>
        <v>14539400</v>
      </c>
      <c r="CE8" s="21">
        <f>RopaDama!CE8*(1+4.6%)</f>
        <v>10177580</v>
      </c>
      <c r="CF8" s="21">
        <f>RopaDama!CF8*(1+4.6%)</f>
        <v>11192200</v>
      </c>
      <c r="CG8" s="21">
        <f>RopaDama!CG8*(1+4.6%)</f>
        <v>10271720</v>
      </c>
      <c r="CH8" s="21">
        <f>RopaDama!CH8*(1+4.6%)</f>
        <v>9644120</v>
      </c>
      <c r="CI8" s="21">
        <f>RopaDama!CI8*(1+4.6%)</f>
        <v>23895870</v>
      </c>
      <c r="CJ8" s="21">
        <f>RopaDama!CJ8*(1+4.6%)</f>
        <v>20972300</v>
      </c>
      <c r="CK8" s="21">
        <f>RopaDama!CK8*(1+4.6%)</f>
        <v>16495420</v>
      </c>
      <c r="CL8" s="21">
        <f>RopaDama!CL8*(1+4.6%)</f>
        <v>16495420</v>
      </c>
      <c r="CM8" s="21">
        <f>RopaDama!CM8*(1+4.6%)</f>
        <v>23079990</v>
      </c>
      <c r="CN8" s="21">
        <f>RopaDama!CN8*(1+4.6%)</f>
        <v>12060380</v>
      </c>
      <c r="CO8" s="21">
        <f>RopaDama!CO8*(1+4.6%)</f>
        <v>17640790</v>
      </c>
      <c r="CP8" s="21">
        <f>RopaDama!CP8*(1+4.6%)</f>
        <v>11668130</v>
      </c>
      <c r="CQ8" s="21">
        <f>RopaDama!CQ8*(1+4.6%)</f>
        <v>15125160</v>
      </c>
      <c r="CR8" s="22">
        <f t="shared" si="64"/>
        <v>191752.72</v>
      </c>
      <c r="CS8" s="22">
        <f t="shared" si="65"/>
        <v>191752.72</v>
      </c>
      <c r="CT8" s="22">
        <f t="shared" si="66"/>
        <v>191752.72</v>
      </c>
      <c r="CU8" s="22">
        <f t="shared" si="1"/>
        <v>191752.72</v>
      </c>
      <c r="CV8" s="22">
        <f t="shared" si="2"/>
        <v>191752.72</v>
      </c>
      <c r="CW8" s="22">
        <f t="shared" si="3"/>
        <v>191752.72</v>
      </c>
      <c r="CX8" s="22">
        <f t="shared" si="4"/>
        <v>162013.894</v>
      </c>
      <c r="CY8" s="22">
        <f t="shared" si="5"/>
        <v>162013.894</v>
      </c>
      <c r="CZ8" s="22">
        <f t="shared" si="6"/>
        <v>162013.894</v>
      </c>
      <c r="DA8" s="22">
        <f t="shared" si="7"/>
        <v>168326.50400000002</v>
      </c>
      <c r="DB8" s="22">
        <f t="shared" si="8"/>
        <v>168326.50400000002</v>
      </c>
      <c r="DC8" s="22">
        <f t="shared" si="9"/>
        <v>168326.50400000002</v>
      </c>
      <c r="DD8" s="22">
        <f t="shared" si="67"/>
        <v>86332.656000000003</v>
      </c>
      <c r="DE8" s="22">
        <f t="shared" si="68"/>
        <v>86332.656000000003</v>
      </c>
      <c r="DF8" s="22">
        <f t="shared" si="69"/>
        <v>86332.656000000003</v>
      </c>
      <c r="DG8" s="22">
        <f t="shared" si="11"/>
        <v>80020.046000000002</v>
      </c>
      <c r="DH8" s="22">
        <f t="shared" si="12"/>
        <v>80020.046000000002</v>
      </c>
      <c r="DI8" s="22">
        <f t="shared" si="13"/>
        <v>80020.046000000002</v>
      </c>
      <c r="DJ8" s="22">
        <f t="shared" si="14"/>
        <v>80020.046000000002</v>
      </c>
      <c r="DK8" s="22">
        <f t="shared" si="15"/>
        <v>80020.046000000002</v>
      </c>
      <c r="DL8" s="22">
        <f t="shared" si="16"/>
        <v>80020.046000000002</v>
      </c>
      <c r="DM8" s="22">
        <f t="shared" si="17"/>
        <v>86332.656000000003</v>
      </c>
      <c r="DN8" s="22">
        <f t="shared" si="18"/>
        <v>86332.656000000003</v>
      </c>
      <c r="DO8" s="22">
        <f t="shared" si="19"/>
        <v>86332.656000000003</v>
      </c>
      <c r="DP8" s="22">
        <f t="shared" si="20"/>
        <v>36610</v>
      </c>
      <c r="DQ8" s="22">
        <f t="shared" si="21"/>
        <v>36610</v>
      </c>
      <c r="DR8" s="22">
        <f t="shared" si="22"/>
        <v>36610</v>
      </c>
      <c r="DS8" s="22">
        <v>10</v>
      </c>
      <c r="DT8" s="23">
        <f t="shared" si="23"/>
        <v>16887670</v>
      </c>
      <c r="DU8" s="23">
        <f t="shared" si="24"/>
        <v>17253770</v>
      </c>
      <c r="DV8" s="22">
        <f t="shared" si="25"/>
        <v>18006890</v>
      </c>
      <c r="DW8" s="22">
        <f t="shared" si="26"/>
        <v>17714010</v>
      </c>
      <c r="DX8" s="22">
        <f t="shared" si="27"/>
        <v>26024480</v>
      </c>
      <c r="DY8" s="22">
        <f t="shared" si="28"/>
        <v>28283840</v>
      </c>
      <c r="DZ8" s="22">
        <f t="shared" si="29"/>
        <v>44868170</v>
      </c>
      <c r="EA8" s="22">
        <f t="shared" si="30"/>
        <v>24617610</v>
      </c>
      <c r="EB8" s="22">
        <f t="shared" si="70"/>
        <v>24481630</v>
      </c>
      <c r="EC8" s="22">
        <f t="shared" si="31"/>
        <v>25611310</v>
      </c>
      <c r="ED8" s="22">
        <f t="shared" si="32"/>
        <v>29476280</v>
      </c>
      <c r="EE8" s="22">
        <f t="shared" si="33"/>
        <v>34570300</v>
      </c>
      <c r="EF8" s="22">
        <f t="shared" si="34"/>
        <v>37959340</v>
      </c>
      <c r="EG8" s="22">
        <f t="shared" si="35"/>
        <v>56112670</v>
      </c>
      <c r="EH8" s="22">
        <f t="shared" si="36"/>
        <v>23953400</v>
      </c>
      <c r="EI8" s="22">
        <f t="shared" si="37"/>
        <v>23555920</v>
      </c>
      <c r="EJ8" s="22">
        <f t="shared" si="38"/>
        <v>24560080</v>
      </c>
      <c r="EK8" s="22">
        <f t="shared" si="39"/>
        <v>28299530</v>
      </c>
      <c r="EL8" s="22">
        <f t="shared" si="40"/>
        <v>34664440</v>
      </c>
      <c r="EM8" s="22">
        <f t="shared" si="41"/>
        <v>38973960</v>
      </c>
      <c r="EN8" s="22">
        <f t="shared" si="42"/>
        <v>61693080</v>
      </c>
      <c r="EO8" s="22">
        <f t="shared" si="43"/>
        <v>16024720</v>
      </c>
      <c r="EP8" s="22">
        <f t="shared" si="44"/>
        <v>15606320</v>
      </c>
      <c r="EQ8" s="22">
        <f t="shared" si="45"/>
        <v>16359440</v>
      </c>
      <c r="ER8" s="22">
        <f t="shared" si="46"/>
        <v>16066560</v>
      </c>
      <c r="ES8" s="22">
        <f t="shared" si="47"/>
        <v>21160580</v>
      </c>
      <c r="ET8" s="22">
        <f t="shared" si="48"/>
        <v>23419940</v>
      </c>
      <c r="EU8" s="22">
        <f t="shared" si="49"/>
        <v>33032680</v>
      </c>
      <c r="EV8" s="22">
        <f t="shared" si="50"/>
        <v>15606320</v>
      </c>
      <c r="EW8" s="22">
        <f t="shared" si="51"/>
        <v>16359440</v>
      </c>
      <c r="EX8" s="22">
        <f t="shared" si="52"/>
        <v>16066560</v>
      </c>
      <c r="EY8" s="22">
        <f t="shared" si="53"/>
        <v>21160580</v>
      </c>
      <c r="EZ8" s="22">
        <f t="shared" si="54"/>
        <v>21160580</v>
      </c>
      <c r="FA8" s="22">
        <f t="shared" si="55"/>
        <v>23419940</v>
      </c>
      <c r="FB8" s="22">
        <f t="shared" si="56"/>
        <v>33032680</v>
      </c>
      <c r="FC8" s="22">
        <f t="shared" si="57"/>
        <v>11762270</v>
      </c>
      <c r="FD8" s="22">
        <f t="shared" si="58"/>
        <v>12818730</v>
      </c>
      <c r="FE8" s="22">
        <f t="shared" si="59"/>
        <v>13446330</v>
      </c>
      <c r="FF8" s="22">
        <f t="shared" si="60"/>
        <v>14073930</v>
      </c>
      <c r="FG8" s="22">
        <f t="shared" si="61"/>
        <v>19016280</v>
      </c>
      <c r="FH8" s="22">
        <f t="shared" si="62"/>
        <v>22196120</v>
      </c>
      <c r="FI8" s="22">
        <f t="shared" si="63"/>
        <v>34136210</v>
      </c>
      <c r="FJ8" s="10">
        <f t="array" ref="FJ8">SUM(IF($C$2:$FI$2&gt;=1,C8:FI8,0))</f>
        <v>160056405.37415999</v>
      </c>
      <c r="FK8" s="10" t="s">
        <v>164</v>
      </c>
    </row>
    <row r="9" spans="1:172" x14ac:dyDescent="0.2">
      <c r="A9" s="2" t="s">
        <v>133</v>
      </c>
      <c r="B9" s="1" t="s">
        <v>2</v>
      </c>
      <c r="C9" s="21">
        <f>RopaDama!C9*(1+4.6%)</f>
        <v>138072</v>
      </c>
      <c r="D9" s="21">
        <f>RopaDama!D9*(1+4.6%)</f>
        <v>62760</v>
      </c>
      <c r="E9" s="21">
        <f>RopaDama!E9*(1+4.6%)</f>
        <v>60668</v>
      </c>
      <c r="F9" s="21">
        <f>RopaDama!F9*(1+4.6%)</f>
        <v>58576</v>
      </c>
      <c r="G9" s="21">
        <f>RopaDama!G9*(1+4.6%)</f>
        <v>100416</v>
      </c>
      <c r="H9" s="21">
        <f>RopaDama!H9*(1+4.6%)</f>
        <v>81588</v>
      </c>
      <c r="I9" s="21">
        <f>RopaDama!I9*(1+4.6%)</f>
        <v>60668</v>
      </c>
      <c r="J9" s="21">
        <f>RopaDama!J9*(1+4.6%)</f>
        <v>58576</v>
      </c>
      <c r="K9" s="21">
        <f>RopaDama!K9*(1+4.6%)</f>
        <v>27196</v>
      </c>
      <c r="L9" s="21">
        <f>RopaDama!L9*(1+4.6%)</f>
        <v>131796</v>
      </c>
      <c r="M9" s="21">
        <f>RopaDama!M9*(1+4.6%)</f>
        <v>60668</v>
      </c>
      <c r="N9" s="21">
        <f>RopaDama!N9*(1+4.6%)</f>
        <v>58576</v>
      </c>
      <c r="O9" s="21">
        <f>RopaDama!O9*(1+4.6%)</f>
        <v>56484</v>
      </c>
      <c r="P9" s="21">
        <f>RopaDama!P9*(1+4.6%)</f>
        <v>89956</v>
      </c>
      <c r="Q9" s="21">
        <f>RopaDama!Q9*(1+4.6%)</f>
        <v>75312</v>
      </c>
      <c r="R9" s="21">
        <f>RopaDama!R9*(1+4.6%)</f>
        <v>48116</v>
      </c>
      <c r="S9" s="21">
        <f>RopaDama!S9*(1+4.6%)</f>
        <v>46024</v>
      </c>
      <c r="T9" s="21">
        <f>RopaDama!T9*(1+4.6%)</f>
        <v>23012</v>
      </c>
      <c r="U9" s="21">
        <f>RopaDama!U9*(1+4.6%)</f>
        <v>123428</v>
      </c>
      <c r="V9" s="21">
        <f>RopaDama!V9*(1+4.6%)</f>
        <v>58576</v>
      </c>
      <c r="W9" s="21">
        <f>RopaDama!W9*(1+4.6%)</f>
        <v>56484</v>
      </c>
      <c r="X9" s="21">
        <f>RopaDama!X9*(1+4.6%)</f>
        <v>54392</v>
      </c>
      <c r="Y9" s="21">
        <f>RopaDama!Y9*(1+4.6%)</f>
        <v>81588</v>
      </c>
      <c r="Z9" s="21">
        <f>RopaDama!Z9*(1+4.6%)</f>
        <v>71128</v>
      </c>
      <c r="AA9" s="21">
        <f>RopaDama!AA9*(1+4.6%)</f>
        <v>43932</v>
      </c>
      <c r="AB9" s="21">
        <f>RopaDama!AB9*(1+4.6%)</f>
        <v>41840</v>
      </c>
      <c r="AC9" s="21">
        <f>RopaDama!AC9*(1+4.6%)</f>
        <v>20920</v>
      </c>
      <c r="AD9" s="21">
        <f>RopaDama!AD9*(1+4.6%)</f>
        <v>10.46</v>
      </c>
      <c r="AE9" s="21">
        <f>RopaDama!AE9*(1+4.6%)</f>
        <v>5230000</v>
      </c>
      <c r="AF9" s="21">
        <f>RopaDama!AF9*(1+4.6%)</f>
        <v>8368000</v>
      </c>
      <c r="AG9" s="21">
        <f>RopaDama!AG9*(1+4.6%)</f>
        <v>2615000</v>
      </c>
      <c r="AH9" s="21">
        <f>RopaDama!AH9*(1+4.6%)</f>
        <v>2615000</v>
      </c>
      <c r="AI9" s="21">
        <f>RopaDama!AI9*(1+4.6%)</f>
        <v>2615000</v>
      </c>
      <c r="AJ9" s="21">
        <f>RopaDama!AJ9*(1+4.6%)</f>
        <v>2615000</v>
      </c>
      <c r="AK9" s="21">
        <f>RopaDama!AK9*(1+4.6%)</f>
        <v>2615000</v>
      </c>
      <c r="AL9" s="21">
        <f>RopaDama!AL9*(1+4.6%)</f>
        <v>2615000</v>
      </c>
      <c r="AM9" s="21">
        <f>RopaDama!AM9*(1+4.6%)</f>
        <v>2615000</v>
      </c>
      <c r="AN9" s="21">
        <f>RopaDama!AN9*(1+4.6%)</f>
        <v>2615000</v>
      </c>
      <c r="AO9" s="21">
        <f>RopaDama!AO9*(1+4.6%)</f>
        <v>2615000</v>
      </c>
      <c r="AP9" s="21">
        <f>RopaDama!AP9*(1+4.6%)</f>
        <v>2615000</v>
      </c>
      <c r="AQ9" s="21">
        <f>RopaDama!AQ9*(1+4.6%)</f>
        <v>2615000</v>
      </c>
      <c r="AR9" s="21">
        <f>RopaDama!AR9*(1+4.6%)</f>
        <v>2615000</v>
      </c>
      <c r="AS9" s="21">
        <f>RopaDama!AS9*(1+4.6%)</f>
        <v>2615000</v>
      </c>
      <c r="AT9" s="21">
        <f>RopaDama!AT9*(1+4.6%)</f>
        <v>2615000</v>
      </c>
      <c r="AU9" s="21">
        <f>RopaDama!AU9*(1+4.6%)</f>
        <v>2615000</v>
      </c>
      <c r="AV9" s="21">
        <f>RopaDama!AV9*(1+4.6%)</f>
        <v>2615000</v>
      </c>
      <c r="AW9" s="21">
        <f>RopaDama!AW9*(1+4.6%)</f>
        <v>2615000</v>
      </c>
      <c r="AX9" s="21">
        <f>RopaDama!AX9*(1+4.6%)</f>
        <v>2615000</v>
      </c>
      <c r="AY9" s="21">
        <f>RopaDama!AY9*(1+4.6%)</f>
        <v>2615000</v>
      </c>
      <c r="AZ9" s="21">
        <f>RopaDama!AZ9*(1+4.6%)</f>
        <v>2615000</v>
      </c>
      <c r="BA9" s="21">
        <f>RopaDama!BA9*(1+4.6%)</f>
        <v>2615000</v>
      </c>
      <c r="BB9" s="21">
        <f>RopaDama!BB9*(1+4.6%)</f>
        <v>2615000</v>
      </c>
      <c r="BC9" s="21">
        <f>RopaDama!BC9*(1+4.6%)</f>
        <v>2615000</v>
      </c>
      <c r="BD9" s="21">
        <f>RopaDama!BD9*(1+4.6%)</f>
        <v>2615000</v>
      </c>
      <c r="BE9" s="21">
        <f>RopaDama!BE9*(1+4.6%)</f>
        <v>2615000</v>
      </c>
      <c r="BF9" s="21">
        <f>RopaDama!BF9*(1+4.6%)</f>
        <v>2615000</v>
      </c>
      <c r="BG9" s="21">
        <f>RopaDama!BG9*(1+4.6%)</f>
        <v>2615000</v>
      </c>
      <c r="BH9" s="21">
        <f>RopaDama!BH9*(1+4.6%)</f>
        <v>2615000</v>
      </c>
      <c r="BI9" s="21">
        <f>RopaDama!BI9*(1+4.6%)</f>
        <v>2615000</v>
      </c>
      <c r="BJ9" s="21">
        <f>RopaDama!BJ9*(1+4.6%)</f>
        <v>2615000</v>
      </c>
      <c r="BK9" s="21">
        <f>RopaDama!BK9*(1+4.6%)</f>
        <v>2615000</v>
      </c>
      <c r="BL9" s="21">
        <f>RopaDama!BL9*(1+4.6%)</f>
        <v>2615000</v>
      </c>
      <c r="BM9" s="21">
        <f>RopaDama!BM9*(1+4.6%)</f>
        <v>2615000</v>
      </c>
      <c r="BN9" s="21">
        <f>RopaDama!BN9*(1+4.6%)</f>
        <v>2615000</v>
      </c>
      <c r="BO9" s="21">
        <f>RopaDama!BO9*(1+4.6%)</f>
        <v>2615000</v>
      </c>
      <c r="BP9" s="21">
        <f>RopaDama!BP9*(1+4.6%)</f>
        <v>2615000</v>
      </c>
      <c r="BQ9" s="21">
        <f>RopaDama!BQ9*(1+4.6%)</f>
        <v>2615000</v>
      </c>
      <c r="BR9" s="21">
        <f>RopaDama!BR9*(1+4.6%)</f>
        <v>2615000</v>
      </c>
      <c r="BS9" s="21">
        <f>RopaDama!BS9*(1+4.6%)</f>
        <v>2615000</v>
      </c>
      <c r="BT9" s="21">
        <f>RopaDama!BT9*(1+4.6%)</f>
        <v>2615000</v>
      </c>
      <c r="BU9" s="21">
        <f>RopaDama!BU9*(1+4.6%)</f>
        <v>2615000</v>
      </c>
      <c r="BV9" s="21">
        <f>RopaDama!BV9*(1+4.6%)</f>
        <v>2615000</v>
      </c>
      <c r="BW9" s="21">
        <f>RopaDama!BW9*(1+4.6%)</f>
        <v>2615000</v>
      </c>
      <c r="BX9" s="21">
        <f>RopaDama!BX9*(1+4.6%)</f>
        <v>2615000</v>
      </c>
      <c r="BY9" s="21">
        <f>RopaDama!BY9*(1+4.6%)</f>
        <v>2615000</v>
      </c>
      <c r="BZ9" s="21">
        <f>RopaDama!BZ9*(1+4.6%)</f>
        <v>2615000</v>
      </c>
      <c r="CA9" s="21">
        <f>RopaDama!CA9*(1+4.6%)</f>
        <v>2615000</v>
      </c>
      <c r="CB9" s="21">
        <f>RopaDama!CB9*(1+4.6%)</f>
        <v>2615000</v>
      </c>
      <c r="CC9" s="21">
        <f>RopaDama!CC9*(1+4.6%)</f>
        <v>2615000</v>
      </c>
      <c r="CD9" s="21">
        <f>RopaDama!CD9*(1+4.6%)</f>
        <v>2615000</v>
      </c>
      <c r="CE9" s="21">
        <f>RopaDama!CE9*(1+4.6%)</f>
        <v>2615000</v>
      </c>
      <c r="CF9" s="21">
        <f>RopaDama!CF9*(1+4.6%)</f>
        <v>2615000</v>
      </c>
      <c r="CG9" s="21">
        <f>RopaDama!CG9*(1+4.6%)</f>
        <v>2615000</v>
      </c>
      <c r="CH9" s="21">
        <f>RopaDama!CH9*(1+4.6%)</f>
        <v>2615000</v>
      </c>
      <c r="CI9" s="21">
        <f>RopaDama!CI9*(1+4.6%)</f>
        <v>2615000</v>
      </c>
      <c r="CJ9" s="21">
        <f>RopaDama!CJ9*(1+4.6%)</f>
        <v>2615000</v>
      </c>
      <c r="CK9" s="21">
        <f>RopaDama!CK9*(1+4.6%)</f>
        <v>2615000</v>
      </c>
      <c r="CL9" s="21">
        <f>RopaDama!CL9*(1+4.6%)</f>
        <v>2615000</v>
      </c>
      <c r="CM9" s="21">
        <f>RopaDama!CM9*(1+4.6%)</f>
        <v>2615000</v>
      </c>
      <c r="CN9" s="21">
        <f>RopaDama!CN9*(1+4.6%)</f>
        <v>2615000</v>
      </c>
      <c r="CO9" s="21">
        <f>RopaDama!CO9*(1+4.6%)</f>
        <v>2615000</v>
      </c>
      <c r="CP9" s="21">
        <f>RopaDama!CP9*(1+4.6%)</f>
        <v>2615000</v>
      </c>
      <c r="CQ9" s="21">
        <f>RopaDama!CQ9*(1+4.6%)</f>
        <v>2615000</v>
      </c>
      <c r="CR9" s="22">
        <f t="shared" si="64"/>
        <v>244764</v>
      </c>
      <c r="CS9" s="22">
        <f t="shared" si="65"/>
        <v>225936</v>
      </c>
      <c r="CT9" s="22">
        <f t="shared" si="66"/>
        <v>211292</v>
      </c>
      <c r="CU9" s="22">
        <f t="shared" si="1"/>
        <v>200832</v>
      </c>
      <c r="CV9" s="22">
        <f t="shared" si="2"/>
        <v>192464</v>
      </c>
      <c r="CW9" s="22">
        <f t="shared" si="3"/>
        <v>182004</v>
      </c>
      <c r="CX9" s="22">
        <f t="shared" si="4"/>
        <v>244764</v>
      </c>
      <c r="CY9" s="22">
        <f t="shared" si="5"/>
        <v>225936</v>
      </c>
      <c r="CZ9" s="22">
        <f t="shared" si="6"/>
        <v>211292</v>
      </c>
      <c r="DA9" s="22">
        <f t="shared" si="7"/>
        <v>223844</v>
      </c>
      <c r="DB9" s="22">
        <f t="shared" si="8"/>
        <v>198740</v>
      </c>
      <c r="DC9" s="22">
        <f t="shared" si="9"/>
        <v>184096</v>
      </c>
      <c r="DD9" s="22">
        <f t="shared" si="67"/>
        <v>144348</v>
      </c>
      <c r="DE9" s="22">
        <f t="shared" si="68"/>
        <v>135980</v>
      </c>
      <c r="DF9" s="22">
        <f t="shared" si="69"/>
        <v>129704</v>
      </c>
      <c r="DG9" s="22">
        <f t="shared" si="11"/>
        <v>144348</v>
      </c>
      <c r="DH9" s="22">
        <f t="shared" si="12"/>
        <v>135980</v>
      </c>
      <c r="DI9" s="22">
        <f t="shared" si="13"/>
        <v>127612</v>
      </c>
      <c r="DJ9" s="22">
        <f t="shared" si="14"/>
        <v>144348</v>
      </c>
      <c r="DK9" s="22">
        <f t="shared" si="15"/>
        <v>135980</v>
      </c>
      <c r="DL9" s="22">
        <f t="shared" si="16"/>
        <v>129704</v>
      </c>
      <c r="DM9" s="22">
        <f t="shared" si="17"/>
        <v>121336</v>
      </c>
      <c r="DN9" s="22">
        <f t="shared" si="18"/>
        <v>106692</v>
      </c>
      <c r="DO9" s="22">
        <f t="shared" si="19"/>
        <v>100416</v>
      </c>
      <c r="DP9" s="22">
        <f t="shared" si="20"/>
        <v>27196</v>
      </c>
      <c r="DQ9" s="22">
        <f t="shared" si="21"/>
        <v>23012</v>
      </c>
      <c r="DR9" s="22">
        <f t="shared" si="22"/>
        <v>20920</v>
      </c>
      <c r="DS9" s="22">
        <v>461500</v>
      </c>
      <c r="DT9" s="23">
        <f t="shared" si="23"/>
        <v>5230000</v>
      </c>
      <c r="DU9" s="23">
        <f t="shared" si="24"/>
        <v>5230000</v>
      </c>
      <c r="DV9" s="22">
        <f t="shared" si="25"/>
        <v>5230000</v>
      </c>
      <c r="DW9" s="22">
        <f t="shared" si="26"/>
        <v>5230000</v>
      </c>
      <c r="DX9" s="22">
        <f t="shared" si="27"/>
        <v>5230000</v>
      </c>
      <c r="DY9" s="22">
        <f t="shared" si="28"/>
        <v>5230000</v>
      </c>
      <c r="DZ9" s="22">
        <f t="shared" si="29"/>
        <v>5230000</v>
      </c>
      <c r="EA9" s="22">
        <f t="shared" si="30"/>
        <v>7845000</v>
      </c>
      <c r="EB9" s="22">
        <f t="shared" si="70"/>
        <v>7845000</v>
      </c>
      <c r="EC9" s="22">
        <f t="shared" si="31"/>
        <v>7845000</v>
      </c>
      <c r="ED9" s="22">
        <f t="shared" si="32"/>
        <v>7845000</v>
      </c>
      <c r="EE9" s="22">
        <f t="shared" si="33"/>
        <v>7845000</v>
      </c>
      <c r="EF9" s="22">
        <f t="shared" si="34"/>
        <v>7845000</v>
      </c>
      <c r="EG9" s="22">
        <f t="shared" si="35"/>
        <v>7845000</v>
      </c>
      <c r="EH9" s="22">
        <f t="shared" si="36"/>
        <v>7845000</v>
      </c>
      <c r="EI9" s="22">
        <f t="shared" si="37"/>
        <v>7845000</v>
      </c>
      <c r="EJ9" s="22">
        <f t="shared" si="38"/>
        <v>7845000</v>
      </c>
      <c r="EK9" s="22">
        <f t="shared" si="39"/>
        <v>7845000</v>
      </c>
      <c r="EL9" s="22">
        <f t="shared" si="40"/>
        <v>7845000</v>
      </c>
      <c r="EM9" s="22">
        <f t="shared" si="41"/>
        <v>7845000</v>
      </c>
      <c r="EN9" s="22">
        <f t="shared" si="42"/>
        <v>7845000</v>
      </c>
      <c r="EO9" s="22">
        <f t="shared" si="43"/>
        <v>5230000</v>
      </c>
      <c r="EP9" s="22">
        <f t="shared" si="44"/>
        <v>5230000</v>
      </c>
      <c r="EQ9" s="22">
        <f t="shared" si="45"/>
        <v>5230000</v>
      </c>
      <c r="ER9" s="22">
        <f t="shared" si="46"/>
        <v>5230000</v>
      </c>
      <c r="ES9" s="22">
        <f t="shared" si="47"/>
        <v>5230000</v>
      </c>
      <c r="ET9" s="22">
        <f t="shared" si="48"/>
        <v>5230000</v>
      </c>
      <c r="EU9" s="22">
        <f t="shared" si="49"/>
        <v>5230000</v>
      </c>
      <c r="EV9" s="22">
        <f t="shared" si="50"/>
        <v>5230000</v>
      </c>
      <c r="EW9" s="22">
        <f t="shared" si="51"/>
        <v>5230000</v>
      </c>
      <c r="EX9" s="22">
        <f t="shared" si="52"/>
        <v>5230000</v>
      </c>
      <c r="EY9" s="22">
        <f t="shared" si="53"/>
        <v>5230000</v>
      </c>
      <c r="EZ9" s="22">
        <f t="shared" si="54"/>
        <v>5230000</v>
      </c>
      <c r="FA9" s="22">
        <f t="shared" si="55"/>
        <v>5230000</v>
      </c>
      <c r="FB9" s="22">
        <f t="shared" si="56"/>
        <v>5230000</v>
      </c>
      <c r="FC9" s="22">
        <f t="shared" si="57"/>
        <v>5230000</v>
      </c>
      <c r="FD9" s="22">
        <f t="shared" si="58"/>
        <v>5230000</v>
      </c>
      <c r="FE9" s="22">
        <f t="shared" si="59"/>
        <v>5230000</v>
      </c>
      <c r="FF9" s="22">
        <f t="shared" si="60"/>
        <v>5230000</v>
      </c>
      <c r="FG9" s="22">
        <f t="shared" si="61"/>
        <v>5230000</v>
      </c>
      <c r="FH9" s="22">
        <f t="shared" si="62"/>
        <v>5230000</v>
      </c>
      <c r="FI9" s="22">
        <f t="shared" si="63"/>
        <v>5230000</v>
      </c>
      <c r="FJ9" s="10">
        <f t="array" ref="FJ9">SUM(IF($C$2:$FI$2&gt;=1,C9:FI9,0))</f>
        <v>54126316</v>
      </c>
      <c r="FK9" s="10" t="s">
        <v>164</v>
      </c>
    </row>
    <row r="10" spans="1:172" x14ac:dyDescent="0.2">
      <c r="A10" s="2" t="s">
        <v>129</v>
      </c>
      <c r="B10" s="1" t="s">
        <v>2</v>
      </c>
      <c r="C10" s="21">
        <f>RopaDama!C10*(1+4.6%)</f>
        <v>73220</v>
      </c>
      <c r="D10" s="21">
        <f>RopaDama!D10*(1+4.6%)</f>
        <v>47070</v>
      </c>
      <c r="E10" s="21">
        <f>RopaDama!E10*(1+4.6%)</f>
        <v>41840</v>
      </c>
      <c r="F10" s="21">
        <f>RopaDama!F10*(1+4.6%)</f>
        <v>47070</v>
      </c>
      <c r="G10" s="21">
        <f>RopaDama!G10*(1+4.6%)</f>
        <v>83680</v>
      </c>
      <c r="H10" s="21">
        <f>RopaDama!H10*(1+4.6%)</f>
        <v>52300</v>
      </c>
      <c r="I10" s="21">
        <f>RopaDama!I10*(1+4.6%)</f>
        <v>62760</v>
      </c>
      <c r="J10" s="21">
        <f>RopaDama!J10*(1+4.6%)</f>
        <v>62760</v>
      </c>
      <c r="K10" s="21">
        <f>RopaDama!K10*(1+4.6%)</f>
        <v>26150</v>
      </c>
      <c r="L10" s="21">
        <f>RopaDama!L10*(1+4.6%)</f>
        <v>67990</v>
      </c>
      <c r="M10" s="21">
        <f>RopaDama!M10*(1+4.6%)</f>
        <v>36610</v>
      </c>
      <c r="N10" s="21">
        <f>RopaDama!N10*(1+4.6%)</f>
        <v>31380</v>
      </c>
      <c r="O10" s="21">
        <f>RopaDama!O10*(1+4.6%)</f>
        <v>36610</v>
      </c>
      <c r="P10" s="21">
        <f>RopaDama!P10*(1+4.6%)</f>
        <v>73220</v>
      </c>
      <c r="Q10" s="21">
        <f>RopaDama!Q10*(1+4.6%)</f>
        <v>47070</v>
      </c>
      <c r="R10" s="21">
        <f>RopaDama!R10*(1+4.6%)</f>
        <v>57530</v>
      </c>
      <c r="S10" s="21">
        <f>RopaDama!S10*(1+4.6%)</f>
        <v>57530</v>
      </c>
      <c r="T10" s="21">
        <f>RopaDama!T10*(1+4.6%)</f>
        <v>20920</v>
      </c>
      <c r="U10" s="21">
        <f>RopaDama!U10*(1+4.6%)</f>
        <v>62760</v>
      </c>
      <c r="V10" s="21">
        <f>RopaDama!V10*(1+4.6%)</f>
        <v>26150</v>
      </c>
      <c r="W10" s="21">
        <f>RopaDama!W10*(1+4.6%)</f>
        <v>20920</v>
      </c>
      <c r="X10" s="21">
        <f>RopaDama!X10*(1+4.6%)</f>
        <v>26150</v>
      </c>
      <c r="Y10" s="21">
        <f>RopaDama!Y10*(1+4.6%)</f>
        <v>62760</v>
      </c>
      <c r="Z10" s="21">
        <f>RopaDama!Z10*(1+4.6%)</f>
        <v>41840</v>
      </c>
      <c r="AA10" s="21">
        <f>RopaDama!AA10*(1+4.6%)</f>
        <v>52300</v>
      </c>
      <c r="AB10" s="21">
        <f>RopaDama!AB10*(1+4.6%)</f>
        <v>52300</v>
      </c>
      <c r="AC10" s="21">
        <f>RopaDama!AC10*(1+4.6%)</f>
        <v>15690</v>
      </c>
      <c r="AD10" s="21">
        <f>RopaDama!AD10*(1+4.6%)</f>
        <v>482729</v>
      </c>
      <c r="AE10" s="21">
        <f>RopaDama!AE10*(1+4.6%)</f>
        <v>769071.5</v>
      </c>
      <c r="AF10" s="21">
        <f>RopaDama!AF10*(1+4.6%)</f>
        <v>769071.5</v>
      </c>
      <c r="AG10" s="21">
        <f>RopaDama!AG10*(1+4.6%)</f>
        <v>3138000</v>
      </c>
      <c r="AH10" s="21">
        <f>RopaDama!AH10*(1+4.6%)</f>
        <v>3138000</v>
      </c>
      <c r="AI10" s="21">
        <f>RopaDama!AI10*(1+4.6%)</f>
        <v>3138000</v>
      </c>
      <c r="AJ10" s="21">
        <f>RopaDama!AJ10*(1+4.6%)</f>
        <v>3138000</v>
      </c>
      <c r="AK10" s="21">
        <f>RopaDama!AK10*(1+4.6%)</f>
        <v>3138000</v>
      </c>
      <c r="AL10" s="21">
        <f>RopaDama!AL10*(1+4.6%)</f>
        <v>3138000</v>
      </c>
      <c r="AM10" s="21">
        <f>RopaDama!AM10*(1+4.6%)</f>
        <v>3138000</v>
      </c>
      <c r="AN10" s="21">
        <f>RopaDama!AN10*(1+4.6%)</f>
        <v>3138000</v>
      </c>
      <c r="AO10" s="21">
        <f>RopaDama!AO10*(1+4.6%)</f>
        <v>3138000</v>
      </c>
      <c r="AP10" s="21">
        <f>RopaDama!AP10*(1+4.6%)</f>
        <v>4184000</v>
      </c>
      <c r="AQ10" s="21">
        <f>RopaDama!AQ10*(1+4.6%)</f>
        <v>4184000</v>
      </c>
      <c r="AR10" s="21">
        <f>RopaDama!AR10*(1+4.6%)</f>
        <v>4184000</v>
      </c>
      <c r="AS10" s="21">
        <f>RopaDama!AS10*(1+4.6%)</f>
        <v>4184000</v>
      </c>
      <c r="AT10" s="21">
        <f>RopaDama!AT10*(1+4.6%)</f>
        <v>4184000</v>
      </c>
      <c r="AU10" s="21">
        <f>RopaDama!AU10*(1+4.6%)</f>
        <v>4184000</v>
      </c>
      <c r="AV10" s="21">
        <f>RopaDama!AV10*(1+4.6%)</f>
        <v>4184000</v>
      </c>
      <c r="AW10" s="21">
        <f>RopaDama!AW10*(1+4.6%)</f>
        <v>4184000</v>
      </c>
      <c r="AX10" s="21">
        <f>RopaDama!AX10*(1+4.6%)</f>
        <v>4184000</v>
      </c>
      <c r="AY10" s="21">
        <f>RopaDama!AY10*(1+4.6%)</f>
        <v>4707000</v>
      </c>
      <c r="AZ10" s="21">
        <f>RopaDama!AZ10*(1+4.6%)</f>
        <v>4707000</v>
      </c>
      <c r="BA10" s="21">
        <f>RopaDama!BA10*(1+4.6%)</f>
        <v>4707000</v>
      </c>
      <c r="BB10" s="21">
        <f>RopaDama!BB10*(1+4.6%)</f>
        <v>4707000</v>
      </c>
      <c r="BC10" s="21">
        <f>RopaDama!BC10*(1+4.6%)</f>
        <v>4707000</v>
      </c>
      <c r="BD10" s="21">
        <f>RopaDama!BD10*(1+4.6%)</f>
        <v>4707000</v>
      </c>
      <c r="BE10" s="21">
        <f>RopaDama!BE10*(1+4.6%)</f>
        <v>4707000</v>
      </c>
      <c r="BF10" s="21">
        <f>RopaDama!BF10*(1+4.6%)</f>
        <v>4707000</v>
      </c>
      <c r="BG10" s="21">
        <f>RopaDama!BG10*(1+4.6%)</f>
        <v>4707000</v>
      </c>
      <c r="BH10" s="21">
        <f>RopaDama!BH10*(1+4.6%)</f>
        <v>6276000</v>
      </c>
      <c r="BI10" s="21">
        <f>RopaDama!BI10*(1+4.6%)</f>
        <v>6276000</v>
      </c>
      <c r="BJ10" s="21">
        <f>RopaDama!BJ10*(1+4.6%)</f>
        <v>6276000</v>
      </c>
      <c r="BK10" s="21">
        <f>RopaDama!BK10*(1+4.6%)</f>
        <v>6276000</v>
      </c>
      <c r="BL10" s="21">
        <f>RopaDama!BL10*(1+4.6%)</f>
        <v>6276000</v>
      </c>
      <c r="BM10" s="21">
        <f>RopaDama!BM10*(1+4.6%)</f>
        <v>6276000</v>
      </c>
      <c r="BN10" s="21">
        <f>RopaDama!BN10*(1+4.6%)</f>
        <v>6276000</v>
      </c>
      <c r="BO10" s="21">
        <f>RopaDama!BO10*(1+4.6%)</f>
        <v>6276000</v>
      </c>
      <c r="BP10" s="21">
        <f>RopaDama!BP10*(1+4.6%)</f>
        <v>6276000</v>
      </c>
      <c r="BQ10" s="21">
        <f>RopaDama!BQ10*(1+4.6%)</f>
        <v>12552000</v>
      </c>
      <c r="BR10" s="21">
        <f>RopaDama!BR10*(1+4.6%)</f>
        <v>12552000</v>
      </c>
      <c r="BS10" s="21">
        <f>RopaDama!BS10*(1+4.6%)</f>
        <v>12552000</v>
      </c>
      <c r="BT10" s="21">
        <f>RopaDama!BT10*(1+4.6%)</f>
        <v>12552000</v>
      </c>
      <c r="BU10" s="21">
        <f>RopaDama!BU10*(1+4.6%)</f>
        <v>12552000</v>
      </c>
      <c r="BV10" s="21">
        <f>RopaDama!BV10*(1+4.6%)</f>
        <v>12552000</v>
      </c>
      <c r="BW10" s="21">
        <f>RopaDama!BW10*(1+4.6%)</f>
        <v>12552000</v>
      </c>
      <c r="BX10" s="21">
        <f>RopaDama!BX10*(1+4.6%)</f>
        <v>12552000</v>
      </c>
      <c r="BY10" s="21">
        <f>RopaDama!BY10*(1+4.6%)</f>
        <v>12552000</v>
      </c>
      <c r="BZ10" s="21">
        <f>RopaDama!BZ10*(1+4.6%)</f>
        <v>20920000</v>
      </c>
      <c r="CA10" s="21">
        <f>RopaDama!CA10*(1+4.6%)</f>
        <v>20920000</v>
      </c>
      <c r="CB10" s="21">
        <f>RopaDama!CB10*(1+4.6%)</f>
        <v>20920000</v>
      </c>
      <c r="CC10" s="21">
        <f>RopaDama!CC10*(1+4.6%)</f>
        <v>20920000</v>
      </c>
      <c r="CD10" s="21">
        <f>RopaDama!CD10*(1+4.6%)</f>
        <v>20920000</v>
      </c>
      <c r="CE10" s="21">
        <f>RopaDama!CE10*(1+4.6%)</f>
        <v>20920000</v>
      </c>
      <c r="CF10" s="21">
        <f>RopaDama!CF10*(1+4.6%)</f>
        <v>20920000</v>
      </c>
      <c r="CG10" s="21">
        <f>RopaDama!CG10*(1+4.6%)</f>
        <v>20920000</v>
      </c>
      <c r="CH10" s="21">
        <f>RopaDama!CH10*(1+4.6%)</f>
        <v>20920000</v>
      </c>
      <c r="CI10" s="21">
        <f>RopaDama!CI10*(1+4.6%)</f>
        <v>26150000</v>
      </c>
      <c r="CJ10" s="21">
        <f>RopaDama!CJ10*(1+4.6%)</f>
        <v>26150000</v>
      </c>
      <c r="CK10" s="21">
        <f>RopaDama!CK10*(1+4.6%)</f>
        <v>26150000</v>
      </c>
      <c r="CL10" s="21">
        <f>RopaDama!CL10*(1+4.6%)</f>
        <v>26150000</v>
      </c>
      <c r="CM10" s="21">
        <f>RopaDama!CM10*(1+4.6%)</f>
        <v>26150000</v>
      </c>
      <c r="CN10" s="21">
        <f>RopaDama!CN10*(1+4.6%)</f>
        <v>26150000</v>
      </c>
      <c r="CO10" s="21">
        <f>RopaDama!CO10*(1+4.6%)</f>
        <v>26150000</v>
      </c>
      <c r="CP10" s="21">
        <f>RopaDama!CP10*(1+4.6%)</f>
        <v>26150000</v>
      </c>
      <c r="CQ10" s="21">
        <f>RopaDama!CQ10*(1+4.6%)</f>
        <v>26150000</v>
      </c>
      <c r="CR10" s="22">
        <f t="shared" si="64"/>
        <v>193510</v>
      </c>
      <c r="CS10" s="22">
        <f t="shared" si="65"/>
        <v>167360</v>
      </c>
      <c r="CT10" s="22">
        <f t="shared" si="66"/>
        <v>141210</v>
      </c>
      <c r="CU10" s="22">
        <f t="shared" si="1"/>
        <v>120290</v>
      </c>
      <c r="CV10" s="22">
        <f t="shared" si="2"/>
        <v>104600</v>
      </c>
      <c r="CW10" s="22">
        <f t="shared" si="3"/>
        <v>88910</v>
      </c>
      <c r="CX10" s="22">
        <f t="shared" si="4"/>
        <v>183050</v>
      </c>
      <c r="CY10" s="22">
        <f t="shared" si="5"/>
        <v>156900</v>
      </c>
      <c r="CZ10" s="22">
        <f t="shared" si="6"/>
        <v>130750</v>
      </c>
      <c r="DA10" s="22">
        <f t="shared" si="7"/>
        <v>193510</v>
      </c>
      <c r="DB10" s="22">
        <f t="shared" si="8"/>
        <v>167360</v>
      </c>
      <c r="DC10" s="22">
        <f t="shared" si="9"/>
        <v>141210</v>
      </c>
      <c r="DD10" s="22">
        <f t="shared" si="67"/>
        <v>109830</v>
      </c>
      <c r="DE10" s="22">
        <f t="shared" si="68"/>
        <v>94140</v>
      </c>
      <c r="DF10" s="22">
        <f t="shared" si="69"/>
        <v>78450</v>
      </c>
      <c r="DG10" s="22">
        <f t="shared" si="11"/>
        <v>99370</v>
      </c>
      <c r="DH10" s="22">
        <f t="shared" si="12"/>
        <v>83680</v>
      </c>
      <c r="DI10" s="22">
        <f t="shared" si="13"/>
        <v>67990</v>
      </c>
      <c r="DJ10" s="22">
        <f t="shared" si="14"/>
        <v>99370</v>
      </c>
      <c r="DK10" s="22">
        <f t="shared" si="15"/>
        <v>83680</v>
      </c>
      <c r="DL10" s="22">
        <f t="shared" si="16"/>
        <v>67990</v>
      </c>
      <c r="DM10" s="22">
        <f t="shared" si="17"/>
        <v>109830</v>
      </c>
      <c r="DN10" s="22">
        <f t="shared" si="18"/>
        <v>94140</v>
      </c>
      <c r="DO10" s="22">
        <f t="shared" si="19"/>
        <v>78450</v>
      </c>
      <c r="DP10" s="22">
        <f t="shared" si="20"/>
        <v>26150</v>
      </c>
      <c r="DQ10" s="22">
        <f t="shared" si="21"/>
        <v>20920</v>
      </c>
      <c r="DR10" s="22">
        <f t="shared" si="22"/>
        <v>15690</v>
      </c>
      <c r="DS10" s="22">
        <v>700</v>
      </c>
      <c r="DT10" s="23">
        <f t="shared" si="23"/>
        <v>6276000</v>
      </c>
      <c r="DU10" s="23">
        <f t="shared" si="24"/>
        <v>8368000</v>
      </c>
      <c r="DV10" s="22">
        <f t="shared" si="25"/>
        <v>9414000</v>
      </c>
      <c r="DW10" s="22">
        <f t="shared" si="26"/>
        <v>12552000</v>
      </c>
      <c r="DX10" s="22">
        <f t="shared" si="27"/>
        <v>25104000</v>
      </c>
      <c r="DY10" s="22">
        <f t="shared" si="28"/>
        <v>41840000</v>
      </c>
      <c r="DZ10" s="22">
        <f t="shared" si="29"/>
        <v>52300000</v>
      </c>
      <c r="EA10" s="22">
        <f t="shared" si="30"/>
        <v>9414000</v>
      </c>
      <c r="EB10" s="22">
        <f t="shared" si="70"/>
        <v>12552000</v>
      </c>
      <c r="EC10" s="22">
        <f t="shared" si="31"/>
        <v>14121000</v>
      </c>
      <c r="ED10" s="22">
        <f t="shared" si="32"/>
        <v>25104000</v>
      </c>
      <c r="EE10" s="22">
        <f t="shared" si="33"/>
        <v>37656000</v>
      </c>
      <c r="EF10" s="22">
        <f t="shared" si="34"/>
        <v>62760000</v>
      </c>
      <c r="EG10" s="22">
        <f t="shared" si="35"/>
        <v>78450000</v>
      </c>
      <c r="EH10" s="22">
        <f t="shared" si="36"/>
        <v>9414000</v>
      </c>
      <c r="EI10" s="22">
        <f t="shared" si="37"/>
        <v>12552000</v>
      </c>
      <c r="EJ10" s="22">
        <f t="shared" si="38"/>
        <v>14121000</v>
      </c>
      <c r="EK10" s="22">
        <f t="shared" si="39"/>
        <v>25104000</v>
      </c>
      <c r="EL10" s="22">
        <f t="shared" si="40"/>
        <v>37656000</v>
      </c>
      <c r="EM10" s="22">
        <f t="shared" si="41"/>
        <v>62760000</v>
      </c>
      <c r="EN10" s="22">
        <f t="shared" si="42"/>
        <v>78450000</v>
      </c>
      <c r="EO10" s="22">
        <f t="shared" si="43"/>
        <v>6276000</v>
      </c>
      <c r="EP10" s="22">
        <f t="shared" si="44"/>
        <v>8368000</v>
      </c>
      <c r="EQ10" s="22">
        <f t="shared" si="45"/>
        <v>9414000</v>
      </c>
      <c r="ER10" s="22">
        <f t="shared" si="46"/>
        <v>12552000</v>
      </c>
      <c r="ES10" s="22">
        <f t="shared" si="47"/>
        <v>25104000</v>
      </c>
      <c r="ET10" s="22">
        <f t="shared" si="48"/>
        <v>41840000</v>
      </c>
      <c r="EU10" s="22">
        <f t="shared" si="49"/>
        <v>52300000</v>
      </c>
      <c r="EV10" s="22">
        <f t="shared" si="50"/>
        <v>8368000</v>
      </c>
      <c r="EW10" s="22">
        <f t="shared" si="51"/>
        <v>9414000</v>
      </c>
      <c r="EX10" s="22">
        <f t="shared" si="52"/>
        <v>12552000</v>
      </c>
      <c r="EY10" s="22">
        <f t="shared" si="53"/>
        <v>25104000</v>
      </c>
      <c r="EZ10" s="22">
        <f t="shared" si="54"/>
        <v>25104000</v>
      </c>
      <c r="FA10" s="22">
        <f t="shared" si="55"/>
        <v>41840000</v>
      </c>
      <c r="FB10" s="22">
        <f t="shared" si="56"/>
        <v>52300000</v>
      </c>
      <c r="FC10" s="22">
        <f t="shared" si="57"/>
        <v>6276000</v>
      </c>
      <c r="FD10" s="22">
        <f t="shared" si="58"/>
        <v>8368000</v>
      </c>
      <c r="FE10" s="22">
        <f t="shared" si="59"/>
        <v>9414000</v>
      </c>
      <c r="FF10" s="22">
        <f t="shared" si="60"/>
        <v>12552000</v>
      </c>
      <c r="FG10" s="22">
        <f t="shared" si="61"/>
        <v>25104000</v>
      </c>
      <c r="FH10" s="22">
        <f t="shared" si="62"/>
        <v>41840000</v>
      </c>
      <c r="FI10" s="22">
        <f t="shared" si="63"/>
        <v>52300000</v>
      </c>
      <c r="FJ10" s="10">
        <f t="array" ref="FJ10">SUM(IF($C$2:$FI$2&gt;=1,C10:FI10,0))</f>
        <v>171816483</v>
      </c>
      <c r="FK10" s="10" t="s">
        <v>164</v>
      </c>
    </row>
    <row r="11" spans="1:172" x14ac:dyDescent="0.2">
      <c r="A11" s="2" t="s">
        <v>134</v>
      </c>
      <c r="B11" s="1" t="s">
        <v>2</v>
      </c>
      <c r="C11" s="21">
        <f>RopaDama!C11*(1+4.6%)</f>
        <v>176774</v>
      </c>
      <c r="D11" s="21">
        <f>RopaDama!D11*(1+4.6%)</f>
        <v>70082</v>
      </c>
      <c r="E11" s="21">
        <f>RopaDama!E11*(1+4.6%)</f>
        <v>67990</v>
      </c>
      <c r="F11" s="21">
        <f>RopaDama!F11*(1+4.6%)</f>
        <v>65898</v>
      </c>
      <c r="G11" s="21">
        <f>RopaDama!G11*(1+4.6%)</f>
        <v>106692</v>
      </c>
      <c r="H11" s="21">
        <f>RopaDama!H11*(1+4.6%)</f>
        <v>93094</v>
      </c>
      <c r="I11" s="21">
        <f>RopaDama!I11*(1+4.6%)</f>
        <v>71128</v>
      </c>
      <c r="J11" s="21">
        <f>RopaDama!J11*(1+4.6%)</f>
        <v>84726</v>
      </c>
      <c r="K11" s="21">
        <f>RopaDama!K11*(1+4.6%)</f>
        <v>38702</v>
      </c>
      <c r="L11" s="21">
        <f>RopaDama!L11*(1+4.6%)</f>
        <v>174682</v>
      </c>
      <c r="M11" s="21">
        <f>RopaDama!M11*(1+4.6%)</f>
        <v>67990</v>
      </c>
      <c r="N11" s="21">
        <f>RopaDama!N11*(1+4.6%)</f>
        <v>65898</v>
      </c>
      <c r="O11" s="21">
        <f>RopaDama!O11*(1+4.6%)</f>
        <v>63806</v>
      </c>
      <c r="P11" s="21">
        <f>RopaDama!P11*(1+4.6%)</f>
        <v>104600</v>
      </c>
      <c r="Q11" s="21">
        <f>RopaDama!Q11*(1+4.6%)</f>
        <v>91002</v>
      </c>
      <c r="R11" s="21">
        <f>RopaDama!R11*(1+4.6%)</f>
        <v>69036</v>
      </c>
      <c r="S11" s="21">
        <f>RopaDama!S11*(1+4.6%)</f>
        <v>82634</v>
      </c>
      <c r="T11" s="21">
        <f>RopaDama!T11*(1+4.6%)</f>
        <v>38702</v>
      </c>
      <c r="U11" s="21">
        <f>RopaDama!U11*(1+4.6%)</f>
        <v>172590</v>
      </c>
      <c r="V11" s="21">
        <f>RopaDama!V11*(1+4.6%)</f>
        <v>65898</v>
      </c>
      <c r="W11" s="21">
        <f>RopaDama!W11*(1+4.6%)</f>
        <v>63806</v>
      </c>
      <c r="X11" s="21">
        <f>RopaDama!X11*(1+4.6%)</f>
        <v>61714</v>
      </c>
      <c r="Y11" s="21">
        <f>RopaDama!Y11*(1+4.6%)</f>
        <v>102508</v>
      </c>
      <c r="Z11" s="21">
        <f>RopaDama!Z11*(1+4.6%)</f>
        <v>88910</v>
      </c>
      <c r="AA11" s="21">
        <f>RopaDama!AA11*(1+4.6%)</f>
        <v>66944</v>
      </c>
      <c r="AB11" s="21">
        <f>RopaDama!AB11*(1+4.6%)</f>
        <v>80542</v>
      </c>
      <c r="AC11" s="21">
        <f>RopaDama!AC11*(1+4.6%)</f>
        <v>38702</v>
      </c>
      <c r="AD11" s="21">
        <f>RopaDama!AD11*(1+4.6%)</f>
        <v>732.2</v>
      </c>
      <c r="AE11" s="21">
        <f>RopaDama!AE11*(1+4.6%)</f>
        <v>732200</v>
      </c>
      <c r="AF11" s="21">
        <f>RopaDama!AF11*(1+4.6%)</f>
        <v>1046000</v>
      </c>
      <c r="AG11" s="21">
        <f>RopaDama!AG11*(1+4.6%)</f>
        <v>2886960</v>
      </c>
      <c r="AH11" s="21">
        <f>RopaDama!AH11*(1+4.6%)</f>
        <v>1929870</v>
      </c>
      <c r="AI11" s="21">
        <f>RopaDama!AI11*(1+4.6%)</f>
        <v>1929870</v>
      </c>
      <c r="AJ11" s="21">
        <f>RopaDama!AJ11*(1+4.6%)</f>
        <v>1929870</v>
      </c>
      <c r="AK11" s="21">
        <f>RopaDama!AK11*(1+4.6%)</f>
        <v>2165220</v>
      </c>
      <c r="AL11" s="21">
        <f>RopaDama!AL11*(1+4.6%)</f>
        <v>2510400</v>
      </c>
      <c r="AM11" s="21">
        <f>RopaDama!AM11*(1+4.6%)</f>
        <v>2510400</v>
      </c>
      <c r="AN11" s="21">
        <f>RopaDama!AN11*(1+4.6%)</f>
        <v>2510400</v>
      </c>
      <c r="AO11" s="21">
        <f>RopaDama!AO11*(1+4.6%)</f>
        <v>1474860</v>
      </c>
      <c r="AP11" s="21">
        <f>RopaDama!AP11*(1+4.6%)</f>
        <v>2886960</v>
      </c>
      <c r="AQ11" s="21">
        <f>RopaDama!AQ11*(1+4.6%)</f>
        <v>1929870</v>
      </c>
      <c r="AR11" s="21">
        <f>RopaDama!AR11*(1+4.6%)</f>
        <v>1929870</v>
      </c>
      <c r="AS11" s="21">
        <f>RopaDama!AS11*(1+4.6%)</f>
        <v>1929870</v>
      </c>
      <c r="AT11" s="21">
        <f>RopaDama!AT11*(1+4.6%)</f>
        <v>2165220</v>
      </c>
      <c r="AU11" s="21">
        <f>RopaDama!AU11*(1+4.6%)</f>
        <v>2510400</v>
      </c>
      <c r="AV11" s="21">
        <f>RopaDama!AV11*(1+4.6%)</f>
        <v>2510400</v>
      </c>
      <c r="AW11" s="21">
        <f>RopaDama!AW11*(1+4.6%)</f>
        <v>2510400</v>
      </c>
      <c r="AX11" s="21">
        <f>RopaDama!AX11*(1+4.6%)</f>
        <v>1474860</v>
      </c>
      <c r="AY11" s="21">
        <f>RopaDama!AY11*(1+4.6%)</f>
        <v>2886960</v>
      </c>
      <c r="AZ11" s="21">
        <f>RopaDama!AZ11*(1+4.6%)</f>
        <v>1929870</v>
      </c>
      <c r="BA11" s="21">
        <f>RopaDama!BA11*(1+4.6%)</f>
        <v>1929870</v>
      </c>
      <c r="BB11" s="21">
        <f>RopaDama!BB11*(1+4.6%)</f>
        <v>1929870</v>
      </c>
      <c r="BC11" s="21">
        <f>RopaDama!BC11*(1+4.6%)</f>
        <v>2165220</v>
      </c>
      <c r="BD11" s="21">
        <f>RopaDama!BD11*(1+4.6%)</f>
        <v>2510400</v>
      </c>
      <c r="BE11" s="21">
        <f>RopaDama!BE11*(1+4.6%)</f>
        <v>2510400</v>
      </c>
      <c r="BF11" s="21">
        <f>RopaDama!BF11*(1+4.6%)</f>
        <v>2510400</v>
      </c>
      <c r="BG11" s="21">
        <f>RopaDama!BG11*(1+4.6%)</f>
        <v>1474860</v>
      </c>
      <c r="BH11" s="21">
        <f>RopaDama!BH11*(1+4.6%)</f>
        <v>4811600</v>
      </c>
      <c r="BI11" s="21">
        <f>RopaDama!BI11*(1+4.6%)</f>
        <v>3216450</v>
      </c>
      <c r="BJ11" s="21">
        <f>RopaDama!BJ11*(1+4.6%)</f>
        <v>3216450</v>
      </c>
      <c r="BK11" s="21">
        <f>RopaDama!BK11*(1+4.6%)</f>
        <v>3216450</v>
      </c>
      <c r="BL11" s="21">
        <f>RopaDama!BL11*(1+4.6%)</f>
        <v>3608700</v>
      </c>
      <c r="BM11" s="21">
        <f>RopaDama!BM11*(1+4.6%)</f>
        <v>4184000</v>
      </c>
      <c r="BN11" s="21">
        <f>RopaDama!BN11*(1+4.6%)</f>
        <v>4184000</v>
      </c>
      <c r="BO11" s="21">
        <f>RopaDama!BO11*(1+4.6%)</f>
        <v>4184000</v>
      </c>
      <c r="BP11" s="21">
        <f>RopaDama!BP11*(1+4.6%)</f>
        <v>2458100</v>
      </c>
      <c r="BQ11" s="21">
        <f>RopaDama!BQ11*(1+4.6%)</f>
        <v>7698560</v>
      </c>
      <c r="BR11" s="21">
        <f>RopaDama!BR11*(1+4.6%)</f>
        <v>5146320</v>
      </c>
      <c r="BS11" s="21">
        <f>RopaDama!BS11*(1+4.6%)</f>
        <v>5146320</v>
      </c>
      <c r="BT11" s="21">
        <f>RopaDama!BT11*(1+4.6%)</f>
        <v>5146320</v>
      </c>
      <c r="BU11" s="21">
        <f>RopaDama!BU11*(1+4.6%)</f>
        <v>5773920</v>
      </c>
      <c r="BV11" s="21">
        <f>RopaDama!BV11*(1+4.6%)</f>
        <v>6694400</v>
      </c>
      <c r="BW11" s="21">
        <f>RopaDama!BW11*(1+4.6%)</f>
        <v>6694400</v>
      </c>
      <c r="BX11" s="21">
        <f>RopaDama!BX11*(1+4.6%)</f>
        <v>6694400</v>
      </c>
      <c r="BY11" s="21">
        <f>RopaDama!BY11*(1+4.6%)</f>
        <v>3932960</v>
      </c>
      <c r="BZ11" s="21">
        <f>RopaDama!BZ11*(1+4.6%)</f>
        <v>7698560</v>
      </c>
      <c r="CA11" s="21">
        <f>RopaDama!CA11*(1+4.6%)</f>
        <v>5146320</v>
      </c>
      <c r="CB11" s="21">
        <f>RopaDama!CB11*(1+4.6%)</f>
        <v>5146320</v>
      </c>
      <c r="CC11" s="21">
        <f>RopaDama!CC11*(1+4.6%)</f>
        <v>5146320</v>
      </c>
      <c r="CD11" s="21">
        <f>RopaDama!CD11*(1+4.6%)</f>
        <v>5773920</v>
      </c>
      <c r="CE11" s="21">
        <f>RopaDama!CE11*(1+4.6%)</f>
        <v>6694400</v>
      </c>
      <c r="CF11" s="21">
        <f>RopaDama!CF11*(1+4.6%)</f>
        <v>6694400</v>
      </c>
      <c r="CG11" s="21">
        <f>RopaDama!CG11*(1+4.6%)</f>
        <v>6694400</v>
      </c>
      <c r="CH11" s="21">
        <f>RopaDama!CH11*(1+4.6%)</f>
        <v>3932960</v>
      </c>
      <c r="CI11" s="21">
        <f>RopaDama!CI11*(1+4.6%)</f>
        <v>12510160</v>
      </c>
      <c r="CJ11" s="21">
        <f>RopaDama!CJ11*(1+4.6%)</f>
        <v>8362770</v>
      </c>
      <c r="CK11" s="21">
        <f>RopaDama!CK11*(1+4.6%)</f>
        <v>8362770</v>
      </c>
      <c r="CL11" s="21">
        <f>RopaDama!CL11*(1+4.6%)</f>
        <v>8362770</v>
      </c>
      <c r="CM11" s="21">
        <f>RopaDama!CM11*(1+4.6%)</f>
        <v>9382620</v>
      </c>
      <c r="CN11" s="21">
        <f>RopaDama!CN11*(1+4.6%)</f>
        <v>10878400</v>
      </c>
      <c r="CO11" s="21">
        <f>RopaDama!CO11*(1+4.6%)</f>
        <v>10878400</v>
      </c>
      <c r="CP11" s="21">
        <f>RopaDama!CP11*(1+4.6%)</f>
        <v>10878400</v>
      </c>
      <c r="CQ11" s="21">
        <f>RopaDama!CQ11*(1+4.6%)</f>
        <v>6391060</v>
      </c>
      <c r="CR11" s="22">
        <f t="shared" si="64"/>
        <v>269868</v>
      </c>
      <c r="CS11" s="22">
        <f t="shared" si="65"/>
        <v>263592</v>
      </c>
      <c r="CT11" s="22">
        <f t="shared" si="66"/>
        <v>257316</v>
      </c>
      <c r="CU11" s="22">
        <f t="shared" si="1"/>
        <v>246856</v>
      </c>
      <c r="CV11" s="22">
        <f t="shared" si="2"/>
        <v>242672</v>
      </c>
      <c r="CW11" s="22">
        <f t="shared" si="3"/>
        <v>238488</v>
      </c>
      <c r="CX11" s="22">
        <f t="shared" si="4"/>
        <v>269868</v>
      </c>
      <c r="CY11" s="22">
        <f t="shared" si="5"/>
        <v>263592</v>
      </c>
      <c r="CZ11" s="22">
        <f t="shared" si="6"/>
        <v>257316</v>
      </c>
      <c r="DA11" s="22">
        <f t="shared" si="7"/>
        <v>261500</v>
      </c>
      <c r="DB11" s="22">
        <f t="shared" si="8"/>
        <v>255224</v>
      </c>
      <c r="DC11" s="22">
        <f t="shared" si="9"/>
        <v>248948</v>
      </c>
      <c r="DD11" s="22">
        <f t="shared" si="67"/>
        <v>163176</v>
      </c>
      <c r="DE11" s="22">
        <f t="shared" si="68"/>
        <v>158992</v>
      </c>
      <c r="DF11" s="22">
        <f t="shared" si="69"/>
        <v>154808</v>
      </c>
      <c r="DG11" s="22">
        <f t="shared" si="11"/>
        <v>163176</v>
      </c>
      <c r="DH11" s="22">
        <f t="shared" si="12"/>
        <v>158992</v>
      </c>
      <c r="DI11" s="22">
        <f t="shared" si="13"/>
        <v>152716</v>
      </c>
      <c r="DJ11" s="22">
        <f t="shared" si="14"/>
        <v>163176</v>
      </c>
      <c r="DK11" s="22">
        <f t="shared" si="15"/>
        <v>158992</v>
      </c>
      <c r="DL11" s="22">
        <f t="shared" si="16"/>
        <v>154808</v>
      </c>
      <c r="DM11" s="22">
        <f t="shared" si="17"/>
        <v>152716</v>
      </c>
      <c r="DN11" s="22">
        <f t="shared" si="18"/>
        <v>148532</v>
      </c>
      <c r="DO11" s="22">
        <f t="shared" si="19"/>
        <v>144348</v>
      </c>
      <c r="DP11" s="22">
        <f t="shared" si="20"/>
        <v>38702</v>
      </c>
      <c r="DQ11" s="22">
        <f t="shared" si="21"/>
        <v>38702</v>
      </c>
      <c r="DR11" s="22">
        <f t="shared" si="22"/>
        <v>38702</v>
      </c>
      <c r="DS11" s="22">
        <v>330</v>
      </c>
      <c r="DT11" s="23">
        <f t="shared" si="23"/>
        <v>4816830</v>
      </c>
      <c r="DU11" s="23">
        <f t="shared" si="24"/>
        <v>4816830</v>
      </c>
      <c r="DV11" s="22">
        <f t="shared" si="25"/>
        <v>4816830</v>
      </c>
      <c r="DW11" s="22">
        <f t="shared" si="26"/>
        <v>8028050</v>
      </c>
      <c r="DX11" s="22">
        <f t="shared" si="27"/>
        <v>12844880</v>
      </c>
      <c r="DY11" s="22">
        <f t="shared" si="28"/>
        <v>12844880</v>
      </c>
      <c r="DZ11" s="22">
        <f t="shared" si="29"/>
        <v>20872930</v>
      </c>
      <c r="EA11" s="22">
        <f t="shared" si="30"/>
        <v>6605490</v>
      </c>
      <c r="EB11" s="22">
        <f t="shared" si="70"/>
        <v>6605490</v>
      </c>
      <c r="EC11" s="22">
        <f t="shared" si="31"/>
        <v>6605490</v>
      </c>
      <c r="ED11" s="22">
        <f t="shared" si="32"/>
        <v>13174370</v>
      </c>
      <c r="EE11" s="22">
        <f t="shared" si="33"/>
        <v>17614640</v>
      </c>
      <c r="EF11" s="22">
        <f t="shared" si="34"/>
        <v>17614640</v>
      </c>
      <c r="EG11" s="22">
        <f t="shared" si="35"/>
        <v>28623790</v>
      </c>
      <c r="EH11" s="22">
        <f t="shared" si="36"/>
        <v>6605490</v>
      </c>
      <c r="EI11" s="22">
        <f t="shared" si="37"/>
        <v>6605490</v>
      </c>
      <c r="EJ11" s="22">
        <f t="shared" si="38"/>
        <v>6605490</v>
      </c>
      <c r="EK11" s="22">
        <f t="shared" si="39"/>
        <v>13174370</v>
      </c>
      <c r="EL11" s="22">
        <f t="shared" si="40"/>
        <v>17614640</v>
      </c>
      <c r="EM11" s="22">
        <f t="shared" si="41"/>
        <v>17614640</v>
      </c>
      <c r="EN11" s="22">
        <f t="shared" si="42"/>
        <v>28623790</v>
      </c>
      <c r="EO11" s="22">
        <f t="shared" si="43"/>
        <v>4440270</v>
      </c>
      <c r="EP11" s="22">
        <f t="shared" si="44"/>
        <v>4440270</v>
      </c>
      <c r="EQ11" s="22">
        <f t="shared" si="45"/>
        <v>4440270</v>
      </c>
      <c r="ER11" s="22">
        <f t="shared" si="46"/>
        <v>7400450</v>
      </c>
      <c r="ES11" s="22">
        <f t="shared" si="47"/>
        <v>11840720</v>
      </c>
      <c r="ET11" s="22">
        <f t="shared" si="48"/>
        <v>11840720</v>
      </c>
      <c r="EU11" s="22">
        <f t="shared" si="49"/>
        <v>19241170</v>
      </c>
      <c r="EV11" s="22">
        <f t="shared" si="50"/>
        <v>4440270</v>
      </c>
      <c r="EW11" s="22">
        <f t="shared" si="51"/>
        <v>4440270</v>
      </c>
      <c r="EX11" s="22">
        <f t="shared" si="52"/>
        <v>7400450</v>
      </c>
      <c r="EY11" s="22">
        <f t="shared" si="53"/>
        <v>11840720</v>
      </c>
      <c r="EZ11" s="22">
        <f t="shared" si="54"/>
        <v>11840720</v>
      </c>
      <c r="FA11" s="22">
        <f t="shared" si="55"/>
        <v>11840720</v>
      </c>
      <c r="FB11" s="22">
        <f t="shared" si="56"/>
        <v>19241170</v>
      </c>
      <c r="FC11" s="22">
        <f t="shared" si="57"/>
        <v>4440270</v>
      </c>
      <c r="FD11" s="22">
        <f t="shared" si="58"/>
        <v>4440270</v>
      </c>
      <c r="FE11" s="22">
        <f t="shared" si="59"/>
        <v>4440270</v>
      </c>
      <c r="FF11" s="22">
        <f t="shared" si="60"/>
        <v>7400450</v>
      </c>
      <c r="FG11" s="22">
        <f t="shared" si="61"/>
        <v>11840720</v>
      </c>
      <c r="FH11" s="22">
        <f t="shared" si="62"/>
        <v>11840720</v>
      </c>
      <c r="FI11" s="22">
        <f t="shared" si="63"/>
        <v>19241170</v>
      </c>
      <c r="FJ11" s="10">
        <f t="array" ref="FJ11">SUM(IF($C$2:$FI$2&gt;=1,C11:FI11,0))</f>
        <v>85043984</v>
      </c>
      <c r="FK11" s="10" t="s">
        <v>164</v>
      </c>
    </row>
    <row r="12" spans="1:172" x14ac:dyDescent="0.2">
      <c r="A12" s="2" t="s">
        <v>135</v>
      </c>
      <c r="B12" s="1" t="s">
        <v>2</v>
      </c>
      <c r="C12" s="21">
        <f>RopaDama!C12*(1+4.6%)</f>
        <v>163176</v>
      </c>
      <c r="D12" s="21">
        <f>RopaDama!D12*(1+4.6%)</f>
        <v>64852</v>
      </c>
      <c r="E12" s="21">
        <f>RopaDama!E12*(1+4.6%)</f>
        <v>64852</v>
      </c>
      <c r="F12" s="21">
        <f>RopaDama!F12*(1+4.6%)</f>
        <v>69872.800000000003</v>
      </c>
      <c r="G12" s="21">
        <f>RopaDama!G12*(1+4.6%)</f>
        <v>111922</v>
      </c>
      <c r="H12" s="21">
        <f>RopaDama!H12*(1+4.6%)</f>
        <v>86713.400000000009</v>
      </c>
      <c r="I12" s="21">
        <f>RopaDama!I12*(1+4.6%)</f>
        <v>71128</v>
      </c>
      <c r="J12" s="21">
        <f>RopaDama!J12*(1+4.6%)</f>
        <v>83470.8</v>
      </c>
      <c r="K12" s="21">
        <f>RopaDama!K12*(1+4.6%)</f>
        <v>36610</v>
      </c>
      <c r="L12" s="21">
        <f>RopaDama!L12*(1+4.6%)</f>
        <v>162130</v>
      </c>
      <c r="M12" s="21">
        <f>RopaDama!M12*(1+4.6%)</f>
        <v>64329</v>
      </c>
      <c r="N12" s="21">
        <f>RopaDama!N12*(1+4.6%)</f>
        <v>64329</v>
      </c>
      <c r="O12" s="21">
        <f>RopaDama!O12*(1+4.6%)</f>
        <v>69559</v>
      </c>
      <c r="P12" s="21">
        <f>RopaDama!P12*(1+4.6%)</f>
        <v>111399</v>
      </c>
      <c r="Q12" s="21">
        <f>RopaDama!Q12*(1+4.6%)</f>
        <v>86295</v>
      </c>
      <c r="R12" s="21">
        <f>RopaDama!R12*(1+4.6%)</f>
        <v>70605</v>
      </c>
      <c r="S12" s="21">
        <f>RopaDama!S12*(1+4.6%)</f>
        <v>83157</v>
      </c>
      <c r="T12" s="21">
        <f>RopaDama!T12*(1+4.6%)</f>
        <v>36087</v>
      </c>
      <c r="U12" s="21">
        <f>RopaDama!U12*(1+4.6%)</f>
        <v>156900</v>
      </c>
      <c r="V12" s="21">
        <f>RopaDama!V12*(1+4.6%)</f>
        <v>63806</v>
      </c>
      <c r="W12" s="21">
        <f>RopaDama!W12*(1+4.6%)</f>
        <v>63806</v>
      </c>
      <c r="X12" s="21">
        <f>RopaDama!X12*(1+4.6%)</f>
        <v>67990</v>
      </c>
      <c r="Y12" s="21">
        <f>RopaDama!Y12*(1+4.6%)</f>
        <v>110876</v>
      </c>
      <c r="Z12" s="21">
        <f>RopaDama!Z12*(1+4.6%)</f>
        <v>85772</v>
      </c>
      <c r="AA12" s="21">
        <f>RopaDama!AA12*(1+4.6%)</f>
        <v>70082</v>
      </c>
      <c r="AB12" s="21">
        <f>RopaDama!AB12*(1+4.6%)</f>
        <v>82843.199999999997</v>
      </c>
      <c r="AC12" s="21">
        <f>RopaDama!AC12*(1+4.6%)</f>
        <v>35564</v>
      </c>
      <c r="AD12" s="21">
        <f>RopaDama!AD12*(1+4.6%)</f>
        <v>345.18</v>
      </c>
      <c r="AE12" s="21">
        <f>RopaDama!AE12*(1+4.6%)</f>
        <v>679900</v>
      </c>
      <c r="AF12" s="21">
        <f>RopaDama!AF12*(1+4.6%)</f>
        <v>889100</v>
      </c>
      <c r="AG12" s="21">
        <f>RopaDama!AG12*(1+4.6%)</f>
        <v>8158800</v>
      </c>
      <c r="AH12" s="21">
        <f>RopaDama!AH12*(1+4.6%)</f>
        <v>8158800</v>
      </c>
      <c r="AI12" s="21">
        <f>RopaDama!AI12*(1+4.6%)</f>
        <v>8158800</v>
      </c>
      <c r="AJ12" s="21">
        <f>RopaDama!AJ12*(1+4.6%)</f>
        <v>8158800</v>
      </c>
      <c r="AK12" s="21">
        <f>RopaDama!AK12*(1+4.6%)</f>
        <v>8158800</v>
      </c>
      <c r="AL12" s="21">
        <f>RopaDama!AL12*(1+4.6%)</f>
        <v>8158800</v>
      </c>
      <c r="AM12" s="21">
        <f>RopaDama!AM12*(1+4.6%)</f>
        <v>8158800</v>
      </c>
      <c r="AN12" s="21">
        <f>RopaDama!AN12*(1+4.6%)</f>
        <v>8158800</v>
      </c>
      <c r="AO12" s="21">
        <f>RopaDama!AO12*(1+4.6%)</f>
        <v>8158800</v>
      </c>
      <c r="AP12" s="21">
        <f>RopaDama!AP12*(1+4.6%)</f>
        <v>8158800</v>
      </c>
      <c r="AQ12" s="21">
        <f>RopaDama!AQ12*(1+4.6%)</f>
        <v>8158800</v>
      </c>
      <c r="AR12" s="21">
        <f>RopaDama!AR12*(1+4.6%)</f>
        <v>8158800</v>
      </c>
      <c r="AS12" s="21">
        <f>RopaDama!AS12*(1+4.6%)</f>
        <v>8158800</v>
      </c>
      <c r="AT12" s="21">
        <f>RopaDama!AT12*(1+4.6%)</f>
        <v>8158800</v>
      </c>
      <c r="AU12" s="21">
        <f>RopaDama!AU12*(1+4.6%)</f>
        <v>8158800</v>
      </c>
      <c r="AV12" s="21">
        <f>RopaDama!AV12*(1+4.6%)</f>
        <v>8158800</v>
      </c>
      <c r="AW12" s="21">
        <f>RopaDama!AW12*(1+4.6%)</f>
        <v>8158800</v>
      </c>
      <c r="AX12" s="21">
        <f>RopaDama!AX12*(1+4.6%)</f>
        <v>8158800</v>
      </c>
      <c r="AY12" s="21">
        <f>RopaDama!AY12*(1+4.6%)</f>
        <v>8158800</v>
      </c>
      <c r="AZ12" s="21">
        <f>RopaDama!AZ12*(1+4.6%)</f>
        <v>8158800</v>
      </c>
      <c r="BA12" s="21">
        <f>RopaDama!BA12*(1+4.6%)</f>
        <v>8158800</v>
      </c>
      <c r="BB12" s="21">
        <f>RopaDama!BB12*(1+4.6%)</f>
        <v>8158800</v>
      </c>
      <c r="BC12" s="21">
        <f>RopaDama!BC12*(1+4.6%)</f>
        <v>8158800</v>
      </c>
      <c r="BD12" s="21">
        <f>RopaDama!BD12*(1+4.6%)</f>
        <v>8158800</v>
      </c>
      <c r="BE12" s="21">
        <f>RopaDama!BE12*(1+4.6%)</f>
        <v>8158800</v>
      </c>
      <c r="BF12" s="21">
        <f>RopaDama!BF12*(1+4.6%)</f>
        <v>8158800</v>
      </c>
      <c r="BG12" s="21">
        <f>RopaDama!BG12*(1+4.6%)</f>
        <v>8158800</v>
      </c>
      <c r="BH12" s="21">
        <f>RopaDama!BH12*(1+4.6%)</f>
        <v>14434800</v>
      </c>
      <c r="BI12" s="21">
        <f>RopaDama!BI12*(1+4.6%)</f>
        <v>14434800</v>
      </c>
      <c r="BJ12" s="21">
        <f>RopaDama!BJ12*(1+4.6%)</f>
        <v>14434800</v>
      </c>
      <c r="BK12" s="21">
        <f>RopaDama!BK12*(1+4.6%)</f>
        <v>14434800</v>
      </c>
      <c r="BL12" s="21">
        <f>RopaDama!BL12*(1+4.6%)</f>
        <v>14434800</v>
      </c>
      <c r="BM12" s="21">
        <f>RopaDama!BM12*(1+4.6%)</f>
        <v>14434800</v>
      </c>
      <c r="BN12" s="21">
        <f>RopaDama!BN12*(1+4.6%)</f>
        <v>14434800</v>
      </c>
      <c r="BO12" s="21">
        <f>RopaDama!BO12*(1+4.6%)</f>
        <v>14434800</v>
      </c>
      <c r="BP12" s="21">
        <f>RopaDama!BP12*(1+4.6%)</f>
        <v>14434800</v>
      </c>
      <c r="BQ12" s="21">
        <f>RopaDama!BQ12*(1+4.6%)</f>
        <v>19874000</v>
      </c>
      <c r="BR12" s="21">
        <f>RopaDama!BR12*(1+4.6%)</f>
        <v>19874000</v>
      </c>
      <c r="BS12" s="21">
        <f>RopaDama!BS12*(1+4.6%)</f>
        <v>19874000</v>
      </c>
      <c r="BT12" s="21">
        <f>RopaDama!BT12*(1+4.6%)</f>
        <v>19874000</v>
      </c>
      <c r="BU12" s="21">
        <f>RopaDama!BU12*(1+4.6%)</f>
        <v>19874000</v>
      </c>
      <c r="BV12" s="21">
        <f>RopaDama!BV12*(1+4.6%)</f>
        <v>19874000</v>
      </c>
      <c r="BW12" s="21">
        <f>RopaDama!BW12*(1+4.6%)</f>
        <v>19874000</v>
      </c>
      <c r="BX12" s="21">
        <f>RopaDama!BX12*(1+4.6%)</f>
        <v>19874000</v>
      </c>
      <c r="BY12" s="21">
        <f>RopaDama!BY12*(1+4.6%)</f>
        <v>19874000</v>
      </c>
      <c r="BZ12" s="21">
        <f>RopaDama!BZ12*(1+4.6%)</f>
        <v>19874000</v>
      </c>
      <c r="CA12" s="21">
        <f>RopaDama!CA12*(1+4.6%)</f>
        <v>19874000</v>
      </c>
      <c r="CB12" s="21">
        <f>RopaDama!CB12*(1+4.6%)</f>
        <v>19874000</v>
      </c>
      <c r="CC12" s="21">
        <f>RopaDama!CC12*(1+4.6%)</f>
        <v>19874000</v>
      </c>
      <c r="CD12" s="21">
        <f>RopaDama!CD12*(1+4.6%)</f>
        <v>19874000</v>
      </c>
      <c r="CE12" s="21">
        <f>RopaDama!CE12*(1+4.6%)</f>
        <v>19874000</v>
      </c>
      <c r="CF12" s="21">
        <f>RopaDama!CF12*(1+4.6%)</f>
        <v>19874000</v>
      </c>
      <c r="CG12" s="21">
        <f>RopaDama!CG12*(1+4.6%)</f>
        <v>19874000</v>
      </c>
      <c r="CH12" s="21">
        <f>RopaDama!CH12*(1+4.6%)</f>
        <v>19874000</v>
      </c>
      <c r="CI12" s="21">
        <f>RopaDama!CI12*(1+4.6%)</f>
        <v>19874000</v>
      </c>
      <c r="CJ12" s="21">
        <f>RopaDama!CJ12*(1+4.6%)</f>
        <v>19874000</v>
      </c>
      <c r="CK12" s="21">
        <f>RopaDama!CK12*(1+4.6%)</f>
        <v>19874000</v>
      </c>
      <c r="CL12" s="21">
        <f>RopaDama!CL12*(1+4.6%)</f>
        <v>19874000</v>
      </c>
      <c r="CM12" s="21">
        <f>RopaDama!CM12*(1+4.6%)</f>
        <v>19874000</v>
      </c>
      <c r="CN12" s="21">
        <f>RopaDama!CN12*(1+4.6%)</f>
        <v>19874000</v>
      </c>
      <c r="CO12" s="21">
        <f>RopaDama!CO12*(1+4.6%)</f>
        <v>19874000</v>
      </c>
      <c r="CP12" s="21">
        <f>RopaDama!CP12*(1+4.6%)</f>
        <v>19874000</v>
      </c>
      <c r="CQ12" s="21">
        <f>RopaDama!CQ12*(1+4.6%)</f>
        <v>19874000</v>
      </c>
      <c r="CR12" s="22">
        <f t="shared" si="64"/>
        <v>268508.2</v>
      </c>
      <c r="CS12" s="22">
        <f t="shared" si="65"/>
        <v>267253</v>
      </c>
      <c r="CT12" s="22">
        <f t="shared" si="66"/>
        <v>264638</v>
      </c>
      <c r="CU12" s="22">
        <f t="shared" si="1"/>
        <v>228028</v>
      </c>
      <c r="CV12" s="22">
        <f t="shared" si="2"/>
        <v>226459</v>
      </c>
      <c r="CW12" s="22">
        <f t="shared" si="3"/>
        <v>220706</v>
      </c>
      <c r="CX12" s="22">
        <f t="shared" si="4"/>
        <v>268508.2</v>
      </c>
      <c r="CY12" s="22">
        <f t="shared" si="5"/>
        <v>267253</v>
      </c>
      <c r="CZ12" s="22">
        <f t="shared" si="6"/>
        <v>264638</v>
      </c>
      <c r="DA12" s="22">
        <f t="shared" si="7"/>
        <v>265265.59999999998</v>
      </c>
      <c r="DB12" s="22">
        <f t="shared" si="8"/>
        <v>264115</v>
      </c>
      <c r="DC12" s="22">
        <f t="shared" si="9"/>
        <v>261709.2</v>
      </c>
      <c r="DD12" s="22">
        <f t="shared" si="67"/>
        <v>156586.20000000001</v>
      </c>
      <c r="DE12" s="22">
        <f t="shared" si="68"/>
        <v>155854</v>
      </c>
      <c r="DF12" s="22">
        <f t="shared" si="69"/>
        <v>153762</v>
      </c>
      <c r="DG12" s="22">
        <f t="shared" si="11"/>
        <v>151565.40000000002</v>
      </c>
      <c r="DH12" s="22">
        <f t="shared" si="12"/>
        <v>150624</v>
      </c>
      <c r="DI12" s="22">
        <f t="shared" si="13"/>
        <v>153762</v>
      </c>
      <c r="DJ12" s="22">
        <f t="shared" si="14"/>
        <v>156586.20000000001</v>
      </c>
      <c r="DK12" s="22">
        <f t="shared" si="15"/>
        <v>155854</v>
      </c>
      <c r="DL12" s="22">
        <f t="shared" si="16"/>
        <v>153762</v>
      </c>
      <c r="DM12" s="22">
        <f t="shared" si="17"/>
        <v>153343.6</v>
      </c>
      <c r="DN12" s="22">
        <f t="shared" si="18"/>
        <v>152716</v>
      </c>
      <c r="DO12" s="22">
        <f t="shared" si="19"/>
        <v>150833.20000000001</v>
      </c>
      <c r="DP12" s="22">
        <f t="shared" si="20"/>
        <v>36610</v>
      </c>
      <c r="DQ12" s="22">
        <f t="shared" si="21"/>
        <v>36087</v>
      </c>
      <c r="DR12" s="22">
        <f t="shared" si="22"/>
        <v>35564</v>
      </c>
      <c r="DS12" s="22">
        <v>40000</v>
      </c>
      <c r="DT12" s="23">
        <f t="shared" si="23"/>
        <v>16317600</v>
      </c>
      <c r="DU12" s="23">
        <f t="shared" si="24"/>
        <v>16317600</v>
      </c>
      <c r="DV12" s="22">
        <f t="shared" si="25"/>
        <v>16317600</v>
      </c>
      <c r="DW12" s="22">
        <f t="shared" si="26"/>
        <v>28869600</v>
      </c>
      <c r="DX12" s="22">
        <f t="shared" si="27"/>
        <v>39748000</v>
      </c>
      <c r="DY12" s="22">
        <f t="shared" si="28"/>
        <v>39748000</v>
      </c>
      <c r="DZ12" s="22">
        <f t="shared" si="29"/>
        <v>39748000</v>
      </c>
      <c r="EA12" s="22">
        <f t="shared" si="30"/>
        <v>24476400</v>
      </c>
      <c r="EB12" s="22">
        <f t="shared" si="70"/>
        <v>24476400</v>
      </c>
      <c r="EC12" s="22">
        <f t="shared" si="31"/>
        <v>24476400</v>
      </c>
      <c r="ED12" s="22">
        <f t="shared" si="32"/>
        <v>48743600</v>
      </c>
      <c r="EE12" s="22">
        <f t="shared" si="33"/>
        <v>59622000</v>
      </c>
      <c r="EF12" s="22">
        <f t="shared" si="34"/>
        <v>59622000</v>
      </c>
      <c r="EG12" s="22">
        <f t="shared" si="35"/>
        <v>59622000</v>
      </c>
      <c r="EH12" s="22">
        <f t="shared" si="36"/>
        <v>24476400</v>
      </c>
      <c r="EI12" s="22">
        <f t="shared" si="37"/>
        <v>24476400</v>
      </c>
      <c r="EJ12" s="22">
        <f t="shared" si="38"/>
        <v>24476400</v>
      </c>
      <c r="EK12" s="22">
        <f t="shared" si="39"/>
        <v>48743600</v>
      </c>
      <c r="EL12" s="22">
        <f t="shared" si="40"/>
        <v>59622000</v>
      </c>
      <c r="EM12" s="22">
        <f t="shared" si="41"/>
        <v>59622000</v>
      </c>
      <c r="EN12" s="22">
        <f t="shared" si="42"/>
        <v>59622000</v>
      </c>
      <c r="EO12" s="22">
        <f t="shared" si="43"/>
        <v>16317600</v>
      </c>
      <c r="EP12" s="22">
        <f t="shared" si="44"/>
        <v>16317600</v>
      </c>
      <c r="EQ12" s="22">
        <f t="shared" si="45"/>
        <v>16317600</v>
      </c>
      <c r="ER12" s="22">
        <f t="shared" si="46"/>
        <v>28869600</v>
      </c>
      <c r="ES12" s="22">
        <f t="shared" si="47"/>
        <v>39748000</v>
      </c>
      <c r="ET12" s="22">
        <f t="shared" si="48"/>
        <v>39748000</v>
      </c>
      <c r="EU12" s="22">
        <f t="shared" si="49"/>
        <v>39748000</v>
      </c>
      <c r="EV12" s="22">
        <f t="shared" si="50"/>
        <v>16317600</v>
      </c>
      <c r="EW12" s="22">
        <f t="shared" si="51"/>
        <v>16317600</v>
      </c>
      <c r="EX12" s="22">
        <f t="shared" si="52"/>
        <v>28869600</v>
      </c>
      <c r="EY12" s="22">
        <f t="shared" si="53"/>
        <v>39748000</v>
      </c>
      <c r="EZ12" s="22">
        <f t="shared" si="54"/>
        <v>39748000</v>
      </c>
      <c r="FA12" s="22">
        <f t="shared" si="55"/>
        <v>39748000</v>
      </c>
      <c r="FB12" s="22">
        <f t="shared" si="56"/>
        <v>39748000</v>
      </c>
      <c r="FC12" s="22">
        <f t="shared" si="57"/>
        <v>16317600</v>
      </c>
      <c r="FD12" s="22">
        <f t="shared" si="58"/>
        <v>16317600</v>
      </c>
      <c r="FE12" s="22">
        <f t="shared" si="59"/>
        <v>16317600</v>
      </c>
      <c r="FF12" s="22">
        <f t="shared" si="60"/>
        <v>28869600</v>
      </c>
      <c r="FG12" s="22">
        <f t="shared" si="61"/>
        <v>39748000</v>
      </c>
      <c r="FH12" s="22">
        <f t="shared" si="62"/>
        <v>39748000</v>
      </c>
      <c r="FI12" s="22">
        <f t="shared" si="63"/>
        <v>39748000</v>
      </c>
      <c r="FJ12" s="10">
        <f t="array" ref="FJ12">SUM(IF($C$2:$FI$2&gt;=1,C12:FI12,0))</f>
        <v>285022866.39999998</v>
      </c>
      <c r="FK12" s="10" t="s">
        <v>164</v>
      </c>
    </row>
    <row r="13" spans="1:172" x14ac:dyDescent="0.2">
      <c r="A13" s="2" t="s">
        <v>76</v>
      </c>
      <c r="B13" s="1" t="s">
        <v>2</v>
      </c>
      <c r="C13" s="21">
        <f>RopaDama!C13*(1+4.6%)</f>
        <v>162130</v>
      </c>
      <c r="D13" s="21">
        <f>RopaDama!D13*(1+4.6%)</f>
        <v>60668</v>
      </c>
      <c r="E13" s="21">
        <f>RopaDama!E13*(1+4.6%)</f>
        <v>60668</v>
      </c>
      <c r="F13" s="21">
        <f>RopaDama!F13*(1+4.6%)</f>
        <v>60668</v>
      </c>
      <c r="G13" s="21">
        <f>RopaDama!G13*(1+4.6%)</f>
        <v>99370</v>
      </c>
      <c r="H13" s="21">
        <f>RopaDama!H13*(1+4.6%)</f>
        <v>71128</v>
      </c>
      <c r="I13" s="21">
        <f>RopaDama!I13*(1+4.6%)</f>
        <v>54392</v>
      </c>
      <c r="J13" s="21">
        <f>RopaDama!J13*(1+4.6%)</f>
        <v>63806</v>
      </c>
      <c r="K13" s="21">
        <f>RopaDama!K13*(1+4.6%)</f>
        <v>36610</v>
      </c>
      <c r="L13" s="21">
        <f>RopaDama!L13*(1+4.6%)</f>
        <v>141210</v>
      </c>
      <c r="M13" s="21">
        <f>RopaDama!M13*(1+4.6%)</f>
        <v>47070</v>
      </c>
      <c r="N13" s="21">
        <f>RopaDama!N13*(1+4.6%)</f>
        <v>47070</v>
      </c>
      <c r="O13" s="21">
        <f>RopaDama!O13*(1+4.6%)</f>
        <v>47070</v>
      </c>
      <c r="P13" s="21">
        <f>RopaDama!P13*(1+4.6%)</f>
        <v>83680</v>
      </c>
      <c r="Q13" s="21">
        <f>RopaDama!Q13*(1+4.6%)</f>
        <v>61714</v>
      </c>
      <c r="R13" s="21">
        <f>RopaDama!R13*(1+4.6%)</f>
        <v>49162</v>
      </c>
      <c r="S13" s="21">
        <f>RopaDama!S13*(1+4.6%)</f>
        <v>57530</v>
      </c>
      <c r="T13" s="21">
        <f>RopaDama!T13*(1+4.6%)</f>
        <v>31380</v>
      </c>
      <c r="U13" s="21">
        <f>RopaDama!U13*(1+4.6%)</f>
        <v>120290</v>
      </c>
      <c r="V13" s="21">
        <f>RopaDama!V13*(1+4.6%)</f>
        <v>39748</v>
      </c>
      <c r="W13" s="21">
        <f>RopaDama!W13*(1+4.6%)</f>
        <v>39748</v>
      </c>
      <c r="X13" s="21">
        <f>RopaDama!X13*(1+4.6%)</f>
        <v>39748</v>
      </c>
      <c r="Y13" s="21">
        <f>RopaDama!Y13*(1+4.6%)</f>
        <v>75312</v>
      </c>
      <c r="Z13" s="21">
        <f>RopaDama!Z13*(1+4.6%)</f>
        <v>53869</v>
      </c>
      <c r="AA13" s="21">
        <f>RopaDama!AA13*(1+4.6%)</f>
        <v>41840</v>
      </c>
      <c r="AB13" s="21">
        <f>RopaDama!AB13*(1+4.6%)</f>
        <v>52300</v>
      </c>
      <c r="AC13" s="21">
        <f>RopaDama!AC13*(1+4.6%)</f>
        <v>28242</v>
      </c>
      <c r="AD13" s="21">
        <f>RopaDama!AD13*(1+4.6%)</f>
        <v>41840</v>
      </c>
      <c r="AE13" s="21">
        <f>RopaDama!AE13*(1+4.6%)</f>
        <v>52300000</v>
      </c>
      <c r="AF13" s="21">
        <f>RopaDama!AF13*(1+4.6%)</f>
        <v>62760000</v>
      </c>
      <c r="AG13" s="21">
        <f>RopaDama!AG13*(1+4.6%)</f>
        <v>14644000</v>
      </c>
      <c r="AH13" s="21">
        <f>RopaDama!AH13*(1+4.6%)</f>
        <v>7322000</v>
      </c>
      <c r="AI13" s="21">
        <f>RopaDama!AI13*(1+4.6%)</f>
        <v>7322000</v>
      </c>
      <c r="AJ13" s="21">
        <f>RopaDama!AJ13*(1+4.6%)</f>
        <v>7322000</v>
      </c>
      <c r="AK13" s="21">
        <f>RopaDama!AK13*(1+4.6%)</f>
        <v>7322000</v>
      </c>
      <c r="AL13" s="21">
        <f>RopaDama!AL13*(1+4.6%)</f>
        <v>7322000</v>
      </c>
      <c r="AM13" s="21">
        <f>RopaDama!AM13*(1+4.6%)</f>
        <v>7322000</v>
      </c>
      <c r="AN13" s="21">
        <f>RopaDama!AN13*(1+4.6%)</f>
        <v>7322000</v>
      </c>
      <c r="AO13" s="21">
        <f>RopaDama!AO13*(1+4.6%)</f>
        <v>7322000</v>
      </c>
      <c r="AP13" s="21">
        <f>RopaDama!AP13*(1+4.6%)</f>
        <v>43932000</v>
      </c>
      <c r="AQ13" s="21">
        <f>RopaDama!AQ13*(1+4.6%)</f>
        <v>21966000</v>
      </c>
      <c r="AR13" s="21">
        <f>RopaDama!AR13*(1+4.6%)</f>
        <v>21966000</v>
      </c>
      <c r="AS13" s="21">
        <f>RopaDama!AS13*(1+4.6%)</f>
        <v>21966000</v>
      </c>
      <c r="AT13" s="21">
        <f>RopaDama!AT13*(1+4.6%)</f>
        <v>21966000</v>
      </c>
      <c r="AU13" s="21">
        <f>RopaDama!AU13*(1+4.6%)</f>
        <v>21966000</v>
      </c>
      <c r="AV13" s="21">
        <f>RopaDama!AV13*(1+4.6%)</f>
        <v>21966000</v>
      </c>
      <c r="AW13" s="21">
        <f>RopaDama!AW13*(1+4.6%)</f>
        <v>21966000</v>
      </c>
      <c r="AX13" s="21">
        <f>RopaDama!AX13*(1+4.6%)</f>
        <v>21966000</v>
      </c>
      <c r="AY13" s="21">
        <f>RopaDama!AY13*(1+4.6%)</f>
        <v>58576000</v>
      </c>
      <c r="AZ13" s="21">
        <f>RopaDama!AZ13*(1+4.6%)</f>
        <v>29288000</v>
      </c>
      <c r="BA13" s="21">
        <f>RopaDama!BA13*(1+4.6%)</f>
        <v>29288000</v>
      </c>
      <c r="BB13" s="21">
        <f>RopaDama!BB13*(1+4.6%)</f>
        <v>29288000</v>
      </c>
      <c r="BC13" s="21">
        <f>RopaDama!BC13*(1+4.6%)</f>
        <v>29288000</v>
      </c>
      <c r="BD13" s="21">
        <f>RopaDama!BD13*(1+4.6%)</f>
        <v>29288000</v>
      </c>
      <c r="BE13" s="21">
        <f>RopaDama!BE13*(1+4.6%)</f>
        <v>29288000</v>
      </c>
      <c r="BF13" s="21">
        <f>RopaDama!BF13*(1+4.6%)</f>
        <v>29288000</v>
      </c>
      <c r="BG13" s="21">
        <f>RopaDama!BG13*(1+4.6%)</f>
        <v>29288000</v>
      </c>
      <c r="BH13" s="21">
        <f>RopaDama!BH13*(1+4.6%)</f>
        <v>73220000</v>
      </c>
      <c r="BI13" s="21">
        <f>RopaDama!BI13*(1+4.6%)</f>
        <v>36610000</v>
      </c>
      <c r="BJ13" s="21">
        <f>RopaDama!BJ13*(1+4.6%)</f>
        <v>36610000</v>
      </c>
      <c r="BK13" s="21">
        <f>RopaDama!BK13*(1+4.6%)</f>
        <v>36610000</v>
      </c>
      <c r="BL13" s="21">
        <f>RopaDama!BL13*(1+4.6%)</f>
        <v>36610000</v>
      </c>
      <c r="BM13" s="21">
        <f>RopaDama!BM13*(1+4.6%)</f>
        <v>36610000</v>
      </c>
      <c r="BN13" s="21">
        <f>RopaDama!BN13*(1+4.6%)</f>
        <v>36610000</v>
      </c>
      <c r="BO13" s="21">
        <f>RopaDama!BO13*(1+4.6%)</f>
        <v>36610000</v>
      </c>
      <c r="BP13" s="21">
        <f>RopaDama!BP13*(1+4.6%)</f>
        <v>36610000</v>
      </c>
      <c r="BQ13" s="21">
        <f>RopaDama!BQ13*(1+4.6%)</f>
        <v>87864000</v>
      </c>
      <c r="BR13" s="21">
        <f>RopaDama!BR13*(1+4.6%)</f>
        <v>43932000</v>
      </c>
      <c r="BS13" s="21">
        <f>RopaDama!BS13*(1+4.6%)</f>
        <v>43932000</v>
      </c>
      <c r="BT13" s="21">
        <f>RopaDama!BT13*(1+4.6%)</f>
        <v>43932000</v>
      </c>
      <c r="BU13" s="21">
        <f>RopaDama!BU13*(1+4.6%)</f>
        <v>43932000</v>
      </c>
      <c r="BV13" s="21">
        <f>RopaDama!BV13*(1+4.6%)</f>
        <v>43932000</v>
      </c>
      <c r="BW13" s="21">
        <f>RopaDama!BW13*(1+4.6%)</f>
        <v>43932000</v>
      </c>
      <c r="BX13" s="21">
        <f>RopaDama!BX13*(1+4.6%)</f>
        <v>43932000</v>
      </c>
      <c r="BY13" s="21">
        <f>RopaDama!BY13*(1+4.6%)</f>
        <v>43932000</v>
      </c>
      <c r="BZ13" s="21">
        <f>RopaDama!BZ13*(1+4.6%)</f>
        <v>102508000</v>
      </c>
      <c r="CA13" s="21">
        <f>RopaDama!CA13*(1+4.6%)</f>
        <v>51254000</v>
      </c>
      <c r="CB13" s="21">
        <f>RopaDama!CB13*(1+4.6%)</f>
        <v>51254000</v>
      </c>
      <c r="CC13" s="21">
        <f>RopaDama!CC13*(1+4.6%)</f>
        <v>51254000</v>
      </c>
      <c r="CD13" s="21">
        <f>RopaDama!CD13*(1+4.6%)</f>
        <v>51254000</v>
      </c>
      <c r="CE13" s="21">
        <f>RopaDama!CE13*(1+4.6%)</f>
        <v>51254000</v>
      </c>
      <c r="CF13" s="21">
        <f>RopaDama!CF13*(1+4.6%)</f>
        <v>51254000</v>
      </c>
      <c r="CG13" s="21">
        <f>RopaDama!CG13*(1+4.6%)</f>
        <v>51254000</v>
      </c>
      <c r="CH13" s="21">
        <f>RopaDama!CH13*(1+4.6%)</f>
        <v>51254000</v>
      </c>
      <c r="CI13" s="21">
        <f>RopaDama!CI13*(1+4.6%)</f>
        <v>117152000</v>
      </c>
      <c r="CJ13" s="21">
        <f>RopaDama!CJ13*(1+4.6%)</f>
        <v>58576000</v>
      </c>
      <c r="CK13" s="21">
        <f>RopaDama!CK13*(1+4.6%)</f>
        <v>58576000</v>
      </c>
      <c r="CL13" s="21">
        <f>RopaDama!CL13*(1+4.6%)</f>
        <v>58576000</v>
      </c>
      <c r="CM13" s="21">
        <f>RopaDama!CM13*(1+4.6%)</f>
        <v>58576000</v>
      </c>
      <c r="CN13" s="21">
        <f>RopaDama!CN13*(1+4.6%)</f>
        <v>58576000</v>
      </c>
      <c r="CO13" s="21">
        <f>RopaDama!CO13*(1+4.6%)</f>
        <v>58576000</v>
      </c>
      <c r="CP13" s="21">
        <f>RopaDama!CP13*(1+4.6%)</f>
        <v>58576000</v>
      </c>
      <c r="CQ13" s="21">
        <f>RopaDama!CQ13*(1+4.6%)</f>
        <v>58576000</v>
      </c>
      <c r="CR13" s="22">
        <f t="shared" si="64"/>
        <v>231166</v>
      </c>
      <c r="CS13" s="22">
        <f t="shared" si="65"/>
        <v>192464</v>
      </c>
      <c r="CT13" s="22">
        <f t="shared" si="66"/>
        <v>168929</v>
      </c>
      <c r="CU13" s="22">
        <f t="shared" si="1"/>
        <v>222798</v>
      </c>
      <c r="CV13" s="22">
        <f t="shared" si="2"/>
        <v>188280</v>
      </c>
      <c r="CW13" s="22">
        <f t="shared" si="3"/>
        <v>160038</v>
      </c>
      <c r="CX13" s="22">
        <f t="shared" si="4"/>
        <v>231166</v>
      </c>
      <c r="CY13" s="22">
        <f t="shared" si="5"/>
        <v>192464</v>
      </c>
      <c r="CZ13" s="22">
        <f t="shared" si="6"/>
        <v>168929</v>
      </c>
      <c r="DA13" s="22">
        <f t="shared" si="7"/>
        <v>223844</v>
      </c>
      <c r="DB13" s="22">
        <f t="shared" si="8"/>
        <v>188280</v>
      </c>
      <c r="DC13" s="22">
        <f t="shared" si="9"/>
        <v>167360</v>
      </c>
      <c r="DD13" s="22">
        <f t="shared" si="67"/>
        <v>131796</v>
      </c>
      <c r="DE13" s="22">
        <f t="shared" si="68"/>
        <v>108784</v>
      </c>
      <c r="DF13" s="22">
        <f t="shared" si="69"/>
        <v>93617</v>
      </c>
      <c r="DG13" s="22">
        <f t="shared" si="11"/>
        <v>131796</v>
      </c>
      <c r="DH13" s="22">
        <f t="shared" si="12"/>
        <v>108784</v>
      </c>
      <c r="DI13" s="22">
        <f t="shared" si="13"/>
        <v>93617</v>
      </c>
      <c r="DJ13" s="22">
        <f t="shared" si="14"/>
        <v>131796</v>
      </c>
      <c r="DK13" s="22">
        <f t="shared" si="15"/>
        <v>108784</v>
      </c>
      <c r="DL13" s="22">
        <f t="shared" si="16"/>
        <v>93617</v>
      </c>
      <c r="DM13" s="22">
        <f t="shared" si="17"/>
        <v>124474</v>
      </c>
      <c r="DN13" s="22">
        <f t="shared" si="18"/>
        <v>104600</v>
      </c>
      <c r="DO13" s="22">
        <f t="shared" si="19"/>
        <v>92048</v>
      </c>
      <c r="DP13" s="22">
        <f t="shared" si="20"/>
        <v>36610</v>
      </c>
      <c r="DQ13" s="22">
        <f t="shared" si="21"/>
        <v>31380</v>
      </c>
      <c r="DR13" s="22">
        <f t="shared" si="22"/>
        <v>28242</v>
      </c>
      <c r="DS13" s="22">
        <v>655855</v>
      </c>
      <c r="DT13" s="23">
        <f t="shared" si="23"/>
        <v>21966000</v>
      </c>
      <c r="DU13" s="23">
        <f t="shared" si="24"/>
        <v>65898000</v>
      </c>
      <c r="DV13" s="22">
        <f t="shared" si="25"/>
        <v>87864000</v>
      </c>
      <c r="DW13" s="22">
        <f t="shared" si="26"/>
        <v>109830000</v>
      </c>
      <c r="DX13" s="22">
        <f t="shared" si="27"/>
        <v>131796000</v>
      </c>
      <c r="DY13" s="22">
        <f t="shared" si="28"/>
        <v>153762000</v>
      </c>
      <c r="DZ13" s="22">
        <f t="shared" si="29"/>
        <v>175728000</v>
      </c>
      <c r="EA13" s="22">
        <f t="shared" si="30"/>
        <v>21966000</v>
      </c>
      <c r="EB13" s="22">
        <f t="shared" si="70"/>
        <v>65898000</v>
      </c>
      <c r="EC13" s="22">
        <f t="shared" si="31"/>
        <v>87864000</v>
      </c>
      <c r="ED13" s="22">
        <f t="shared" si="32"/>
        <v>117152000</v>
      </c>
      <c r="EE13" s="22">
        <f t="shared" si="33"/>
        <v>131796000</v>
      </c>
      <c r="EF13" s="22">
        <f t="shared" si="34"/>
        <v>153762000</v>
      </c>
      <c r="EG13" s="22">
        <f t="shared" si="35"/>
        <v>175728000</v>
      </c>
      <c r="EH13" s="22">
        <f t="shared" si="36"/>
        <v>21966000</v>
      </c>
      <c r="EI13" s="22">
        <f t="shared" si="37"/>
        <v>65898000</v>
      </c>
      <c r="EJ13" s="22">
        <f t="shared" si="38"/>
        <v>87864000</v>
      </c>
      <c r="EK13" s="22">
        <f t="shared" si="39"/>
        <v>117152000</v>
      </c>
      <c r="EL13" s="22">
        <f t="shared" si="40"/>
        <v>131796000</v>
      </c>
      <c r="EM13" s="22">
        <f t="shared" si="41"/>
        <v>153762000</v>
      </c>
      <c r="EN13" s="22">
        <f t="shared" si="42"/>
        <v>175728000</v>
      </c>
      <c r="EO13" s="22">
        <f t="shared" si="43"/>
        <v>14644000</v>
      </c>
      <c r="EP13" s="22">
        <f t="shared" si="44"/>
        <v>43932000</v>
      </c>
      <c r="EQ13" s="22">
        <f t="shared" si="45"/>
        <v>58576000</v>
      </c>
      <c r="ER13" s="22">
        <f t="shared" si="46"/>
        <v>73220000</v>
      </c>
      <c r="ES13" s="22">
        <f t="shared" si="47"/>
        <v>87864000</v>
      </c>
      <c r="ET13" s="22">
        <f t="shared" si="48"/>
        <v>102508000</v>
      </c>
      <c r="EU13" s="22">
        <f t="shared" si="49"/>
        <v>117152000</v>
      </c>
      <c r="EV13" s="22">
        <f t="shared" si="50"/>
        <v>43932000</v>
      </c>
      <c r="EW13" s="22">
        <f t="shared" si="51"/>
        <v>58576000</v>
      </c>
      <c r="EX13" s="22">
        <f t="shared" si="52"/>
        <v>73220000</v>
      </c>
      <c r="EY13" s="22">
        <f t="shared" si="53"/>
        <v>87864000</v>
      </c>
      <c r="EZ13" s="22">
        <f t="shared" si="54"/>
        <v>87864000</v>
      </c>
      <c r="FA13" s="22">
        <f t="shared" si="55"/>
        <v>102508000</v>
      </c>
      <c r="FB13" s="22">
        <f t="shared" si="56"/>
        <v>117152000</v>
      </c>
      <c r="FC13" s="22">
        <f t="shared" si="57"/>
        <v>14644000</v>
      </c>
      <c r="FD13" s="22">
        <f t="shared" si="58"/>
        <v>43932000</v>
      </c>
      <c r="FE13" s="22">
        <f t="shared" si="59"/>
        <v>58576000</v>
      </c>
      <c r="FF13" s="22">
        <f t="shared" si="60"/>
        <v>73220000</v>
      </c>
      <c r="FG13" s="22">
        <f t="shared" si="61"/>
        <v>87864000</v>
      </c>
      <c r="FH13" s="22">
        <f t="shared" si="62"/>
        <v>102508000</v>
      </c>
      <c r="FI13" s="22">
        <f t="shared" si="63"/>
        <v>117152000</v>
      </c>
      <c r="FJ13" s="10">
        <f t="array" ref="FJ13">SUM(IF($C$2:$FI$2&gt;=1,C13:FI13,0))</f>
        <v>797087564</v>
      </c>
      <c r="FK13" s="10" t="s">
        <v>164</v>
      </c>
    </row>
    <row r="14" spans="1:172" x14ac:dyDescent="0.2">
      <c r="A14" s="2" t="s">
        <v>136</v>
      </c>
      <c r="B14" s="1" t="s">
        <v>2</v>
      </c>
      <c r="C14" s="21">
        <f>RopaDama!C14*(1+4.6%)</f>
        <v>189326</v>
      </c>
      <c r="D14" s="21">
        <f>RopaDama!D14*(1+4.6%)</f>
        <v>54392</v>
      </c>
      <c r="E14" s="21">
        <f>RopaDama!E14*(1+4.6%)</f>
        <v>54392</v>
      </c>
      <c r="F14" s="21">
        <f>RopaDama!F14*(1+4.6%)</f>
        <v>61714</v>
      </c>
      <c r="G14" s="21">
        <f>RopaDama!G14*(1+4.6%)</f>
        <v>99370</v>
      </c>
      <c r="H14" s="21">
        <f>RopaDama!H14*(1+4.6%)</f>
        <v>83680</v>
      </c>
      <c r="I14" s="21">
        <f>RopaDama!I14*(1+4.6%)</f>
        <v>56484</v>
      </c>
      <c r="J14" s="21">
        <f>RopaDama!J14*(1+4.6%)</f>
        <v>82634</v>
      </c>
      <c r="K14" s="21">
        <f>RopaDama!K14*(1+4.6%)</f>
        <v>37760.6</v>
      </c>
      <c r="L14" s="21">
        <f>RopaDama!L14*(1+4.6%)</f>
        <v>184096</v>
      </c>
      <c r="M14" s="21">
        <f>RopaDama!M14*(1+4.6%)</f>
        <v>48116</v>
      </c>
      <c r="N14" s="21">
        <f>RopaDama!N14*(1+4.6%)</f>
        <v>48116</v>
      </c>
      <c r="O14" s="21">
        <f>RopaDama!O14*(1+4.6%)</f>
        <v>59099</v>
      </c>
      <c r="P14" s="21">
        <f>RopaDama!P14*(1+4.6%)</f>
        <v>94140</v>
      </c>
      <c r="Q14" s="21">
        <f>RopaDama!Q14*(1+4.6%)</f>
        <v>82111</v>
      </c>
      <c r="R14" s="21">
        <f>RopaDama!R14*(1+4.6%)</f>
        <v>53346</v>
      </c>
      <c r="S14" s="21">
        <f>RopaDama!S14*(1+4.6%)</f>
        <v>78450</v>
      </c>
      <c r="T14" s="21">
        <f>RopaDama!T14*(1+4.6%)</f>
        <v>35773.200000000004</v>
      </c>
      <c r="U14" s="21">
        <f>RopaDama!U14*(1+4.6%)</f>
        <v>178866</v>
      </c>
      <c r="V14" s="21">
        <f>RopaDama!V14*(1+4.6%)</f>
        <v>46547</v>
      </c>
      <c r="W14" s="21">
        <f>RopaDama!W14*(1+4.6%)</f>
        <v>46547</v>
      </c>
      <c r="X14" s="21">
        <f>RopaDama!X14*(1+4.6%)</f>
        <v>56484</v>
      </c>
      <c r="Y14" s="21">
        <f>RopaDama!Y14*(1+4.6%)</f>
        <v>88910</v>
      </c>
      <c r="Z14" s="21">
        <f>RopaDama!Z14*(1+4.6%)</f>
        <v>79496</v>
      </c>
      <c r="AA14" s="21">
        <f>RopaDama!AA14*(1+4.6%)</f>
        <v>52300</v>
      </c>
      <c r="AB14" s="21">
        <f>RopaDama!AB14*(1+4.6%)</f>
        <v>75312</v>
      </c>
      <c r="AC14" s="21">
        <f>RopaDama!AC14*(1+4.6%)</f>
        <v>33785.800000000003</v>
      </c>
      <c r="AD14" s="21">
        <f>RopaDama!AD14*(1+4.6%)</f>
        <v>686024.33000000007</v>
      </c>
      <c r="AE14" s="21">
        <f>RopaDama!AE14*(1+4.6%)</f>
        <v>686024.33000000007</v>
      </c>
      <c r="AF14" s="21">
        <f>RopaDama!AF14*(1+4.6%)</f>
        <v>686024.33000000007</v>
      </c>
      <c r="AG14" s="21">
        <f>RopaDama!AG14*(1+4.6%)</f>
        <v>2615000</v>
      </c>
      <c r="AH14" s="21">
        <f>RopaDama!AH14*(1+4.6%)</f>
        <v>2615000</v>
      </c>
      <c r="AI14" s="21">
        <f>RopaDama!AI14*(1+4.6%)</f>
        <v>2615000</v>
      </c>
      <c r="AJ14" s="21">
        <f>RopaDama!AJ14*(1+4.6%)</f>
        <v>2615000</v>
      </c>
      <c r="AK14" s="21">
        <f>RopaDama!AK14*(1+4.6%)</f>
        <v>2615000</v>
      </c>
      <c r="AL14" s="21">
        <f>RopaDama!AL14*(1+4.6%)</f>
        <v>2615000</v>
      </c>
      <c r="AM14" s="21">
        <f>RopaDama!AM14*(1+4.6%)</f>
        <v>2615000</v>
      </c>
      <c r="AN14" s="21">
        <f>RopaDama!AN14*(1+4.6%)</f>
        <v>2615000</v>
      </c>
      <c r="AO14" s="21">
        <f>RopaDama!AO14*(1+4.6%)</f>
        <v>2615000</v>
      </c>
      <c r="AP14" s="21">
        <f>RopaDama!AP14*(1+4.6%)</f>
        <v>2615000</v>
      </c>
      <c r="AQ14" s="21">
        <f>RopaDama!AQ14*(1+4.6%)</f>
        <v>2615000</v>
      </c>
      <c r="AR14" s="21">
        <f>RopaDama!AR14*(1+4.6%)</f>
        <v>2615000</v>
      </c>
      <c r="AS14" s="21">
        <f>RopaDama!AS14*(1+4.6%)</f>
        <v>2615000</v>
      </c>
      <c r="AT14" s="21">
        <f>RopaDama!AT14*(1+4.6%)</f>
        <v>2615000</v>
      </c>
      <c r="AU14" s="21">
        <f>RopaDama!AU14*(1+4.6%)</f>
        <v>2615000</v>
      </c>
      <c r="AV14" s="21">
        <f>RopaDama!AV14*(1+4.6%)</f>
        <v>2615000</v>
      </c>
      <c r="AW14" s="21">
        <f>RopaDama!AW14*(1+4.6%)</f>
        <v>2615000</v>
      </c>
      <c r="AX14" s="21">
        <f>RopaDama!AX14*(1+4.6%)</f>
        <v>2615000</v>
      </c>
      <c r="AY14" s="21">
        <f>RopaDama!AY14*(1+4.6%)</f>
        <v>2615000</v>
      </c>
      <c r="AZ14" s="21">
        <f>RopaDama!AZ14*(1+4.6%)</f>
        <v>2615000</v>
      </c>
      <c r="BA14" s="21">
        <f>RopaDama!BA14*(1+4.6%)</f>
        <v>2615000</v>
      </c>
      <c r="BB14" s="21">
        <f>RopaDama!BB14*(1+4.6%)</f>
        <v>2615000</v>
      </c>
      <c r="BC14" s="21">
        <f>RopaDama!BC14*(1+4.6%)</f>
        <v>2615000</v>
      </c>
      <c r="BD14" s="21">
        <f>RopaDama!BD14*(1+4.6%)</f>
        <v>2615000</v>
      </c>
      <c r="BE14" s="21">
        <f>RopaDama!BE14*(1+4.6%)</f>
        <v>2615000</v>
      </c>
      <c r="BF14" s="21">
        <f>RopaDama!BF14*(1+4.6%)</f>
        <v>2615000</v>
      </c>
      <c r="BG14" s="21">
        <f>RopaDama!BG14*(1+4.6%)</f>
        <v>2615000</v>
      </c>
      <c r="BH14" s="21">
        <f>RopaDama!BH14*(1+4.6%)</f>
        <v>2615000</v>
      </c>
      <c r="BI14" s="21">
        <f>RopaDama!BI14*(1+4.6%)</f>
        <v>2615000</v>
      </c>
      <c r="BJ14" s="21">
        <f>RopaDama!BJ14*(1+4.6%)</f>
        <v>2615000</v>
      </c>
      <c r="BK14" s="21">
        <f>RopaDama!BK14*(1+4.6%)</f>
        <v>2615000</v>
      </c>
      <c r="BL14" s="21">
        <f>RopaDama!BL14*(1+4.6%)</f>
        <v>2615000</v>
      </c>
      <c r="BM14" s="21">
        <f>RopaDama!BM14*(1+4.6%)</f>
        <v>2615000</v>
      </c>
      <c r="BN14" s="21">
        <f>RopaDama!BN14*(1+4.6%)</f>
        <v>2615000</v>
      </c>
      <c r="BO14" s="21">
        <f>RopaDama!BO14*(1+4.6%)</f>
        <v>2615000</v>
      </c>
      <c r="BP14" s="21">
        <f>RopaDama!BP14*(1+4.6%)</f>
        <v>2615000</v>
      </c>
      <c r="BQ14" s="21">
        <f>RopaDama!BQ14*(1+4.6%)</f>
        <v>2615000</v>
      </c>
      <c r="BR14" s="21">
        <f>RopaDama!BR14*(1+4.6%)</f>
        <v>2615000</v>
      </c>
      <c r="BS14" s="21">
        <f>RopaDama!BS14*(1+4.6%)</f>
        <v>2615000</v>
      </c>
      <c r="BT14" s="21">
        <f>RopaDama!BT14*(1+4.6%)</f>
        <v>2615000</v>
      </c>
      <c r="BU14" s="21">
        <f>RopaDama!BU14*(1+4.6%)</f>
        <v>2615000</v>
      </c>
      <c r="BV14" s="21">
        <f>RopaDama!BV14*(1+4.6%)</f>
        <v>2615000</v>
      </c>
      <c r="BW14" s="21">
        <f>RopaDama!BW14*(1+4.6%)</f>
        <v>2615000</v>
      </c>
      <c r="BX14" s="21">
        <f>RopaDama!BX14*(1+4.6%)</f>
        <v>2615000</v>
      </c>
      <c r="BY14" s="21">
        <f>RopaDama!BY14*(1+4.6%)</f>
        <v>2615000</v>
      </c>
      <c r="BZ14" s="21">
        <f>RopaDama!BZ14*(1+4.6%)</f>
        <v>2615000</v>
      </c>
      <c r="CA14" s="21">
        <f>RopaDama!CA14*(1+4.6%)</f>
        <v>2615000</v>
      </c>
      <c r="CB14" s="21">
        <f>RopaDama!CB14*(1+4.6%)</f>
        <v>2615000</v>
      </c>
      <c r="CC14" s="21">
        <f>RopaDama!CC14*(1+4.6%)</f>
        <v>2615000</v>
      </c>
      <c r="CD14" s="21">
        <f>RopaDama!CD14*(1+4.6%)</f>
        <v>2615000</v>
      </c>
      <c r="CE14" s="21">
        <f>RopaDama!CE14*(1+4.6%)</f>
        <v>2615000</v>
      </c>
      <c r="CF14" s="21">
        <f>RopaDama!CF14*(1+4.6%)</f>
        <v>2615000</v>
      </c>
      <c r="CG14" s="21">
        <f>RopaDama!CG14*(1+4.6%)</f>
        <v>2615000</v>
      </c>
      <c r="CH14" s="21">
        <f>RopaDama!CH14*(1+4.6%)</f>
        <v>2615000</v>
      </c>
      <c r="CI14" s="21">
        <f>RopaDama!CI14*(1+4.6%)</f>
        <v>2615000</v>
      </c>
      <c r="CJ14" s="21">
        <f>RopaDama!CJ14*(1+4.6%)</f>
        <v>2615000</v>
      </c>
      <c r="CK14" s="21">
        <f>RopaDama!CK14*(1+4.6%)</f>
        <v>2615000</v>
      </c>
      <c r="CL14" s="21">
        <f>RopaDama!CL14*(1+4.6%)</f>
        <v>2615000</v>
      </c>
      <c r="CM14" s="21">
        <f>RopaDama!CM14*(1+4.6%)</f>
        <v>2615000</v>
      </c>
      <c r="CN14" s="21">
        <f>RopaDama!CN14*(1+4.6%)</f>
        <v>2615000</v>
      </c>
      <c r="CO14" s="21">
        <f>RopaDama!CO14*(1+4.6%)</f>
        <v>2615000</v>
      </c>
      <c r="CP14" s="21">
        <f>RopaDama!CP14*(1+4.6%)</f>
        <v>2615000</v>
      </c>
      <c r="CQ14" s="21">
        <f>RopaDama!CQ14*(1+4.6%)</f>
        <v>2615000</v>
      </c>
      <c r="CR14" s="22">
        <f t="shared" si="64"/>
        <v>244764</v>
      </c>
      <c r="CS14" s="22">
        <f t="shared" si="65"/>
        <v>235350</v>
      </c>
      <c r="CT14" s="22">
        <f t="shared" si="66"/>
        <v>225413</v>
      </c>
      <c r="CU14" s="22">
        <f t="shared" si="1"/>
        <v>243718</v>
      </c>
      <c r="CV14" s="22">
        <f t="shared" si="2"/>
        <v>232212</v>
      </c>
      <c r="CW14" s="22">
        <f t="shared" si="3"/>
        <v>225413</v>
      </c>
      <c r="CX14" s="22">
        <f t="shared" si="4"/>
        <v>244764</v>
      </c>
      <c r="CY14" s="22">
        <f t="shared" si="5"/>
        <v>235350</v>
      </c>
      <c r="CZ14" s="22">
        <f t="shared" si="6"/>
        <v>224890</v>
      </c>
      <c r="DA14" s="22">
        <f t="shared" si="7"/>
        <v>243718</v>
      </c>
      <c r="DB14" s="22">
        <f t="shared" si="8"/>
        <v>231689</v>
      </c>
      <c r="DC14" s="22">
        <f t="shared" si="9"/>
        <v>220706</v>
      </c>
      <c r="DD14" s="22">
        <f t="shared" si="67"/>
        <v>145394</v>
      </c>
      <c r="DE14" s="22">
        <f t="shared" si="68"/>
        <v>141210</v>
      </c>
      <c r="DF14" s="22">
        <f t="shared" si="69"/>
        <v>135980</v>
      </c>
      <c r="DG14" s="22">
        <f t="shared" si="11"/>
        <v>138072</v>
      </c>
      <c r="DH14" s="22">
        <f t="shared" si="12"/>
        <v>130227</v>
      </c>
      <c r="DI14" s="22">
        <f t="shared" si="13"/>
        <v>135980</v>
      </c>
      <c r="DJ14" s="22">
        <f t="shared" si="14"/>
        <v>145394</v>
      </c>
      <c r="DK14" s="22">
        <f t="shared" si="15"/>
        <v>141210</v>
      </c>
      <c r="DL14" s="22">
        <f t="shared" si="16"/>
        <v>135980</v>
      </c>
      <c r="DM14" s="22">
        <f t="shared" si="17"/>
        <v>144348</v>
      </c>
      <c r="DN14" s="22">
        <f t="shared" si="18"/>
        <v>137549</v>
      </c>
      <c r="DO14" s="22">
        <f t="shared" si="19"/>
        <v>131796</v>
      </c>
      <c r="DP14" s="22">
        <f t="shared" si="20"/>
        <v>37760.6</v>
      </c>
      <c r="DQ14" s="22">
        <f t="shared" si="21"/>
        <v>35773.200000000004</v>
      </c>
      <c r="DR14" s="22">
        <f t="shared" si="22"/>
        <v>33785.800000000003</v>
      </c>
      <c r="DS14" s="22">
        <v>1400</v>
      </c>
      <c r="DT14" s="23">
        <f t="shared" si="23"/>
        <v>5230000</v>
      </c>
      <c r="DU14" s="23">
        <f t="shared" si="24"/>
        <v>5230000</v>
      </c>
      <c r="DV14" s="22">
        <f t="shared" si="25"/>
        <v>5230000</v>
      </c>
      <c r="DW14" s="22">
        <f t="shared" si="26"/>
        <v>5230000</v>
      </c>
      <c r="DX14" s="22">
        <f t="shared" si="27"/>
        <v>5230000</v>
      </c>
      <c r="DY14" s="22">
        <f t="shared" si="28"/>
        <v>5230000</v>
      </c>
      <c r="DZ14" s="22">
        <f t="shared" si="29"/>
        <v>5230000</v>
      </c>
      <c r="EA14" s="22">
        <f t="shared" si="30"/>
        <v>7845000</v>
      </c>
      <c r="EB14" s="22">
        <f t="shared" si="70"/>
        <v>7845000</v>
      </c>
      <c r="EC14" s="22">
        <f t="shared" si="31"/>
        <v>7845000</v>
      </c>
      <c r="ED14" s="22">
        <f t="shared" si="32"/>
        <v>7845000</v>
      </c>
      <c r="EE14" s="22">
        <f t="shared" si="33"/>
        <v>7845000</v>
      </c>
      <c r="EF14" s="22">
        <f t="shared" si="34"/>
        <v>7845000</v>
      </c>
      <c r="EG14" s="22">
        <f t="shared" si="35"/>
        <v>7845000</v>
      </c>
      <c r="EH14" s="22">
        <f t="shared" si="36"/>
        <v>7845000</v>
      </c>
      <c r="EI14" s="22">
        <f t="shared" si="37"/>
        <v>7845000</v>
      </c>
      <c r="EJ14" s="22">
        <f t="shared" si="38"/>
        <v>7845000</v>
      </c>
      <c r="EK14" s="22">
        <f t="shared" si="39"/>
        <v>7845000</v>
      </c>
      <c r="EL14" s="22">
        <f t="shared" si="40"/>
        <v>7845000</v>
      </c>
      <c r="EM14" s="22">
        <f t="shared" si="41"/>
        <v>7845000</v>
      </c>
      <c r="EN14" s="22">
        <f t="shared" si="42"/>
        <v>7845000</v>
      </c>
      <c r="EO14" s="22">
        <f t="shared" si="43"/>
        <v>5230000</v>
      </c>
      <c r="EP14" s="22">
        <f t="shared" si="44"/>
        <v>5230000</v>
      </c>
      <c r="EQ14" s="22">
        <f t="shared" si="45"/>
        <v>5230000</v>
      </c>
      <c r="ER14" s="22">
        <f t="shared" si="46"/>
        <v>5230000</v>
      </c>
      <c r="ES14" s="22">
        <f t="shared" si="47"/>
        <v>5230000</v>
      </c>
      <c r="ET14" s="22">
        <f t="shared" si="48"/>
        <v>5230000</v>
      </c>
      <c r="EU14" s="22">
        <f t="shared" si="49"/>
        <v>5230000</v>
      </c>
      <c r="EV14" s="22">
        <f t="shared" si="50"/>
        <v>5230000</v>
      </c>
      <c r="EW14" s="22">
        <f t="shared" si="51"/>
        <v>5230000</v>
      </c>
      <c r="EX14" s="22">
        <f t="shared" si="52"/>
        <v>5230000</v>
      </c>
      <c r="EY14" s="22">
        <f t="shared" si="53"/>
        <v>5230000</v>
      </c>
      <c r="EZ14" s="22">
        <f t="shared" si="54"/>
        <v>5230000</v>
      </c>
      <c r="FA14" s="22">
        <f t="shared" si="55"/>
        <v>5230000</v>
      </c>
      <c r="FB14" s="22">
        <f t="shared" si="56"/>
        <v>5230000</v>
      </c>
      <c r="FC14" s="22">
        <f t="shared" si="57"/>
        <v>5230000</v>
      </c>
      <c r="FD14" s="22">
        <f t="shared" si="58"/>
        <v>5230000</v>
      </c>
      <c r="FE14" s="22">
        <f t="shared" si="59"/>
        <v>5230000</v>
      </c>
      <c r="FF14" s="22">
        <f t="shared" si="60"/>
        <v>5230000</v>
      </c>
      <c r="FG14" s="22">
        <f t="shared" si="61"/>
        <v>5230000</v>
      </c>
      <c r="FH14" s="22">
        <f t="shared" si="62"/>
        <v>5230000</v>
      </c>
      <c r="FI14" s="22">
        <f t="shared" si="63"/>
        <v>5230000</v>
      </c>
      <c r="FJ14" s="10">
        <f t="array" ref="FJ14">SUM(IF($C$2:$FI$2&gt;=1,C14:FI14,0))</f>
        <v>42072222.460000001</v>
      </c>
      <c r="FK14" s="10" t="s">
        <v>164</v>
      </c>
    </row>
    <row r="15" spans="1:172" x14ac:dyDescent="0.2">
      <c r="A15" s="2" t="s">
        <v>126</v>
      </c>
      <c r="B15" s="1" t="s">
        <v>3</v>
      </c>
      <c r="C15" s="21">
        <f>RopaDama!C15*(1+4.6%)</f>
        <v>201826.74600000001</v>
      </c>
      <c r="D15" s="21">
        <f>RopaDama!D15*(1+4.6%)</f>
        <v>73238.566500000001</v>
      </c>
      <c r="E15" s="21">
        <f>RopaDama!E15*(1+4.6%)</f>
        <v>73238.566500000001</v>
      </c>
      <c r="F15" s="21">
        <f>RopaDama!F15*(1+4.6%)</f>
        <v>70416.72</v>
      </c>
      <c r="G15" s="21">
        <f>RopaDama!G15*(1+4.6%)</f>
        <v>115876.92600000001</v>
      </c>
      <c r="H15" s="21">
        <f>RopaDama!H15*(1+4.6%)</f>
        <v>100861.59600000001</v>
      </c>
      <c r="I15" s="21">
        <f>RopaDama!I15*(1+4.6%)</f>
        <v>72487.8</v>
      </c>
      <c r="J15" s="21">
        <f>RopaDama!J15*(1+4.6%)</f>
        <v>92163.06</v>
      </c>
      <c r="K15" s="21">
        <f>RopaDama!K15*(1+4.6%)</f>
        <v>39350.520000000004</v>
      </c>
      <c r="L15" s="21">
        <f>RopaDama!L15*(1+4.6%)</f>
        <v>193672.13</v>
      </c>
      <c r="M15" s="21">
        <f>RopaDama!M15*(1+4.6%)</f>
        <v>70279.43250000001</v>
      </c>
      <c r="N15" s="21">
        <f>RopaDama!N15*(1+4.6%)</f>
        <v>70279.43250000001</v>
      </c>
      <c r="O15" s="21">
        <f>RopaDama!O15*(1+4.6%)</f>
        <v>67571.600000000006</v>
      </c>
      <c r="P15" s="21">
        <f>RopaDama!P15*(1+4.6%)</f>
        <v>111195.03</v>
      </c>
      <c r="Q15" s="21">
        <f>RopaDama!Q15*(1+4.6%)</f>
        <v>96786.38</v>
      </c>
      <c r="R15" s="21">
        <f>RopaDama!R15*(1+4.6%)</f>
        <v>69559</v>
      </c>
      <c r="S15" s="21">
        <f>RopaDama!S15*(1+4.6%)</f>
        <v>88439.3</v>
      </c>
      <c r="T15" s="21">
        <f>RopaDama!T15*(1+4.6%)</f>
        <v>37760.6</v>
      </c>
      <c r="U15" s="21">
        <f>RopaDama!U15*(1+4.6%)</f>
        <v>187556.16800000001</v>
      </c>
      <c r="V15" s="21">
        <f>RopaDama!V15*(1+4.6%)</f>
        <v>68060.082000000009</v>
      </c>
      <c r="W15" s="21">
        <f>RopaDama!W15*(1+4.6%)</f>
        <v>68060.082000000009</v>
      </c>
      <c r="X15" s="21">
        <f>RopaDama!X15*(1+4.6%)</f>
        <v>65437.760000000002</v>
      </c>
      <c r="Y15" s="21">
        <f>RopaDama!Y15*(1+4.6%)</f>
        <v>107683.60800000001</v>
      </c>
      <c r="Z15" s="21">
        <f>RopaDama!Z15*(1+4.6%)</f>
        <v>93729.968000000008</v>
      </c>
      <c r="AA15" s="21">
        <f>RopaDama!AA15*(1+4.6%)</f>
        <v>67362.400000000009</v>
      </c>
      <c r="AB15" s="21">
        <f>RopaDama!AB15*(1+4.6%)</f>
        <v>85646.48000000001</v>
      </c>
      <c r="AC15" s="21">
        <f>RopaDama!AC15*(1+4.6%)</f>
        <v>36568.160000000003</v>
      </c>
      <c r="AD15" s="21">
        <f>RopaDama!AD15*(1+4.6%)</f>
        <v>1464.4</v>
      </c>
      <c r="AE15" s="21">
        <f>RopaDama!AE15*(1+4.6%)</f>
        <v>941400</v>
      </c>
      <c r="AF15" s="21">
        <f>RopaDama!AF15*(1+4.6%)</f>
        <v>889100</v>
      </c>
      <c r="AG15" s="21">
        <f>RopaDama!AG15*(1+4.6%)</f>
        <v>8781170</v>
      </c>
      <c r="AH15" s="21">
        <f>RopaDama!AH15*(1+4.6%)</f>
        <v>8106500</v>
      </c>
      <c r="AI15" s="21">
        <f>RopaDama!AI15*(1+4.6%)</f>
        <v>4508260</v>
      </c>
      <c r="AJ15" s="21">
        <f>RopaDama!AJ15*(1+4.6%)</f>
        <v>4508260</v>
      </c>
      <c r="AK15" s="21">
        <f>RopaDama!AK15*(1+4.6%)</f>
        <v>8592890</v>
      </c>
      <c r="AL15" s="21">
        <f>RopaDama!AL15*(1+4.6%)</f>
        <v>7918220</v>
      </c>
      <c r="AM15" s="21">
        <f>RopaDama!AM15*(1+4.6%)</f>
        <v>7254010</v>
      </c>
      <c r="AN15" s="21">
        <f>RopaDama!AN15*(1+4.6%)</f>
        <v>6992510</v>
      </c>
      <c r="AO15" s="21">
        <f>RopaDama!AO15*(1+4.6%)</f>
        <v>6757160</v>
      </c>
      <c r="AP15" s="21">
        <f>RopaDama!AP15*(1+4.6%)</f>
        <v>9189110</v>
      </c>
      <c r="AQ15" s="21">
        <f>RopaDama!AQ15*(1+4.6%)</f>
        <v>8064660</v>
      </c>
      <c r="AR15" s="21">
        <f>RopaDama!AR15*(1+4.6%)</f>
        <v>6202780</v>
      </c>
      <c r="AS15" s="21">
        <f>RopaDama!AS15*(1+4.6%)</f>
        <v>6202780</v>
      </c>
      <c r="AT15" s="21">
        <f>RopaDama!AT15*(1+4.6%)</f>
        <v>8875310</v>
      </c>
      <c r="AU15" s="21">
        <f>RopaDama!AU15*(1+4.6%)</f>
        <v>7541660</v>
      </c>
      <c r="AV15" s="21">
        <f>RopaDama!AV15*(1+4.6%)</f>
        <v>6615950</v>
      </c>
      <c r="AW15" s="21">
        <f>RopaDama!AW15*(1+4.6%)</f>
        <v>6208010</v>
      </c>
      <c r="AX15" s="21">
        <f>RopaDama!AX15*(1+4.6%)</f>
        <v>3953880</v>
      </c>
      <c r="AY15" s="21">
        <f>RopaDama!AY15*(1+4.6%)</f>
        <v>9565670</v>
      </c>
      <c r="AZ15" s="21">
        <f>RopaDama!AZ15*(1+4.6%)</f>
        <v>8441220</v>
      </c>
      <c r="BA15" s="21">
        <f>RopaDama!BA15*(1+4.6%)</f>
        <v>6579340</v>
      </c>
      <c r="BB15" s="21">
        <f>RopaDama!BB15*(1+4.6%)</f>
        <v>6579340</v>
      </c>
      <c r="BC15" s="21">
        <f>RopaDama!BC15*(1+4.6%)</f>
        <v>9251870</v>
      </c>
      <c r="BD15" s="21">
        <f>RopaDama!BD15*(1+4.6%)</f>
        <v>7918220</v>
      </c>
      <c r="BE15" s="21">
        <f>RopaDama!BE15*(1+4.6%)</f>
        <v>6866990</v>
      </c>
      <c r="BF15" s="21">
        <f>RopaDama!BF15*(1+4.6%)</f>
        <v>6584570</v>
      </c>
      <c r="BG15" s="21">
        <f>RopaDama!BG15*(1+4.6%)</f>
        <v>4330440</v>
      </c>
      <c r="BH15" s="21">
        <f>RopaDama!BH15*(1+4.6%)</f>
        <v>9942230</v>
      </c>
      <c r="BI15" s="21">
        <f>RopaDama!BI15*(1+4.6%)</f>
        <v>8817780</v>
      </c>
      <c r="BJ15" s="21">
        <f>RopaDama!BJ15*(1+4.6%)</f>
        <v>6955900</v>
      </c>
      <c r="BK15" s="21">
        <f>RopaDama!BK15*(1+4.6%)</f>
        <v>6955900</v>
      </c>
      <c r="BL15" s="21">
        <f>RopaDama!BL15*(1+4.6%)</f>
        <v>9628430</v>
      </c>
      <c r="BM15" s="21">
        <f>RopaDama!BM15*(1+4.6%)</f>
        <v>8294780</v>
      </c>
      <c r="BN15" s="21">
        <f>RopaDama!BN15*(1+4.6%)</f>
        <v>7118030</v>
      </c>
      <c r="BO15" s="21">
        <f>RopaDama!BO15*(1+4.6%)</f>
        <v>6961130</v>
      </c>
      <c r="BP15" s="21">
        <f>RopaDama!BP15*(1+4.6%)</f>
        <v>6568880</v>
      </c>
      <c r="BQ15" s="21">
        <f>RopaDama!BQ15*(1+4.6%)</f>
        <v>13911800</v>
      </c>
      <c r="BR15" s="21">
        <f>RopaDama!BR15*(1+4.6%)</f>
        <v>12112680</v>
      </c>
      <c r="BS15" s="21">
        <f>RopaDama!BS15*(1+4.6%)</f>
        <v>9874240</v>
      </c>
      <c r="BT15" s="21">
        <f>RopaDama!BT15*(1+4.6%)</f>
        <v>9874240</v>
      </c>
      <c r="BU15" s="21">
        <f>RopaDama!BU15*(1+4.6%)</f>
        <v>13409720</v>
      </c>
      <c r="BV15" s="21">
        <f>RopaDama!BV15*(1+4.6%)</f>
        <v>9047900</v>
      </c>
      <c r="BW15" s="21">
        <f>RopaDama!BW15*(1+4.6%)</f>
        <v>8289550</v>
      </c>
      <c r="BX15" s="21">
        <f>RopaDama!BX15*(1+4.6%)</f>
        <v>9142040</v>
      </c>
      <c r="BY15" s="21">
        <f>RopaDama!BY15*(1+4.6%)</f>
        <v>8514440</v>
      </c>
      <c r="BZ15" s="21">
        <f>RopaDama!BZ15*(1+4.6%)</f>
        <v>15041480</v>
      </c>
      <c r="CA15" s="21">
        <f>RopaDama!CA15*(1+4.6%)</f>
        <v>13242360</v>
      </c>
      <c r="CB15" s="21">
        <f>RopaDama!CB15*(1+4.6%)</f>
        <v>11003920</v>
      </c>
      <c r="CC15" s="21">
        <f>RopaDama!CC15*(1+4.6%)</f>
        <v>11003920</v>
      </c>
      <c r="CD15" s="21">
        <f>RopaDama!CD15*(1+4.6%)</f>
        <v>14539400</v>
      </c>
      <c r="CE15" s="21">
        <f>RopaDama!CE15*(1+4.6%)</f>
        <v>10177580</v>
      </c>
      <c r="CF15" s="21">
        <f>RopaDama!CF15*(1+4.6%)</f>
        <v>11192200</v>
      </c>
      <c r="CG15" s="21">
        <f>RopaDama!CG15*(1+4.6%)</f>
        <v>10271720</v>
      </c>
      <c r="CH15" s="21">
        <f>RopaDama!CH15*(1+4.6%)</f>
        <v>9644120</v>
      </c>
      <c r="CI15" s="21">
        <f>RopaDama!CI15*(1+4.6%)</f>
        <v>23895870</v>
      </c>
      <c r="CJ15" s="21">
        <f>RopaDama!CJ15*(1+4.6%)</f>
        <v>20972300</v>
      </c>
      <c r="CK15" s="21">
        <f>RopaDama!CK15*(1+4.6%)</f>
        <v>16495420</v>
      </c>
      <c r="CL15" s="21">
        <f>RopaDama!CL15*(1+4.6%)</f>
        <v>16495420</v>
      </c>
      <c r="CM15" s="21">
        <f>RopaDama!CM15*(1+4.6%)</f>
        <v>23079990</v>
      </c>
      <c r="CN15" s="21">
        <f>RopaDama!CN15*(1+4.6%)</f>
        <v>12060380</v>
      </c>
      <c r="CO15" s="21">
        <f>RopaDama!CO15*(1+4.6%)</f>
        <v>17640790</v>
      </c>
      <c r="CP15" s="21">
        <f>RopaDama!CP15*(1+4.6%)</f>
        <v>11668130</v>
      </c>
      <c r="CQ15" s="21">
        <f>RopaDama!CQ15*(1+4.6%)</f>
        <v>15125160</v>
      </c>
      <c r="CR15" s="22">
        <f t="shared" si="64"/>
        <v>289977.08850000001</v>
      </c>
      <c r="CS15" s="22">
        <f t="shared" si="65"/>
        <v>278260.84250000003</v>
      </c>
      <c r="CT15" s="22">
        <f t="shared" si="66"/>
        <v>269473.658</v>
      </c>
      <c r="CU15" s="22">
        <f t="shared" si="1"/>
        <v>275065.3125</v>
      </c>
      <c r="CV15" s="22">
        <f t="shared" si="2"/>
        <v>263951.5625</v>
      </c>
      <c r="CW15" s="22">
        <f t="shared" si="3"/>
        <v>255616.25</v>
      </c>
      <c r="CX15" s="22">
        <f t="shared" si="4"/>
        <v>289977.08850000001</v>
      </c>
      <c r="CY15" s="22">
        <f t="shared" si="5"/>
        <v>278260.84250000003</v>
      </c>
      <c r="CZ15" s="22">
        <f t="shared" si="6"/>
        <v>269473.658</v>
      </c>
      <c r="DA15" s="22">
        <f t="shared" si="7"/>
        <v>281278.55249999999</v>
      </c>
      <c r="DB15" s="22">
        <f t="shared" si="8"/>
        <v>269913.76250000001</v>
      </c>
      <c r="DC15" s="22">
        <f t="shared" si="9"/>
        <v>261390.17</v>
      </c>
      <c r="DD15" s="22">
        <f t="shared" si="67"/>
        <v>174100.16250000001</v>
      </c>
      <c r="DE15" s="22">
        <f t="shared" si="68"/>
        <v>167065.8125</v>
      </c>
      <c r="DF15" s="22">
        <f t="shared" si="69"/>
        <v>161790.05000000002</v>
      </c>
      <c r="DG15" s="22">
        <f t="shared" si="11"/>
        <v>174100.16250000001</v>
      </c>
      <c r="DH15" s="22">
        <f t="shared" si="12"/>
        <v>167065.8125</v>
      </c>
      <c r="DI15" s="22">
        <f t="shared" si="13"/>
        <v>161790.05000000002</v>
      </c>
      <c r="DJ15" s="22">
        <f t="shared" si="14"/>
        <v>174100.16250000001</v>
      </c>
      <c r="DK15" s="22">
        <f t="shared" si="15"/>
        <v>167065.8125</v>
      </c>
      <c r="DL15" s="22">
        <f t="shared" si="16"/>
        <v>161790.05000000002</v>
      </c>
      <c r="DM15" s="22">
        <f t="shared" si="17"/>
        <v>165401.62650000001</v>
      </c>
      <c r="DN15" s="22">
        <f t="shared" si="18"/>
        <v>158718.73250000001</v>
      </c>
      <c r="DO15" s="22">
        <f t="shared" si="19"/>
        <v>153706.56200000003</v>
      </c>
      <c r="DP15" s="22">
        <f t="shared" si="20"/>
        <v>39350.520000000004</v>
      </c>
      <c r="DQ15" s="22">
        <f t="shared" si="21"/>
        <v>37760.6</v>
      </c>
      <c r="DR15" s="22">
        <f t="shared" si="22"/>
        <v>36568.160000000003</v>
      </c>
      <c r="DS15" s="22">
        <v>461500</v>
      </c>
      <c r="DT15" s="23">
        <f t="shared" si="23"/>
        <v>16887670</v>
      </c>
      <c r="DU15" s="23">
        <f t="shared" si="24"/>
        <v>17253770</v>
      </c>
      <c r="DV15" s="22">
        <f t="shared" si="25"/>
        <v>18006890</v>
      </c>
      <c r="DW15" s="22">
        <f t="shared" si="26"/>
        <v>18760010</v>
      </c>
      <c r="DX15" s="22">
        <f t="shared" si="27"/>
        <v>26024480</v>
      </c>
      <c r="DY15" s="22">
        <f t="shared" si="28"/>
        <v>28283840</v>
      </c>
      <c r="DZ15" s="22">
        <f t="shared" si="29"/>
        <v>44868170</v>
      </c>
      <c r="EA15" s="22">
        <f t="shared" si="30"/>
        <v>24617610</v>
      </c>
      <c r="EB15" s="22">
        <f t="shared" si="70"/>
        <v>24481630</v>
      </c>
      <c r="EC15" s="22">
        <f t="shared" si="31"/>
        <v>25611310</v>
      </c>
      <c r="ED15" s="22">
        <f t="shared" si="32"/>
        <v>30522280</v>
      </c>
      <c r="EE15" s="22">
        <f t="shared" si="33"/>
        <v>34570300</v>
      </c>
      <c r="EF15" s="22">
        <f t="shared" si="34"/>
        <v>37959340</v>
      </c>
      <c r="EG15" s="22">
        <f t="shared" si="35"/>
        <v>56112670</v>
      </c>
      <c r="EH15" s="22">
        <f t="shared" si="36"/>
        <v>23953400</v>
      </c>
      <c r="EI15" s="22">
        <f t="shared" si="37"/>
        <v>23555920</v>
      </c>
      <c r="EJ15" s="22">
        <f t="shared" si="38"/>
        <v>24560080</v>
      </c>
      <c r="EK15" s="22">
        <f t="shared" si="39"/>
        <v>29345530</v>
      </c>
      <c r="EL15" s="22">
        <f t="shared" si="40"/>
        <v>34664440</v>
      </c>
      <c r="EM15" s="22">
        <f t="shared" si="41"/>
        <v>38973960</v>
      </c>
      <c r="EN15" s="22">
        <f t="shared" si="42"/>
        <v>61693080</v>
      </c>
      <c r="EO15" s="22">
        <f t="shared" si="43"/>
        <v>16024720</v>
      </c>
      <c r="EP15" s="22">
        <f t="shared" si="44"/>
        <v>15606320</v>
      </c>
      <c r="EQ15" s="22">
        <f t="shared" si="45"/>
        <v>16359440</v>
      </c>
      <c r="ER15" s="22">
        <f t="shared" si="46"/>
        <v>17112560</v>
      </c>
      <c r="ES15" s="22">
        <f t="shared" si="47"/>
        <v>21160580</v>
      </c>
      <c r="ET15" s="22">
        <f t="shared" si="48"/>
        <v>23419940</v>
      </c>
      <c r="EU15" s="22">
        <f t="shared" si="49"/>
        <v>33032680</v>
      </c>
      <c r="EV15" s="22">
        <f t="shared" si="50"/>
        <v>15606320</v>
      </c>
      <c r="EW15" s="22">
        <f t="shared" si="51"/>
        <v>16359440</v>
      </c>
      <c r="EX15" s="22">
        <f t="shared" si="52"/>
        <v>17112560</v>
      </c>
      <c r="EY15" s="22">
        <f t="shared" si="53"/>
        <v>21160580</v>
      </c>
      <c r="EZ15" s="22">
        <f t="shared" si="54"/>
        <v>21160580</v>
      </c>
      <c r="FA15" s="22">
        <f t="shared" si="55"/>
        <v>23419940</v>
      </c>
      <c r="FB15" s="22">
        <f t="shared" si="56"/>
        <v>33032680</v>
      </c>
      <c r="FC15" s="22">
        <f t="shared" si="57"/>
        <v>11762270</v>
      </c>
      <c r="FD15" s="22">
        <f t="shared" si="58"/>
        <v>12818730</v>
      </c>
      <c r="FE15" s="22">
        <f t="shared" si="59"/>
        <v>13446330</v>
      </c>
      <c r="FF15" s="22">
        <f t="shared" si="60"/>
        <v>14073930</v>
      </c>
      <c r="FG15" s="22">
        <f t="shared" si="61"/>
        <v>19016280</v>
      </c>
      <c r="FH15" s="22">
        <f t="shared" si="62"/>
        <v>22196120</v>
      </c>
      <c r="FI15" s="22">
        <f t="shared" si="63"/>
        <v>34136210</v>
      </c>
      <c r="FJ15" s="10">
        <f t="array" ref="FJ15">SUM(IF($C$2:$FI$2&gt;=1,C15:FI15,0))</f>
        <v>162684894.3705</v>
      </c>
      <c r="FK15" s="10" t="s">
        <v>164</v>
      </c>
    </row>
    <row r="16" spans="1:172" x14ac:dyDescent="0.2">
      <c r="A16" s="2" t="s">
        <v>137</v>
      </c>
      <c r="B16" s="1" t="s">
        <v>4</v>
      </c>
      <c r="C16" s="21">
        <f>RopaDama!C16*(1+4.6%)</f>
        <v>216312.80000000002</v>
      </c>
      <c r="D16" s="21">
        <f>RopaDama!D16*(1+4.6%)</f>
        <v>78240.800000000003</v>
      </c>
      <c r="E16" s="21">
        <f>RopaDama!E16*(1+4.6%)</f>
        <v>78240.800000000003</v>
      </c>
      <c r="F16" s="21">
        <f>RopaDama!F16*(1+4.6%)</f>
        <v>70918.8</v>
      </c>
      <c r="G16" s="21">
        <f>RopaDama!G16*(1+4.6%)</f>
        <v>125520</v>
      </c>
      <c r="H16" s="21">
        <f>RopaDama!H16*(1+4.6%)</f>
        <v>103344.8</v>
      </c>
      <c r="I16" s="21">
        <f>RopaDama!I16*(1+4.6%)</f>
        <v>79286.8</v>
      </c>
      <c r="J16" s="21">
        <f>RopaDama!J16*(1+4.6%)</f>
        <v>93930.8</v>
      </c>
      <c r="K16" s="21">
        <f>RopaDama!K16*(1+4.6%)</f>
        <v>40794</v>
      </c>
      <c r="L16" s="21">
        <f>RopaDama!L16*(1+4.6%)</f>
        <v>195392.80000000002</v>
      </c>
      <c r="M16" s="21">
        <f>RopaDama!M16*(1+4.6%)</f>
        <v>70918.8</v>
      </c>
      <c r="N16" s="21">
        <f>RopaDama!N16*(1+4.6%)</f>
        <v>70918.8</v>
      </c>
      <c r="O16" s="21">
        <f>RopaDama!O16*(1+4.6%)</f>
        <v>68826.8</v>
      </c>
      <c r="P16" s="21">
        <f>RopaDama!P16*(1+4.6%)</f>
        <v>117152</v>
      </c>
      <c r="Q16" s="21">
        <f>RopaDama!Q16*(1+4.6%)</f>
        <v>101252.8</v>
      </c>
      <c r="R16" s="21">
        <f>RopaDama!R16*(1+4.6%)</f>
        <v>71964.800000000003</v>
      </c>
      <c r="S16" s="21">
        <f>RopaDama!S16*(1+4.6%)</f>
        <v>90792.8</v>
      </c>
      <c r="T16" s="21">
        <f>RopaDama!T16*(1+4.6%)</f>
        <v>39748</v>
      </c>
      <c r="U16" s="21">
        <f>RopaDama!U16*(1+4.6%)</f>
        <v>174472.80000000002</v>
      </c>
      <c r="V16" s="21">
        <f>RopaDama!V16*(1+4.6%)</f>
        <v>66734.8</v>
      </c>
      <c r="W16" s="21">
        <f>RopaDama!W16*(1+4.6%)</f>
        <v>66734.8</v>
      </c>
      <c r="X16" s="21">
        <f>RopaDama!X16*(1+4.6%)</f>
        <v>66734.8</v>
      </c>
      <c r="Y16" s="21">
        <f>RopaDama!Y16*(1+4.6%)</f>
        <v>106692</v>
      </c>
      <c r="Z16" s="21">
        <f>RopaDama!Z16*(1+4.6%)</f>
        <v>97068.800000000003</v>
      </c>
      <c r="AA16" s="21">
        <f>RopaDama!AA16*(1+4.6%)</f>
        <v>67780.800000000003</v>
      </c>
      <c r="AB16" s="21">
        <f>RopaDama!AB16*(1+4.6%)</f>
        <v>88700.800000000003</v>
      </c>
      <c r="AC16" s="21">
        <f>RopaDama!AC16*(1+4.6%)</f>
        <v>38702</v>
      </c>
      <c r="AD16" s="21">
        <f>RopaDama!AD16*(1+4.6%)</f>
        <v>67.990000000000009</v>
      </c>
      <c r="AE16" s="21">
        <f>RopaDama!AE16*(1+4.6%)</f>
        <v>18034482.434</v>
      </c>
      <c r="AF16" s="21">
        <f>RopaDama!AF16*(1+4.6%)</f>
        <v>18034482.434</v>
      </c>
      <c r="AG16" s="21">
        <f>RopaDama!AG16*(1+4.6%)</f>
        <v>3661000</v>
      </c>
      <c r="AH16" s="21">
        <f>RopaDama!AH16*(1+4.6%)</f>
        <v>3661000</v>
      </c>
      <c r="AI16" s="21">
        <f>RopaDama!AI16*(1+4.6%)</f>
        <v>3661000</v>
      </c>
      <c r="AJ16" s="21">
        <f>RopaDama!AJ16*(1+4.6%)</f>
        <v>3661000</v>
      </c>
      <c r="AK16" s="21">
        <f>RopaDama!AK16*(1+4.6%)</f>
        <v>3661000</v>
      </c>
      <c r="AL16" s="21">
        <f>RopaDama!AL16*(1+4.6%)</f>
        <v>3661000</v>
      </c>
      <c r="AM16" s="21">
        <f>RopaDama!AM16*(1+4.6%)</f>
        <v>3661000</v>
      </c>
      <c r="AN16" s="21">
        <f>RopaDama!AN16*(1+4.6%)</f>
        <v>3661000</v>
      </c>
      <c r="AO16" s="21">
        <f>RopaDama!AO16*(1+4.6%)</f>
        <v>3661000</v>
      </c>
      <c r="AP16" s="21">
        <f>RopaDama!AP16*(1+4.6%)</f>
        <v>3661000</v>
      </c>
      <c r="AQ16" s="21">
        <f>RopaDama!AQ16*(1+4.6%)</f>
        <v>3661000</v>
      </c>
      <c r="AR16" s="21">
        <f>RopaDama!AR16*(1+4.6%)</f>
        <v>3661000</v>
      </c>
      <c r="AS16" s="21">
        <f>RopaDama!AS16*(1+4.6%)</f>
        <v>3661000</v>
      </c>
      <c r="AT16" s="21">
        <f>RopaDama!AT16*(1+4.6%)</f>
        <v>3661000</v>
      </c>
      <c r="AU16" s="21">
        <f>RopaDama!AU16*(1+4.6%)</f>
        <v>3661000</v>
      </c>
      <c r="AV16" s="21">
        <f>RopaDama!AV16*(1+4.6%)</f>
        <v>3661000</v>
      </c>
      <c r="AW16" s="21">
        <f>RopaDama!AW16*(1+4.6%)</f>
        <v>3661000</v>
      </c>
      <c r="AX16" s="21">
        <f>RopaDama!AX16*(1+4.6%)</f>
        <v>3661000</v>
      </c>
      <c r="AY16" s="21">
        <f>RopaDama!AY16*(1+4.6%)</f>
        <v>3661000</v>
      </c>
      <c r="AZ16" s="21">
        <f>RopaDama!AZ16*(1+4.6%)</f>
        <v>3661000</v>
      </c>
      <c r="BA16" s="21">
        <f>RopaDama!BA16*(1+4.6%)</f>
        <v>3661000</v>
      </c>
      <c r="BB16" s="21">
        <f>RopaDama!BB16*(1+4.6%)</f>
        <v>3661000</v>
      </c>
      <c r="BC16" s="21">
        <f>RopaDama!BC16*(1+4.6%)</f>
        <v>3661000</v>
      </c>
      <c r="BD16" s="21">
        <f>RopaDama!BD16*(1+4.6%)</f>
        <v>3661000</v>
      </c>
      <c r="BE16" s="21">
        <f>RopaDama!BE16*(1+4.6%)</f>
        <v>3661000</v>
      </c>
      <c r="BF16" s="21">
        <f>RopaDama!BF16*(1+4.6%)</f>
        <v>3661000</v>
      </c>
      <c r="BG16" s="21">
        <f>RopaDama!BG16*(1+4.6%)</f>
        <v>3661000</v>
      </c>
      <c r="BH16" s="21">
        <f>RopaDama!BH16*(1+4.6%)</f>
        <v>3661000</v>
      </c>
      <c r="BI16" s="21">
        <f>RopaDama!BI16*(1+4.6%)</f>
        <v>3661000</v>
      </c>
      <c r="BJ16" s="21">
        <f>RopaDama!BJ16*(1+4.6%)</f>
        <v>3661000</v>
      </c>
      <c r="BK16" s="21">
        <f>RopaDama!BK16*(1+4.6%)</f>
        <v>3661000</v>
      </c>
      <c r="BL16" s="21">
        <f>RopaDama!BL16*(1+4.6%)</f>
        <v>3661000</v>
      </c>
      <c r="BM16" s="21">
        <f>RopaDama!BM16*(1+4.6%)</f>
        <v>3661000</v>
      </c>
      <c r="BN16" s="21">
        <f>RopaDama!BN16*(1+4.6%)</f>
        <v>3661000</v>
      </c>
      <c r="BO16" s="21">
        <f>RopaDama!BO16*(1+4.6%)</f>
        <v>3661000</v>
      </c>
      <c r="BP16" s="21">
        <f>RopaDama!BP16*(1+4.6%)</f>
        <v>3661000</v>
      </c>
      <c r="BQ16" s="21">
        <f>RopaDama!BQ16*(1+4.6%)</f>
        <v>3661000</v>
      </c>
      <c r="BR16" s="21">
        <f>RopaDama!BR16*(1+4.6%)</f>
        <v>3661000</v>
      </c>
      <c r="BS16" s="21">
        <f>RopaDama!BS16*(1+4.6%)</f>
        <v>3661000</v>
      </c>
      <c r="BT16" s="21">
        <f>RopaDama!BT16*(1+4.6%)</f>
        <v>3661000</v>
      </c>
      <c r="BU16" s="21">
        <f>RopaDama!BU16*(1+4.6%)</f>
        <v>3661000</v>
      </c>
      <c r="BV16" s="21">
        <f>RopaDama!BV16*(1+4.6%)</f>
        <v>3661000</v>
      </c>
      <c r="BW16" s="21">
        <f>RopaDama!BW16*(1+4.6%)</f>
        <v>3661000</v>
      </c>
      <c r="BX16" s="21">
        <f>RopaDama!BX16*(1+4.6%)</f>
        <v>3661000</v>
      </c>
      <c r="BY16" s="21">
        <f>RopaDama!BY16*(1+4.6%)</f>
        <v>3661000</v>
      </c>
      <c r="BZ16" s="21">
        <f>RopaDama!BZ16*(1+4.6%)</f>
        <v>3661000</v>
      </c>
      <c r="CA16" s="21">
        <f>RopaDama!CA16*(1+4.6%)</f>
        <v>3661000</v>
      </c>
      <c r="CB16" s="21">
        <f>RopaDama!CB16*(1+4.6%)</f>
        <v>3661000</v>
      </c>
      <c r="CC16" s="21">
        <f>RopaDama!CC16*(1+4.6%)</f>
        <v>3661000</v>
      </c>
      <c r="CD16" s="21">
        <f>RopaDama!CD16*(1+4.6%)</f>
        <v>3661000</v>
      </c>
      <c r="CE16" s="21">
        <f>RopaDama!CE16*(1+4.6%)</f>
        <v>3661000</v>
      </c>
      <c r="CF16" s="21">
        <f>RopaDama!CF16*(1+4.6%)</f>
        <v>3661000</v>
      </c>
      <c r="CG16" s="21">
        <f>RopaDama!CG16*(1+4.6%)</f>
        <v>3661000</v>
      </c>
      <c r="CH16" s="21">
        <f>RopaDama!CH16*(1+4.6%)</f>
        <v>3661000</v>
      </c>
      <c r="CI16" s="21">
        <f>RopaDama!CI16*(1+4.6%)</f>
        <v>3661000</v>
      </c>
      <c r="CJ16" s="21">
        <f>RopaDama!CJ16*(1+4.6%)</f>
        <v>3661000</v>
      </c>
      <c r="CK16" s="21">
        <f>RopaDama!CK16*(1+4.6%)</f>
        <v>3661000</v>
      </c>
      <c r="CL16" s="21">
        <f>RopaDama!CL16*(1+4.6%)</f>
        <v>3661000</v>
      </c>
      <c r="CM16" s="21">
        <f>RopaDama!CM16*(1+4.6%)</f>
        <v>3661000</v>
      </c>
      <c r="CN16" s="21">
        <f>RopaDama!CN16*(1+4.6%)</f>
        <v>3661000</v>
      </c>
      <c r="CO16" s="21">
        <f>RopaDama!CO16*(1+4.6%)</f>
        <v>3661000</v>
      </c>
      <c r="CP16" s="21">
        <f>RopaDama!CP16*(1+4.6%)</f>
        <v>3661000</v>
      </c>
      <c r="CQ16" s="21">
        <f>RopaDama!CQ16*(1+4.6%)</f>
        <v>3661000</v>
      </c>
      <c r="CR16" s="22">
        <f t="shared" si="64"/>
        <v>307105.59999999998</v>
      </c>
      <c r="CS16" s="22">
        <f t="shared" si="65"/>
        <v>289323.59999999998</v>
      </c>
      <c r="CT16" s="22">
        <f t="shared" si="66"/>
        <v>270495.59999999998</v>
      </c>
      <c r="CU16" s="22">
        <f t="shared" si="1"/>
        <v>294553.60000000003</v>
      </c>
      <c r="CV16" s="22">
        <f t="shared" si="2"/>
        <v>266311.60000000003</v>
      </c>
      <c r="CW16" s="22">
        <f t="shared" si="3"/>
        <v>241207.60000000003</v>
      </c>
      <c r="CX16" s="22">
        <f t="shared" si="4"/>
        <v>307105.59999999998</v>
      </c>
      <c r="CY16" s="22">
        <f t="shared" si="5"/>
        <v>289323.59999999998</v>
      </c>
      <c r="CZ16" s="22">
        <f t="shared" si="6"/>
        <v>270495.59999999998</v>
      </c>
      <c r="DA16" s="22">
        <f t="shared" si="7"/>
        <v>297691.59999999998</v>
      </c>
      <c r="DB16" s="22">
        <f t="shared" si="8"/>
        <v>278863.59999999998</v>
      </c>
      <c r="DC16" s="22">
        <f t="shared" si="9"/>
        <v>262127.59999999998</v>
      </c>
      <c r="DD16" s="22">
        <f t="shared" si="67"/>
        <v>181585.6</v>
      </c>
      <c r="DE16" s="22">
        <f t="shared" si="68"/>
        <v>172171.6</v>
      </c>
      <c r="DF16" s="22">
        <f t="shared" si="69"/>
        <v>163803.6</v>
      </c>
      <c r="DG16" s="22">
        <f t="shared" si="11"/>
        <v>181585.6</v>
      </c>
      <c r="DH16" s="22">
        <f t="shared" si="12"/>
        <v>172171.6</v>
      </c>
      <c r="DI16" s="22">
        <f t="shared" si="13"/>
        <v>163803.6</v>
      </c>
      <c r="DJ16" s="22">
        <f t="shared" si="14"/>
        <v>181585.6</v>
      </c>
      <c r="DK16" s="22">
        <f t="shared" si="15"/>
        <v>172171.6</v>
      </c>
      <c r="DL16" s="22">
        <f t="shared" si="16"/>
        <v>163803.6</v>
      </c>
      <c r="DM16" s="22">
        <f t="shared" si="17"/>
        <v>172171.6</v>
      </c>
      <c r="DN16" s="22">
        <f t="shared" si="18"/>
        <v>161711.6</v>
      </c>
      <c r="DO16" s="22">
        <f t="shared" si="19"/>
        <v>155435.6</v>
      </c>
      <c r="DP16" s="22">
        <f t="shared" si="20"/>
        <v>40794</v>
      </c>
      <c r="DQ16" s="22">
        <f t="shared" si="21"/>
        <v>39748</v>
      </c>
      <c r="DR16" s="22">
        <f t="shared" si="22"/>
        <v>38702</v>
      </c>
      <c r="DS16" s="22">
        <v>65</v>
      </c>
      <c r="DT16" s="23">
        <f t="shared" si="23"/>
        <v>7322000</v>
      </c>
      <c r="DU16" s="23">
        <f t="shared" si="24"/>
        <v>7322000</v>
      </c>
      <c r="DV16" s="22">
        <f t="shared" si="25"/>
        <v>7322000</v>
      </c>
      <c r="DW16" s="22">
        <f t="shared" si="26"/>
        <v>7322000</v>
      </c>
      <c r="DX16" s="22">
        <f t="shared" si="27"/>
        <v>7322000</v>
      </c>
      <c r="DY16" s="22">
        <f t="shared" si="28"/>
        <v>7322000</v>
      </c>
      <c r="DZ16" s="22">
        <f t="shared" si="29"/>
        <v>7322000</v>
      </c>
      <c r="EA16" s="22">
        <f t="shared" si="30"/>
        <v>10983000</v>
      </c>
      <c r="EB16" s="22">
        <f t="shared" si="70"/>
        <v>10983000</v>
      </c>
      <c r="EC16" s="22">
        <f t="shared" si="31"/>
        <v>10983000</v>
      </c>
      <c r="ED16" s="22">
        <f t="shared" si="32"/>
        <v>10983000</v>
      </c>
      <c r="EE16" s="22">
        <f t="shared" si="33"/>
        <v>10983000</v>
      </c>
      <c r="EF16" s="22">
        <f t="shared" si="34"/>
        <v>10983000</v>
      </c>
      <c r="EG16" s="22">
        <f t="shared" si="35"/>
        <v>10983000</v>
      </c>
      <c r="EH16" s="22">
        <f t="shared" si="36"/>
        <v>10983000</v>
      </c>
      <c r="EI16" s="22">
        <f t="shared" si="37"/>
        <v>10983000</v>
      </c>
      <c r="EJ16" s="22">
        <f t="shared" si="38"/>
        <v>10983000</v>
      </c>
      <c r="EK16" s="22">
        <f t="shared" si="39"/>
        <v>10983000</v>
      </c>
      <c r="EL16" s="22">
        <f t="shared" si="40"/>
        <v>10983000</v>
      </c>
      <c r="EM16" s="22">
        <f t="shared" si="41"/>
        <v>10983000</v>
      </c>
      <c r="EN16" s="22">
        <f t="shared" si="42"/>
        <v>10983000</v>
      </c>
      <c r="EO16" s="22">
        <f t="shared" si="43"/>
        <v>7322000</v>
      </c>
      <c r="EP16" s="22">
        <f t="shared" si="44"/>
        <v>7322000</v>
      </c>
      <c r="EQ16" s="22">
        <f t="shared" si="45"/>
        <v>7322000</v>
      </c>
      <c r="ER16" s="22">
        <f t="shared" si="46"/>
        <v>7322000</v>
      </c>
      <c r="ES16" s="22">
        <f t="shared" si="47"/>
        <v>7322000</v>
      </c>
      <c r="ET16" s="22">
        <f t="shared" si="48"/>
        <v>7322000</v>
      </c>
      <c r="EU16" s="22">
        <f t="shared" si="49"/>
        <v>7322000</v>
      </c>
      <c r="EV16" s="22">
        <f t="shared" si="50"/>
        <v>7322000</v>
      </c>
      <c r="EW16" s="22">
        <f t="shared" si="51"/>
        <v>7322000</v>
      </c>
      <c r="EX16" s="22">
        <f t="shared" si="52"/>
        <v>7322000</v>
      </c>
      <c r="EY16" s="22">
        <f t="shared" si="53"/>
        <v>7322000</v>
      </c>
      <c r="EZ16" s="22">
        <f t="shared" si="54"/>
        <v>7322000</v>
      </c>
      <c r="FA16" s="22">
        <f t="shared" si="55"/>
        <v>7322000</v>
      </c>
      <c r="FB16" s="22">
        <f t="shared" si="56"/>
        <v>7322000</v>
      </c>
      <c r="FC16" s="22">
        <f t="shared" si="57"/>
        <v>7322000</v>
      </c>
      <c r="FD16" s="22">
        <f t="shared" si="58"/>
        <v>7322000</v>
      </c>
      <c r="FE16" s="22">
        <f t="shared" si="59"/>
        <v>7322000</v>
      </c>
      <c r="FF16" s="22">
        <f t="shared" si="60"/>
        <v>7322000</v>
      </c>
      <c r="FG16" s="22">
        <f t="shared" si="61"/>
        <v>7322000</v>
      </c>
      <c r="FH16" s="22">
        <f t="shared" si="62"/>
        <v>7322000</v>
      </c>
      <c r="FI16" s="22">
        <f t="shared" si="63"/>
        <v>7322000</v>
      </c>
      <c r="FJ16" s="10">
        <f t="array" ref="FJ16">SUM(IF($C$2:$FI$2&gt;=1,C16:FI16,0))</f>
        <v>92722207.668000013</v>
      </c>
      <c r="FK16" s="10" t="s">
        <v>164</v>
      </c>
    </row>
    <row r="17" spans="1:167" x14ac:dyDescent="0.2">
      <c r="A17" s="2" t="s">
        <v>131</v>
      </c>
      <c r="B17" s="1" t="s">
        <v>5</v>
      </c>
      <c r="C17" s="21">
        <f>RopaDama!C17*(1+4.6%)</f>
        <v>203865.4</v>
      </c>
      <c r="D17" s="21">
        <f>RopaDama!D17*(1+4.6%)</f>
        <v>73978.350000000006</v>
      </c>
      <c r="E17" s="21">
        <f>RopaDama!E17*(1+4.6%)</f>
        <v>73978.350000000006</v>
      </c>
      <c r="F17" s="21">
        <f>RopaDama!F17*(1+4.6%)</f>
        <v>71128</v>
      </c>
      <c r="G17" s="21">
        <f>RopaDama!G17*(1+4.6%)</f>
        <v>117047.40000000001</v>
      </c>
      <c r="H17" s="21">
        <f>RopaDama!H17*(1+4.6%)</f>
        <v>101880.40000000001</v>
      </c>
      <c r="I17" s="21">
        <f>RopaDama!I17*(1+4.6%)</f>
        <v>73220</v>
      </c>
      <c r="J17" s="21">
        <f>RopaDama!J17*(1+4.6%)</f>
        <v>93094</v>
      </c>
      <c r="K17" s="21">
        <f>RopaDama!K17*(1+4.6%)</f>
        <v>39748</v>
      </c>
      <c r="L17" s="21">
        <f>RopaDama!L17*(1+4.6%)</f>
        <v>202924</v>
      </c>
      <c r="M17" s="21">
        <f>RopaDama!M17*(1+4.6%)</f>
        <v>73036.95</v>
      </c>
      <c r="N17" s="21">
        <f>RopaDama!N17*(1+4.6%)</f>
        <v>73036.95</v>
      </c>
      <c r="O17" s="21">
        <f>RopaDama!O17*(1+4.6%)</f>
        <v>70186.600000000006</v>
      </c>
      <c r="P17" s="21">
        <f>RopaDama!P17*(1+4.6%)</f>
        <v>116106</v>
      </c>
      <c r="Q17" s="21">
        <f>RopaDama!Q17*(1+4.6%)</f>
        <v>100939</v>
      </c>
      <c r="R17" s="21">
        <f>RopaDama!R17*(1+4.6%)</f>
        <v>72278.600000000006</v>
      </c>
      <c r="S17" s="21">
        <f>RopaDama!S17*(1+4.6%)</f>
        <v>92152.6</v>
      </c>
      <c r="T17" s="21">
        <f>RopaDama!T17*(1+4.6%)</f>
        <v>38806.6</v>
      </c>
      <c r="U17" s="21">
        <f>RopaDama!U17*(1+4.6%)</f>
        <v>202087.2</v>
      </c>
      <c r="V17" s="21">
        <f>RopaDama!V17*(1+4.6%)</f>
        <v>72200.150000000009</v>
      </c>
      <c r="W17" s="21">
        <f>RopaDama!W17*(1+4.6%)</f>
        <v>72200.150000000009</v>
      </c>
      <c r="X17" s="21">
        <f>RopaDama!X17*(1+4.6%)</f>
        <v>69349.8</v>
      </c>
      <c r="Y17" s="21">
        <f>RopaDama!Y17*(1+4.6%)</f>
        <v>115269.20000000001</v>
      </c>
      <c r="Z17" s="21">
        <f>RopaDama!Z17*(1+4.6%)</f>
        <v>100102.2</v>
      </c>
      <c r="AA17" s="21">
        <f>RopaDama!AA17*(1+4.6%)</f>
        <v>71441.8</v>
      </c>
      <c r="AB17" s="21">
        <f>RopaDama!AB17*(1+4.6%)</f>
        <v>91315.8</v>
      </c>
      <c r="AC17" s="21">
        <f>RopaDama!AC17*(1+4.6%)</f>
        <v>37969.800000000003</v>
      </c>
      <c r="AD17" s="21">
        <f>RopaDama!AD17*(1+4.6%)</f>
        <v>20920</v>
      </c>
      <c r="AE17" s="21">
        <f>RopaDama!AE17*(1+4.6%)</f>
        <v>418400</v>
      </c>
      <c r="AF17" s="21">
        <f>RopaDama!AF17*(1+4.6%)</f>
        <v>575300</v>
      </c>
      <c r="AG17" s="21">
        <f>RopaDama!AG17*(1+4.6%)</f>
        <v>2092000</v>
      </c>
      <c r="AH17" s="21">
        <f>RopaDama!AH17*(1+4.6%)</f>
        <v>2092000</v>
      </c>
      <c r="AI17" s="21">
        <f>RopaDama!AI17*(1+4.6%)</f>
        <v>2092000</v>
      </c>
      <c r="AJ17" s="21">
        <f>RopaDama!AJ17*(1+4.6%)</f>
        <v>2092000</v>
      </c>
      <c r="AK17" s="21">
        <f>RopaDama!AK17*(1+4.6%)</f>
        <v>2092000</v>
      </c>
      <c r="AL17" s="21">
        <f>RopaDama!AL17*(1+4.6%)</f>
        <v>2092000</v>
      </c>
      <c r="AM17" s="21">
        <f>RopaDama!AM17*(1+4.6%)</f>
        <v>2092000</v>
      </c>
      <c r="AN17" s="21">
        <f>RopaDama!AN17*(1+4.6%)</f>
        <v>2092000</v>
      </c>
      <c r="AO17" s="21">
        <f>RopaDama!AO17*(1+4.6%)</f>
        <v>2092000</v>
      </c>
      <c r="AP17" s="21">
        <f>RopaDama!AP17*(1+4.6%)</f>
        <v>2081540</v>
      </c>
      <c r="AQ17" s="21">
        <f>RopaDama!AQ17*(1+4.6%)</f>
        <v>2081540</v>
      </c>
      <c r="AR17" s="21">
        <f>RopaDama!AR17*(1+4.6%)</f>
        <v>2081540</v>
      </c>
      <c r="AS17" s="21">
        <f>RopaDama!AS17*(1+4.6%)</f>
        <v>2081540</v>
      </c>
      <c r="AT17" s="21">
        <f>RopaDama!AT17*(1+4.6%)</f>
        <v>2081540</v>
      </c>
      <c r="AU17" s="21">
        <f>RopaDama!AU17*(1+4.6%)</f>
        <v>2081540</v>
      </c>
      <c r="AV17" s="21">
        <f>RopaDama!AV17*(1+4.6%)</f>
        <v>2081540</v>
      </c>
      <c r="AW17" s="21">
        <f>RopaDama!AW17*(1+4.6%)</f>
        <v>2081540</v>
      </c>
      <c r="AX17" s="21">
        <f>RopaDama!AX17*(1+4.6%)</f>
        <v>2081540</v>
      </c>
      <c r="AY17" s="21">
        <f>RopaDama!AY17*(1+4.6%)</f>
        <v>2076310</v>
      </c>
      <c r="AZ17" s="21">
        <f>RopaDama!AZ17*(1+4.6%)</f>
        <v>2076310</v>
      </c>
      <c r="BA17" s="21">
        <f>RopaDama!BA17*(1+4.6%)</f>
        <v>2076310</v>
      </c>
      <c r="BB17" s="21">
        <f>RopaDama!BB17*(1+4.6%)</f>
        <v>2076310</v>
      </c>
      <c r="BC17" s="21">
        <f>RopaDama!BC17*(1+4.6%)</f>
        <v>2076310</v>
      </c>
      <c r="BD17" s="21">
        <f>RopaDama!BD17*(1+4.6%)</f>
        <v>2076310</v>
      </c>
      <c r="BE17" s="21">
        <f>RopaDama!BE17*(1+4.6%)</f>
        <v>2076310</v>
      </c>
      <c r="BF17" s="21">
        <f>RopaDama!BF17*(1+4.6%)</f>
        <v>2076310</v>
      </c>
      <c r="BG17" s="21">
        <f>RopaDama!BG17*(1+4.6%)</f>
        <v>2076310</v>
      </c>
      <c r="BH17" s="21">
        <f>RopaDama!BH17*(1+4.6%)</f>
        <v>2071080</v>
      </c>
      <c r="BI17" s="21">
        <f>RopaDama!BI17*(1+4.6%)</f>
        <v>2071080</v>
      </c>
      <c r="BJ17" s="21">
        <f>RopaDama!BJ17*(1+4.6%)</f>
        <v>2071080</v>
      </c>
      <c r="BK17" s="21">
        <f>RopaDama!BK17*(1+4.6%)</f>
        <v>2071080</v>
      </c>
      <c r="BL17" s="21">
        <f>RopaDama!BL17*(1+4.6%)</f>
        <v>2071080</v>
      </c>
      <c r="BM17" s="21">
        <f>RopaDama!BM17*(1+4.6%)</f>
        <v>2071080</v>
      </c>
      <c r="BN17" s="21">
        <f>RopaDama!BN17*(1+4.6%)</f>
        <v>2071080</v>
      </c>
      <c r="BO17" s="21">
        <f>RopaDama!BO17*(1+4.6%)</f>
        <v>2071080</v>
      </c>
      <c r="BP17" s="21">
        <f>RopaDama!BP17*(1+4.6%)</f>
        <v>2071080</v>
      </c>
      <c r="BQ17" s="21">
        <f>RopaDama!BQ17*(1+4.6%)</f>
        <v>2065850</v>
      </c>
      <c r="BR17" s="21">
        <f>RopaDama!BR17*(1+4.6%)</f>
        <v>2065850</v>
      </c>
      <c r="BS17" s="21">
        <f>RopaDama!BS17*(1+4.6%)</f>
        <v>2065850</v>
      </c>
      <c r="BT17" s="21">
        <f>RopaDama!BT17*(1+4.6%)</f>
        <v>2065850</v>
      </c>
      <c r="BU17" s="21">
        <f>RopaDama!BU17*(1+4.6%)</f>
        <v>2065850</v>
      </c>
      <c r="BV17" s="21">
        <f>RopaDama!BV17*(1+4.6%)</f>
        <v>2065850</v>
      </c>
      <c r="BW17" s="21">
        <f>RopaDama!BW17*(1+4.6%)</f>
        <v>2065850</v>
      </c>
      <c r="BX17" s="21">
        <f>RopaDama!BX17*(1+4.6%)</f>
        <v>2065850</v>
      </c>
      <c r="BY17" s="21">
        <f>RopaDama!BY17*(1+4.6%)</f>
        <v>2065850</v>
      </c>
      <c r="BZ17" s="21">
        <f>RopaDama!BZ17*(1+4.6%)</f>
        <v>2060620</v>
      </c>
      <c r="CA17" s="21">
        <f>RopaDama!CA17*(1+4.6%)</f>
        <v>2060620</v>
      </c>
      <c r="CB17" s="21">
        <f>RopaDama!CB17*(1+4.6%)</f>
        <v>2060620</v>
      </c>
      <c r="CC17" s="21">
        <f>RopaDama!CC17*(1+4.6%)</f>
        <v>2060620</v>
      </c>
      <c r="CD17" s="21">
        <f>RopaDama!CD17*(1+4.6%)</f>
        <v>2060620</v>
      </c>
      <c r="CE17" s="21">
        <f>RopaDama!CE17*(1+4.6%)</f>
        <v>2060620</v>
      </c>
      <c r="CF17" s="21">
        <f>RopaDama!CF17*(1+4.6%)</f>
        <v>2060620</v>
      </c>
      <c r="CG17" s="21">
        <f>RopaDama!CG17*(1+4.6%)</f>
        <v>2060620</v>
      </c>
      <c r="CH17" s="21">
        <f>RopaDama!CH17*(1+4.6%)</f>
        <v>2060620</v>
      </c>
      <c r="CI17" s="21">
        <f>RopaDama!CI17*(1+4.6%)</f>
        <v>2055390</v>
      </c>
      <c r="CJ17" s="21">
        <f>RopaDama!CJ17*(1+4.6%)</f>
        <v>2055390</v>
      </c>
      <c r="CK17" s="21">
        <f>RopaDama!CK17*(1+4.6%)</f>
        <v>2055390</v>
      </c>
      <c r="CL17" s="21">
        <f>RopaDama!CL17*(1+4.6%)</f>
        <v>2055390</v>
      </c>
      <c r="CM17" s="21">
        <f>RopaDama!CM17*(1+4.6%)</f>
        <v>2055390</v>
      </c>
      <c r="CN17" s="21">
        <f>RopaDama!CN17*(1+4.6%)</f>
        <v>2055390</v>
      </c>
      <c r="CO17" s="21">
        <f>RopaDama!CO17*(1+4.6%)</f>
        <v>2055390</v>
      </c>
      <c r="CP17" s="21">
        <f>RopaDama!CP17*(1+4.6%)</f>
        <v>2055390</v>
      </c>
      <c r="CQ17" s="21">
        <f>RopaDama!CQ17*(1+4.6%)</f>
        <v>2055390</v>
      </c>
      <c r="CR17" s="22">
        <f t="shared" si="64"/>
        <v>292906.15000000002</v>
      </c>
      <c r="CS17" s="22">
        <f t="shared" si="65"/>
        <v>290081.95</v>
      </c>
      <c r="CT17" s="22">
        <f t="shared" si="66"/>
        <v>287571.55000000005</v>
      </c>
      <c r="CU17" s="22">
        <f t="shared" si="1"/>
        <v>277843.75</v>
      </c>
      <c r="CV17" s="22">
        <f t="shared" si="2"/>
        <v>275960.95</v>
      </c>
      <c r="CW17" s="22">
        <f t="shared" si="3"/>
        <v>274287.35000000003</v>
      </c>
      <c r="CX17" s="22">
        <f t="shared" si="4"/>
        <v>292906.15000000002</v>
      </c>
      <c r="CY17" s="22">
        <f t="shared" si="5"/>
        <v>290081.95</v>
      </c>
      <c r="CZ17" s="22">
        <f t="shared" si="6"/>
        <v>287571.55000000005</v>
      </c>
      <c r="DA17" s="22">
        <f t="shared" si="7"/>
        <v>284119.75</v>
      </c>
      <c r="DB17" s="22">
        <f t="shared" si="8"/>
        <v>281295.55000000005</v>
      </c>
      <c r="DC17" s="22">
        <f t="shared" si="9"/>
        <v>278785.15000000002</v>
      </c>
      <c r="DD17" s="22">
        <f t="shared" si="67"/>
        <v>175858.75</v>
      </c>
      <c r="DE17" s="22">
        <f t="shared" si="68"/>
        <v>173975.95</v>
      </c>
      <c r="DF17" s="22">
        <f t="shared" si="69"/>
        <v>172302.35</v>
      </c>
      <c r="DG17" s="22">
        <f t="shared" si="11"/>
        <v>175858.75</v>
      </c>
      <c r="DH17" s="22">
        <f t="shared" si="12"/>
        <v>173975.95</v>
      </c>
      <c r="DI17" s="22">
        <f t="shared" si="13"/>
        <v>172302.35</v>
      </c>
      <c r="DJ17" s="22">
        <f t="shared" si="14"/>
        <v>175858.75</v>
      </c>
      <c r="DK17" s="22">
        <f t="shared" si="15"/>
        <v>173975.95</v>
      </c>
      <c r="DL17" s="22">
        <f t="shared" si="16"/>
        <v>172302.35</v>
      </c>
      <c r="DM17" s="22">
        <f t="shared" si="17"/>
        <v>167072.35</v>
      </c>
      <c r="DN17" s="22">
        <f t="shared" si="18"/>
        <v>165189.54999999999</v>
      </c>
      <c r="DO17" s="22">
        <f t="shared" si="19"/>
        <v>163515.95000000001</v>
      </c>
      <c r="DP17" s="22">
        <f t="shared" si="20"/>
        <v>39748</v>
      </c>
      <c r="DQ17" s="22">
        <f t="shared" si="21"/>
        <v>38806.6</v>
      </c>
      <c r="DR17" s="22">
        <f t="shared" si="22"/>
        <v>37969.800000000003</v>
      </c>
      <c r="DS17" s="22">
        <v>20000</v>
      </c>
      <c r="DT17" s="23">
        <f t="shared" si="23"/>
        <v>4184000</v>
      </c>
      <c r="DU17" s="23">
        <f t="shared" si="24"/>
        <v>4163080</v>
      </c>
      <c r="DV17" s="22">
        <f t="shared" si="25"/>
        <v>4152620</v>
      </c>
      <c r="DW17" s="22">
        <f t="shared" si="26"/>
        <v>4142160</v>
      </c>
      <c r="DX17" s="22">
        <f t="shared" si="27"/>
        <v>4131700</v>
      </c>
      <c r="DY17" s="22">
        <f t="shared" si="28"/>
        <v>4121240</v>
      </c>
      <c r="DZ17" s="22">
        <f t="shared" si="29"/>
        <v>4110780</v>
      </c>
      <c r="EA17" s="22">
        <f t="shared" si="30"/>
        <v>6276000</v>
      </c>
      <c r="EB17" s="22">
        <f t="shared" si="70"/>
        <v>6244620</v>
      </c>
      <c r="EC17" s="22">
        <f t="shared" si="31"/>
        <v>6228930</v>
      </c>
      <c r="ED17" s="22">
        <f t="shared" si="32"/>
        <v>6208010</v>
      </c>
      <c r="EE17" s="22">
        <f t="shared" si="33"/>
        <v>6197550</v>
      </c>
      <c r="EF17" s="22">
        <f t="shared" si="34"/>
        <v>6181860</v>
      </c>
      <c r="EG17" s="22">
        <f t="shared" si="35"/>
        <v>6166170</v>
      </c>
      <c r="EH17" s="22">
        <f t="shared" si="36"/>
        <v>6276000</v>
      </c>
      <c r="EI17" s="22">
        <f t="shared" si="37"/>
        <v>6244620</v>
      </c>
      <c r="EJ17" s="22">
        <f t="shared" si="38"/>
        <v>6228930</v>
      </c>
      <c r="EK17" s="22">
        <f t="shared" si="39"/>
        <v>6208010</v>
      </c>
      <c r="EL17" s="22">
        <f t="shared" si="40"/>
        <v>6197550</v>
      </c>
      <c r="EM17" s="22">
        <f t="shared" si="41"/>
        <v>6181860</v>
      </c>
      <c r="EN17" s="22">
        <f t="shared" si="42"/>
        <v>6166170</v>
      </c>
      <c r="EO17" s="22">
        <f t="shared" si="43"/>
        <v>4184000</v>
      </c>
      <c r="EP17" s="22">
        <f t="shared" si="44"/>
        <v>4163080</v>
      </c>
      <c r="EQ17" s="22">
        <f t="shared" si="45"/>
        <v>4152620</v>
      </c>
      <c r="ER17" s="22">
        <f t="shared" si="46"/>
        <v>4142160</v>
      </c>
      <c r="ES17" s="22">
        <f t="shared" si="47"/>
        <v>4131700</v>
      </c>
      <c r="ET17" s="22">
        <f t="shared" si="48"/>
        <v>4121240</v>
      </c>
      <c r="EU17" s="22">
        <f t="shared" si="49"/>
        <v>4110780</v>
      </c>
      <c r="EV17" s="22">
        <f t="shared" si="50"/>
        <v>4163080</v>
      </c>
      <c r="EW17" s="22">
        <f t="shared" si="51"/>
        <v>4152620</v>
      </c>
      <c r="EX17" s="22">
        <f t="shared" si="52"/>
        <v>4142160</v>
      </c>
      <c r="EY17" s="22">
        <f t="shared" si="53"/>
        <v>4131700</v>
      </c>
      <c r="EZ17" s="22">
        <f t="shared" si="54"/>
        <v>4131700</v>
      </c>
      <c r="FA17" s="22">
        <f t="shared" si="55"/>
        <v>4121240</v>
      </c>
      <c r="FB17" s="22">
        <f t="shared" si="56"/>
        <v>4110780</v>
      </c>
      <c r="FC17" s="22">
        <f t="shared" si="57"/>
        <v>4184000</v>
      </c>
      <c r="FD17" s="22">
        <f t="shared" si="58"/>
        <v>4163080</v>
      </c>
      <c r="FE17" s="22">
        <f t="shared" si="59"/>
        <v>4152620</v>
      </c>
      <c r="FF17" s="22">
        <f t="shared" si="60"/>
        <v>4142160</v>
      </c>
      <c r="FG17" s="22">
        <f t="shared" si="61"/>
        <v>4131700</v>
      </c>
      <c r="FH17" s="22">
        <f t="shared" si="62"/>
        <v>4121240</v>
      </c>
      <c r="FI17" s="22">
        <f t="shared" si="63"/>
        <v>4110780</v>
      </c>
      <c r="FJ17" s="10">
        <f t="array" ref="FJ17">SUM(IF($C$2:$FI$2&gt;=1,C17:FI17,0))</f>
        <v>33845422</v>
      </c>
      <c r="FK17" s="10" t="s">
        <v>164</v>
      </c>
    </row>
    <row r="18" spans="1:167" x14ac:dyDescent="0.2">
      <c r="A18" s="2" t="s">
        <v>127</v>
      </c>
      <c r="B18" s="1" t="s">
        <v>128</v>
      </c>
      <c r="C18" s="21">
        <f>RopaDama!C18*(1+4.6%)</f>
        <v>203865.4</v>
      </c>
      <c r="D18" s="21">
        <f>RopaDama!D18*(1+4.6%)</f>
        <v>73978.350000000006</v>
      </c>
      <c r="E18" s="21">
        <f>RopaDama!E18*(1+4.6%)</f>
        <v>73978.350000000006</v>
      </c>
      <c r="F18" s="21">
        <f>RopaDama!F18*(1+4.6%)</f>
        <v>71128</v>
      </c>
      <c r="G18" s="21">
        <f>RopaDama!G18*(1+4.6%)</f>
        <v>117047.40000000001</v>
      </c>
      <c r="H18" s="21">
        <f>RopaDama!H18*(1+4.6%)</f>
        <v>101880.40000000001</v>
      </c>
      <c r="I18" s="21">
        <f>RopaDama!I18*(1+4.6%)</f>
        <v>73220</v>
      </c>
      <c r="J18" s="21">
        <f>RopaDama!J18*(1+4.6%)</f>
        <v>93094</v>
      </c>
      <c r="K18" s="21">
        <f>RopaDama!K18*(1+4.6%)</f>
        <v>39748</v>
      </c>
      <c r="L18" s="21">
        <f>RopaDama!L18*(1+4.6%)</f>
        <v>203865.4</v>
      </c>
      <c r="M18" s="21">
        <f>RopaDama!M18*(1+4.6%)</f>
        <v>73978.350000000006</v>
      </c>
      <c r="N18" s="21">
        <f>RopaDama!N18*(1+4.6%)</f>
        <v>73978.350000000006</v>
      </c>
      <c r="O18" s="21">
        <f>RopaDama!O18*(1+4.6%)</f>
        <v>71128</v>
      </c>
      <c r="P18" s="21">
        <f>RopaDama!P18*(1+4.6%)</f>
        <v>117047.40000000001</v>
      </c>
      <c r="Q18" s="21">
        <f>RopaDama!Q18*(1+4.6%)</f>
        <v>101880.40000000001</v>
      </c>
      <c r="R18" s="21">
        <f>RopaDama!R18*(1+4.6%)</f>
        <v>73220</v>
      </c>
      <c r="S18" s="21">
        <f>RopaDama!S18*(1+4.6%)</f>
        <v>93094</v>
      </c>
      <c r="T18" s="21">
        <f>RopaDama!T18*(1+4.6%)</f>
        <v>39748</v>
      </c>
      <c r="U18" s="21">
        <f>RopaDama!U18*(1+4.6%)</f>
        <v>203865.4</v>
      </c>
      <c r="V18" s="21">
        <f>RopaDama!V18*(1+4.6%)</f>
        <v>73978.350000000006</v>
      </c>
      <c r="W18" s="21">
        <f>RopaDama!W18*(1+4.6%)</f>
        <v>73978.350000000006</v>
      </c>
      <c r="X18" s="21">
        <f>RopaDama!X18*(1+4.6%)</f>
        <v>71128</v>
      </c>
      <c r="Y18" s="21">
        <f>RopaDama!Y18*(1+4.6%)</f>
        <v>117047.40000000001</v>
      </c>
      <c r="Z18" s="21">
        <f>RopaDama!Z18*(1+4.6%)</f>
        <v>101880.40000000001</v>
      </c>
      <c r="AA18" s="21">
        <f>RopaDama!AA18*(1+4.6%)</f>
        <v>73220</v>
      </c>
      <c r="AB18" s="21">
        <f>RopaDama!AB18*(1+4.6%)</f>
        <v>93094</v>
      </c>
      <c r="AC18" s="21">
        <f>RopaDama!AC18*(1+4.6%)</f>
        <v>39748</v>
      </c>
      <c r="AD18" s="21">
        <f>RopaDama!AD18*(1+4.6%)</f>
        <v>523</v>
      </c>
      <c r="AE18" s="21">
        <f>RopaDama!AE18*(1+4.6%)</f>
        <v>1326118.8</v>
      </c>
      <c r="AF18" s="21">
        <f>RopaDama!AF18*(1+4.6%)</f>
        <v>1326118.8</v>
      </c>
      <c r="AG18" s="21">
        <f>RopaDama!AG18*(1+4.6%)</f>
        <v>875188.20000000007</v>
      </c>
      <c r="AH18" s="21">
        <f>RopaDama!AH18*(1+4.6%)</f>
        <v>875188.20000000007</v>
      </c>
      <c r="AI18" s="21">
        <f>RopaDama!AI18*(1+4.6%)</f>
        <v>875188.20000000007</v>
      </c>
      <c r="AJ18" s="21">
        <f>RopaDama!AJ18*(1+4.6%)</f>
        <v>875188.20000000007</v>
      </c>
      <c r="AK18" s="21">
        <f>RopaDama!AK18*(1+4.6%)</f>
        <v>875188.20000000007</v>
      </c>
      <c r="AL18" s="21">
        <f>RopaDama!AL18*(1+4.6%)</f>
        <v>875188.20000000007</v>
      </c>
      <c r="AM18" s="21">
        <f>RopaDama!AM18*(1+4.6%)</f>
        <v>875188.20000000007</v>
      </c>
      <c r="AN18" s="21">
        <f>RopaDama!AN18*(1+4.6%)</f>
        <v>875188.20000000007</v>
      </c>
      <c r="AO18" s="21">
        <f>RopaDama!AO18*(1+4.6%)</f>
        <v>875188.20000000007</v>
      </c>
      <c r="AP18" s="21">
        <f>RopaDama!AP18*(1+4.6%)</f>
        <v>875188.20000000007</v>
      </c>
      <c r="AQ18" s="21">
        <f>RopaDama!AQ18*(1+4.6%)</f>
        <v>875188.20000000007</v>
      </c>
      <c r="AR18" s="21">
        <f>RopaDama!AR18*(1+4.6%)</f>
        <v>875188.20000000007</v>
      </c>
      <c r="AS18" s="21">
        <f>RopaDama!AS18*(1+4.6%)</f>
        <v>875188.20000000007</v>
      </c>
      <c r="AT18" s="21">
        <f>RopaDama!AT18*(1+4.6%)</f>
        <v>875188.20000000007</v>
      </c>
      <c r="AU18" s="21">
        <f>RopaDama!AU18*(1+4.6%)</f>
        <v>875188.20000000007</v>
      </c>
      <c r="AV18" s="21">
        <f>RopaDama!AV18*(1+4.6%)</f>
        <v>875188.20000000007</v>
      </c>
      <c r="AW18" s="21">
        <f>RopaDama!AW18*(1+4.6%)</f>
        <v>875188.20000000007</v>
      </c>
      <c r="AX18" s="21">
        <f>RopaDama!AX18*(1+4.6%)</f>
        <v>875188.20000000007</v>
      </c>
      <c r="AY18" s="21">
        <f>RopaDama!AY18*(1+4.6%)</f>
        <v>875188.20000000007</v>
      </c>
      <c r="AZ18" s="21">
        <f>RopaDama!AZ18*(1+4.6%)</f>
        <v>875188.20000000007</v>
      </c>
      <c r="BA18" s="21">
        <f>RopaDama!BA18*(1+4.6%)</f>
        <v>875188.20000000007</v>
      </c>
      <c r="BB18" s="21">
        <f>RopaDama!BB18*(1+4.6%)</f>
        <v>875188.20000000007</v>
      </c>
      <c r="BC18" s="21">
        <f>RopaDama!BC18*(1+4.6%)</f>
        <v>875188.20000000007</v>
      </c>
      <c r="BD18" s="21">
        <f>RopaDama!BD18*(1+4.6%)</f>
        <v>875188.20000000007</v>
      </c>
      <c r="BE18" s="21">
        <f>RopaDama!BE18*(1+4.6%)</f>
        <v>875188.20000000007</v>
      </c>
      <c r="BF18" s="21">
        <f>RopaDama!BF18*(1+4.6%)</f>
        <v>875188.20000000007</v>
      </c>
      <c r="BG18" s="21">
        <f>RopaDama!BG18*(1+4.6%)</f>
        <v>875188.20000000007</v>
      </c>
      <c r="BH18" s="21">
        <f>RopaDama!BH18*(1+4.6%)</f>
        <v>875188.20000000007</v>
      </c>
      <c r="BI18" s="21">
        <f>RopaDama!BI18*(1+4.6%)</f>
        <v>875188.20000000007</v>
      </c>
      <c r="BJ18" s="21">
        <f>RopaDama!BJ18*(1+4.6%)</f>
        <v>875188.20000000007</v>
      </c>
      <c r="BK18" s="21">
        <f>RopaDama!BK18*(1+4.6%)</f>
        <v>875188.20000000007</v>
      </c>
      <c r="BL18" s="21">
        <f>RopaDama!BL18*(1+4.6%)</f>
        <v>875188.20000000007</v>
      </c>
      <c r="BM18" s="21">
        <f>RopaDama!BM18*(1+4.6%)</f>
        <v>875188.20000000007</v>
      </c>
      <c r="BN18" s="21">
        <f>RopaDama!BN18*(1+4.6%)</f>
        <v>875188.20000000007</v>
      </c>
      <c r="BO18" s="21">
        <f>RopaDama!BO18*(1+4.6%)</f>
        <v>875188.20000000007</v>
      </c>
      <c r="BP18" s="21">
        <f>RopaDama!BP18*(1+4.6%)</f>
        <v>875188.20000000007</v>
      </c>
      <c r="BQ18" s="21">
        <f>RopaDama!BQ18*(1+4.6%)</f>
        <v>875188.20000000007</v>
      </c>
      <c r="BR18" s="21">
        <f>RopaDama!BR18*(1+4.6%)</f>
        <v>875188.20000000007</v>
      </c>
      <c r="BS18" s="21">
        <f>RopaDama!BS18*(1+4.6%)</f>
        <v>875188.20000000007</v>
      </c>
      <c r="BT18" s="21">
        <f>RopaDama!BT18*(1+4.6%)</f>
        <v>875188.20000000007</v>
      </c>
      <c r="BU18" s="21">
        <f>RopaDama!BU18*(1+4.6%)</f>
        <v>875188.20000000007</v>
      </c>
      <c r="BV18" s="21">
        <f>RopaDama!BV18*(1+4.6%)</f>
        <v>875188.20000000007</v>
      </c>
      <c r="BW18" s="21">
        <f>RopaDama!BW18*(1+4.6%)</f>
        <v>875188.20000000007</v>
      </c>
      <c r="BX18" s="21">
        <f>RopaDama!BX18*(1+4.6%)</f>
        <v>875188.20000000007</v>
      </c>
      <c r="BY18" s="21">
        <f>RopaDama!BY18*(1+4.6%)</f>
        <v>875188.20000000007</v>
      </c>
      <c r="BZ18" s="21">
        <f>RopaDama!BZ18*(1+4.6%)</f>
        <v>875188.20000000007</v>
      </c>
      <c r="CA18" s="21">
        <f>RopaDama!CA18*(1+4.6%)</f>
        <v>875188.20000000007</v>
      </c>
      <c r="CB18" s="21">
        <f>RopaDama!CB18*(1+4.6%)</f>
        <v>875188.20000000007</v>
      </c>
      <c r="CC18" s="21">
        <f>RopaDama!CC18*(1+4.6%)</f>
        <v>875188.20000000007</v>
      </c>
      <c r="CD18" s="21">
        <f>RopaDama!CD18*(1+4.6%)</f>
        <v>875188.20000000007</v>
      </c>
      <c r="CE18" s="21">
        <f>RopaDama!CE18*(1+4.6%)</f>
        <v>875188.20000000007</v>
      </c>
      <c r="CF18" s="21">
        <f>RopaDama!CF18*(1+4.6%)</f>
        <v>875188.20000000007</v>
      </c>
      <c r="CG18" s="21">
        <f>RopaDama!CG18*(1+4.6%)</f>
        <v>875188.20000000007</v>
      </c>
      <c r="CH18" s="21">
        <f>RopaDama!CH18*(1+4.6%)</f>
        <v>875188.20000000007</v>
      </c>
      <c r="CI18" s="21">
        <f>RopaDama!CI18*(1+4.6%)</f>
        <v>875188.20000000007</v>
      </c>
      <c r="CJ18" s="21">
        <f>RopaDama!CJ18*(1+4.6%)</f>
        <v>875188.20000000007</v>
      </c>
      <c r="CK18" s="21">
        <f>RopaDama!CK18*(1+4.6%)</f>
        <v>875188.20000000007</v>
      </c>
      <c r="CL18" s="21">
        <f>RopaDama!CL18*(1+4.6%)</f>
        <v>875188.20000000007</v>
      </c>
      <c r="CM18" s="21">
        <f>RopaDama!CM18*(1+4.6%)</f>
        <v>875188.20000000007</v>
      </c>
      <c r="CN18" s="21">
        <f>RopaDama!CN18*(1+4.6%)</f>
        <v>875188.20000000007</v>
      </c>
      <c r="CO18" s="21">
        <f>RopaDama!CO18*(1+4.6%)</f>
        <v>875188.20000000007</v>
      </c>
      <c r="CP18" s="21">
        <f>RopaDama!CP18*(1+4.6%)</f>
        <v>875188.20000000007</v>
      </c>
      <c r="CQ18" s="21">
        <f>RopaDama!CQ18*(1+4.6%)</f>
        <v>875188.20000000007</v>
      </c>
      <c r="CR18" s="22">
        <f t="shared" si="64"/>
        <v>292906.15000000002</v>
      </c>
      <c r="CS18" s="22">
        <f t="shared" si="65"/>
        <v>292906.15000000002</v>
      </c>
      <c r="CT18" s="22">
        <f t="shared" si="66"/>
        <v>292906.15000000002</v>
      </c>
      <c r="CU18" s="22">
        <f t="shared" si="1"/>
        <v>277843.75</v>
      </c>
      <c r="CV18" s="22">
        <f t="shared" si="2"/>
        <v>277843.75</v>
      </c>
      <c r="CW18" s="22">
        <f t="shared" si="3"/>
        <v>277843.75</v>
      </c>
      <c r="CX18" s="22">
        <f t="shared" si="4"/>
        <v>292906.15000000002</v>
      </c>
      <c r="CY18" s="22">
        <f t="shared" si="5"/>
        <v>292906.15000000002</v>
      </c>
      <c r="CZ18" s="22">
        <f t="shared" si="6"/>
        <v>292906.15000000002</v>
      </c>
      <c r="DA18" s="22">
        <f t="shared" si="7"/>
        <v>284119.75</v>
      </c>
      <c r="DB18" s="22">
        <f t="shared" si="8"/>
        <v>284119.75</v>
      </c>
      <c r="DC18" s="22">
        <f t="shared" si="9"/>
        <v>284119.75</v>
      </c>
      <c r="DD18" s="22">
        <f t="shared" si="67"/>
        <v>175858.75</v>
      </c>
      <c r="DE18" s="22">
        <f t="shared" si="68"/>
        <v>175858.75</v>
      </c>
      <c r="DF18" s="22">
        <f t="shared" si="69"/>
        <v>175858.75</v>
      </c>
      <c r="DG18" s="22">
        <f t="shared" si="11"/>
        <v>175858.75</v>
      </c>
      <c r="DH18" s="22">
        <f t="shared" si="12"/>
        <v>175858.75</v>
      </c>
      <c r="DI18" s="22">
        <f t="shared" si="13"/>
        <v>175858.75</v>
      </c>
      <c r="DJ18" s="22">
        <f t="shared" si="14"/>
        <v>175858.75</v>
      </c>
      <c r="DK18" s="22">
        <f t="shared" si="15"/>
        <v>175858.75</v>
      </c>
      <c r="DL18" s="22">
        <f t="shared" si="16"/>
        <v>175858.75</v>
      </c>
      <c r="DM18" s="22">
        <f t="shared" si="17"/>
        <v>167072.35</v>
      </c>
      <c r="DN18" s="22">
        <f t="shared" si="18"/>
        <v>167072.35</v>
      </c>
      <c r="DO18" s="22">
        <f t="shared" si="19"/>
        <v>167072.35</v>
      </c>
      <c r="DP18" s="22">
        <f t="shared" si="20"/>
        <v>39748</v>
      </c>
      <c r="DQ18" s="22">
        <f t="shared" si="21"/>
        <v>39748</v>
      </c>
      <c r="DR18" s="22">
        <f t="shared" si="22"/>
        <v>39748</v>
      </c>
      <c r="DS18" s="22">
        <v>20000</v>
      </c>
      <c r="DT18" s="23">
        <f t="shared" si="23"/>
        <v>1750376.4000000001</v>
      </c>
      <c r="DU18" s="23">
        <f t="shared" si="24"/>
        <v>1750376.4000000001</v>
      </c>
      <c r="DV18" s="22">
        <f t="shared" si="25"/>
        <v>1750376.4000000001</v>
      </c>
      <c r="DW18" s="22">
        <f t="shared" si="26"/>
        <v>1750376.4000000001</v>
      </c>
      <c r="DX18" s="22">
        <f t="shared" si="27"/>
        <v>1750376.4000000001</v>
      </c>
      <c r="DY18" s="22">
        <f t="shared" si="28"/>
        <v>1750376.4000000001</v>
      </c>
      <c r="DZ18" s="22">
        <f t="shared" si="29"/>
        <v>1750376.4000000001</v>
      </c>
      <c r="EA18" s="22">
        <f t="shared" si="30"/>
        <v>2625564.6</v>
      </c>
      <c r="EB18" s="22">
        <f t="shared" si="70"/>
        <v>2625564.6</v>
      </c>
      <c r="EC18" s="22">
        <f t="shared" si="31"/>
        <v>2625564.6</v>
      </c>
      <c r="ED18" s="22">
        <f t="shared" si="32"/>
        <v>2625564.6</v>
      </c>
      <c r="EE18" s="22">
        <f t="shared" si="33"/>
        <v>2625564.6</v>
      </c>
      <c r="EF18" s="22">
        <f t="shared" si="34"/>
        <v>2625564.6</v>
      </c>
      <c r="EG18" s="22">
        <f t="shared" si="35"/>
        <v>2625564.6</v>
      </c>
      <c r="EH18" s="22">
        <f t="shared" si="36"/>
        <v>2625564.6</v>
      </c>
      <c r="EI18" s="22">
        <f t="shared" si="37"/>
        <v>2625564.6</v>
      </c>
      <c r="EJ18" s="22">
        <f t="shared" si="38"/>
        <v>2625564.6</v>
      </c>
      <c r="EK18" s="22">
        <f t="shared" si="39"/>
        <v>2625564.6</v>
      </c>
      <c r="EL18" s="22">
        <f t="shared" si="40"/>
        <v>2625564.6</v>
      </c>
      <c r="EM18" s="22">
        <f t="shared" si="41"/>
        <v>2625564.6</v>
      </c>
      <c r="EN18" s="22">
        <f t="shared" si="42"/>
        <v>2625564.6</v>
      </c>
      <c r="EO18" s="22">
        <f t="shared" si="43"/>
        <v>1750376.4000000001</v>
      </c>
      <c r="EP18" s="22">
        <f t="shared" si="44"/>
        <v>1750376.4000000001</v>
      </c>
      <c r="EQ18" s="22">
        <f t="shared" si="45"/>
        <v>1750376.4000000001</v>
      </c>
      <c r="ER18" s="22">
        <f t="shared" si="46"/>
        <v>1750376.4000000001</v>
      </c>
      <c r="ES18" s="22">
        <f t="shared" si="47"/>
        <v>1750376.4000000001</v>
      </c>
      <c r="ET18" s="22">
        <f t="shared" si="48"/>
        <v>1750376.4000000001</v>
      </c>
      <c r="EU18" s="22">
        <f t="shared" si="49"/>
        <v>1750376.4000000001</v>
      </c>
      <c r="EV18" s="22">
        <f t="shared" si="50"/>
        <v>1750376.4000000001</v>
      </c>
      <c r="EW18" s="22">
        <f t="shared" si="51"/>
        <v>1750376.4000000001</v>
      </c>
      <c r="EX18" s="22">
        <f t="shared" si="52"/>
        <v>1750376.4000000001</v>
      </c>
      <c r="EY18" s="22">
        <f t="shared" si="53"/>
        <v>1750376.4000000001</v>
      </c>
      <c r="EZ18" s="22">
        <f t="shared" si="54"/>
        <v>1750376.4000000001</v>
      </c>
      <c r="FA18" s="22">
        <f t="shared" si="55"/>
        <v>1750376.4000000001</v>
      </c>
      <c r="FB18" s="22">
        <f t="shared" si="56"/>
        <v>1750376.4000000001</v>
      </c>
      <c r="FC18" s="22">
        <f t="shared" si="57"/>
        <v>1750376.4000000001</v>
      </c>
      <c r="FD18" s="22">
        <f t="shared" si="58"/>
        <v>1750376.4000000001</v>
      </c>
      <c r="FE18" s="22">
        <f t="shared" si="59"/>
        <v>1750376.4000000001</v>
      </c>
      <c r="FF18" s="22">
        <f t="shared" si="60"/>
        <v>1750376.4000000001</v>
      </c>
      <c r="FG18" s="22">
        <f t="shared" si="61"/>
        <v>1750376.4000000001</v>
      </c>
      <c r="FH18" s="22">
        <f t="shared" si="62"/>
        <v>1750376.4000000001</v>
      </c>
      <c r="FI18" s="22">
        <f t="shared" si="63"/>
        <v>1750376.4000000001</v>
      </c>
      <c r="FJ18" s="10">
        <f t="array" ref="FJ18">SUM(IF($C$2:$FI$2&gt;=1,C18:FI18,0))</f>
        <v>17662233</v>
      </c>
      <c r="FK18" s="10" t="s">
        <v>164</v>
      </c>
    </row>
    <row r="19" spans="1:167" x14ac:dyDescent="0.2">
      <c r="A19" s="2" t="s">
        <v>138</v>
      </c>
      <c r="B19" s="1" t="s">
        <v>128</v>
      </c>
      <c r="C19" s="21">
        <f>RopaDama!C19*(1+4.6%)</f>
        <v>203865.4</v>
      </c>
      <c r="D19" s="21">
        <f>RopaDama!D19*(1+4.6%)</f>
        <v>73978.350000000006</v>
      </c>
      <c r="E19" s="21">
        <f>RopaDama!E19*(1+4.6%)</f>
        <v>73978.350000000006</v>
      </c>
      <c r="F19" s="21">
        <f>RopaDama!F19*(1+4.6%)</f>
        <v>71128</v>
      </c>
      <c r="G19" s="21">
        <f>RopaDama!G19*(1+4.6%)</f>
        <v>117047.40000000001</v>
      </c>
      <c r="H19" s="21">
        <f>RopaDama!H19*(1+4.6%)</f>
        <v>101880.40000000001</v>
      </c>
      <c r="I19" s="21">
        <f>RopaDama!I19*(1+4.6%)</f>
        <v>73220</v>
      </c>
      <c r="J19" s="21">
        <f>RopaDama!J19*(1+4.6%)</f>
        <v>93094</v>
      </c>
      <c r="K19" s="21">
        <f>RopaDama!K19*(1+4.6%)</f>
        <v>39748</v>
      </c>
      <c r="L19" s="21">
        <f>RopaDama!L19*(1+4.6%)</f>
        <v>199788.092</v>
      </c>
      <c r="M19" s="21">
        <f>RopaDama!M19*(1+4.6%)</f>
        <v>72498.782999999996</v>
      </c>
      <c r="N19" s="21">
        <f>RopaDama!N19*(1+4.6%)</f>
        <v>72498.782999999996</v>
      </c>
      <c r="O19" s="21">
        <f>RopaDama!O19*(1+4.6%)</f>
        <v>69705.440000000002</v>
      </c>
      <c r="P19" s="21">
        <f>RopaDama!P19*(1+4.6%)</f>
        <v>114706.452</v>
      </c>
      <c r="Q19" s="21">
        <f>RopaDama!Q19*(1+4.6%)</f>
        <v>99842.792000000001</v>
      </c>
      <c r="R19" s="21">
        <f>RopaDama!R19*(1+4.6%)</f>
        <v>71755.600000000006</v>
      </c>
      <c r="S19" s="21">
        <f>RopaDama!S19*(1+4.6%)</f>
        <v>91232.12000000001</v>
      </c>
      <c r="T19" s="21">
        <f>RopaDama!T19*(1+4.6%)</f>
        <v>38953.040000000001</v>
      </c>
      <c r="U19" s="21">
        <f>RopaDama!U19*(1+4.6%)</f>
        <v>193672.13</v>
      </c>
      <c r="V19" s="21">
        <f>RopaDama!V19*(1+4.6%)</f>
        <v>70279.43250000001</v>
      </c>
      <c r="W19" s="21">
        <f>RopaDama!W19*(1+4.6%)</f>
        <v>70279.43250000001</v>
      </c>
      <c r="X19" s="21">
        <f>RopaDama!X19*(1+4.6%)</f>
        <v>67571.600000000006</v>
      </c>
      <c r="Y19" s="21">
        <f>RopaDama!Y19*(1+4.6%)</f>
        <v>111195.03</v>
      </c>
      <c r="Z19" s="21">
        <f>RopaDama!Z19*(1+4.6%)</f>
        <v>96786.38</v>
      </c>
      <c r="AA19" s="21">
        <f>RopaDama!AA19*(1+4.6%)</f>
        <v>69559</v>
      </c>
      <c r="AB19" s="21">
        <f>RopaDama!AB19*(1+4.6%)</f>
        <v>88439.3</v>
      </c>
      <c r="AC19" s="21">
        <f>RopaDama!AC19*(1+4.6%)</f>
        <v>37760.6</v>
      </c>
      <c r="AD19" s="21">
        <f>RopaDama!AD19*(1+4.6%)</f>
        <v>2092</v>
      </c>
      <c r="AE19" s="21">
        <f>RopaDama!AE19*(1+4.6%)</f>
        <v>5230000</v>
      </c>
      <c r="AF19" s="21">
        <f>RopaDama!AF19*(1+4.6%)</f>
        <v>7322000</v>
      </c>
      <c r="AG19" s="21">
        <f>RopaDama!AG19*(1+4.6%)</f>
        <v>8781170</v>
      </c>
      <c r="AH19" s="21">
        <f>RopaDama!AH19*(1+4.6%)</f>
        <v>8106500</v>
      </c>
      <c r="AI19" s="21">
        <f>RopaDama!AI19*(1+4.6%)</f>
        <v>4508260</v>
      </c>
      <c r="AJ19" s="21">
        <f>RopaDama!AJ19*(1+4.6%)</f>
        <v>4508260</v>
      </c>
      <c r="AK19" s="21">
        <f>RopaDama!AK19*(1+4.6%)</f>
        <v>8592890</v>
      </c>
      <c r="AL19" s="21">
        <f>RopaDama!AL19*(1+4.6%)</f>
        <v>7918220</v>
      </c>
      <c r="AM19" s="21">
        <f>RopaDama!AM19*(1+4.6%)</f>
        <v>7254010</v>
      </c>
      <c r="AN19" s="21">
        <f>RopaDama!AN19*(1+4.6%)</f>
        <v>6992510</v>
      </c>
      <c r="AO19" s="21">
        <f>RopaDama!AO19*(1+4.6%)</f>
        <v>6757160</v>
      </c>
      <c r="AP19" s="21">
        <f>RopaDama!AP19*(1+4.6%)</f>
        <v>9189110</v>
      </c>
      <c r="AQ19" s="21">
        <f>RopaDama!AQ19*(1+4.6%)</f>
        <v>8064660</v>
      </c>
      <c r="AR19" s="21">
        <f>RopaDama!AR19*(1+4.6%)</f>
        <v>6202780</v>
      </c>
      <c r="AS19" s="21">
        <f>RopaDama!AS19*(1+4.6%)</f>
        <v>6202780</v>
      </c>
      <c r="AT19" s="21">
        <f>RopaDama!AT19*(1+4.6%)</f>
        <v>8875310</v>
      </c>
      <c r="AU19" s="21">
        <f>RopaDama!AU19*(1+4.6%)</f>
        <v>7541660</v>
      </c>
      <c r="AV19" s="21">
        <f>RopaDama!AV19*(1+4.6%)</f>
        <v>6615950</v>
      </c>
      <c r="AW19" s="21">
        <f>RopaDama!AW19*(1+4.6%)</f>
        <v>6208010</v>
      </c>
      <c r="AX19" s="21">
        <f>RopaDama!AX19*(1+4.6%)</f>
        <v>3953880</v>
      </c>
      <c r="AY19" s="21">
        <f>RopaDama!AY19*(1+4.6%)</f>
        <v>9565670</v>
      </c>
      <c r="AZ19" s="21">
        <f>RopaDama!AZ19*(1+4.6%)</f>
        <v>8441220</v>
      </c>
      <c r="BA19" s="21">
        <f>RopaDama!BA19*(1+4.6%)</f>
        <v>6579340</v>
      </c>
      <c r="BB19" s="21">
        <f>RopaDama!BB19*(1+4.6%)</f>
        <v>6579340</v>
      </c>
      <c r="BC19" s="21">
        <f>RopaDama!BC19*(1+4.6%)</f>
        <v>9251870</v>
      </c>
      <c r="BD19" s="21">
        <f>RopaDama!BD19*(1+4.6%)</f>
        <v>7918220</v>
      </c>
      <c r="BE19" s="21">
        <f>RopaDama!BE19*(1+4.6%)</f>
        <v>6866990</v>
      </c>
      <c r="BF19" s="21">
        <f>RopaDama!BF19*(1+4.6%)</f>
        <v>6584570</v>
      </c>
      <c r="BG19" s="21">
        <f>RopaDama!BG19*(1+4.6%)</f>
        <v>4330440</v>
      </c>
      <c r="BH19" s="21">
        <f>RopaDama!BH19*(1+4.6%)</f>
        <v>9942230</v>
      </c>
      <c r="BI19" s="21">
        <f>RopaDama!BI19*(1+4.6%)</f>
        <v>8817780</v>
      </c>
      <c r="BJ19" s="21">
        <f>RopaDama!BJ19*(1+4.6%)</f>
        <v>6955900</v>
      </c>
      <c r="BK19" s="21">
        <f>RopaDama!BK19*(1+4.6%)</f>
        <v>6955900</v>
      </c>
      <c r="BL19" s="21">
        <f>RopaDama!BL19*(1+4.6%)</f>
        <v>9628430</v>
      </c>
      <c r="BM19" s="21">
        <f>RopaDama!BM19*(1+4.6%)</f>
        <v>8294780</v>
      </c>
      <c r="BN19" s="21">
        <f>RopaDama!BN19*(1+4.6%)</f>
        <v>7118030</v>
      </c>
      <c r="BO19" s="21">
        <f>RopaDama!BO19*(1+4.6%)</f>
        <v>6961130</v>
      </c>
      <c r="BP19" s="21">
        <f>RopaDama!BP19*(1+4.6%)</f>
        <v>6568880</v>
      </c>
      <c r="BQ19" s="21">
        <f>RopaDama!BQ19*(1+4.6%)</f>
        <v>13911800</v>
      </c>
      <c r="BR19" s="21">
        <f>RopaDama!BR19*(1+4.6%)</f>
        <v>12112680</v>
      </c>
      <c r="BS19" s="21">
        <f>RopaDama!BS19*(1+4.6%)</f>
        <v>9874240</v>
      </c>
      <c r="BT19" s="21">
        <f>RopaDama!BT19*(1+4.6%)</f>
        <v>9874240</v>
      </c>
      <c r="BU19" s="21">
        <f>RopaDama!BU19*(1+4.6%)</f>
        <v>13409720</v>
      </c>
      <c r="BV19" s="21">
        <f>RopaDama!BV19*(1+4.6%)</f>
        <v>9047900</v>
      </c>
      <c r="BW19" s="21">
        <f>RopaDama!BW19*(1+4.6%)</f>
        <v>8289550</v>
      </c>
      <c r="BX19" s="21">
        <f>RopaDama!BX19*(1+4.6%)</f>
        <v>9142040</v>
      </c>
      <c r="BY19" s="21">
        <f>RopaDama!BY19*(1+4.6%)</f>
        <v>8514440</v>
      </c>
      <c r="BZ19" s="21">
        <f>RopaDama!BZ19*(1+4.6%)</f>
        <v>15041480</v>
      </c>
      <c r="CA19" s="21">
        <f>RopaDama!CA19*(1+4.6%)</f>
        <v>13242360</v>
      </c>
      <c r="CB19" s="21">
        <f>RopaDama!CB19*(1+4.6%)</f>
        <v>11003920</v>
      </c>
      <c r="CC19" s="21">
        <f>RopaDama!CC19*(1+4.6%)</f>
        <v>11003920</v>
      </c>
      <c r="CD19" s="21">
        <f>RopaDama!CD19*(1+4.6%)</f>
        <v>14539400</v>
      </c>
      <c r="CE19" s="21">
        <f>RopaDama!CE19*(1+4.6%)</f>
        <v>10177580</v>
      </c>
      <c r="CF19" s="21">
        <f>RopaDama!CF19*(1+4.6%)</f>
        <v>11192200</v>
      </c>
      <c r="CG19" s="21">
        <f>RopaDama!CG19*(1+4.6%)</f>
        <v>10271720</v>
      </c>
      <c r="CH19" s="21">
        <f>RopaDama!CH19*(1+4.6%)</f>
        <v>9644120</v>
      </c>
      <c r="CI19" s="21">
        <f>RopaDama!CI19*(1+4.6%)</f>
        <v>23895870</v>
      </c>
      <c r="CJ19" s="21">
        <f>RopaDama!CJ19*(1+4.6%)</f>
        <v>20972300</v>
      </c>
      <c r="CK19" s="21">
        <f>RopaDama!CK19*(1+4.6%)</f>
        <v>16495420</v>
      </c>
      <c r="CL19" s="21">
        <f>RopaDama!CL19*(1+4.6%)</f>
        <v>16495420</v>
      </c>
      <c r="CM19" s="21">
        <f>RopaDama!CM19*(1+4.6%)</f>
        <v>23079990</v>
      </c>
      <c r="CN19" s="21">
        <f>RopaDama!CN19*(1+4.6%)</f>
        <v>12060380</v>
      </c>
      <c r="CO19" s="21">
        <f>RopaDama!CO19*(1+4.6%)</f>
        <v>17640790</v>
      </c>
      <c r="CP19" s="21">
        <f>RopaDama!CP19*(1+4.6%)</f>
        <v>11668130</v>
      </c>
      <c r="CQ19" s="21">
        <f>RopaDama!CQ19*(1+4.6%)</f>
        <v>15125160</v>
      </c>
      <c r="CR19" s="22">
        <f t="shared" si="64"/>
        <v>292906.15000000002</v>
      </c>
      <c r="CS19" s="22">
        <f t="shared" si="65"/>
        <v>287048.027</v>
      </c>
      <c r="CT19" s="22">
        <f t="shared" si="66"/>
        <v>278260.84250000003</v>
      </c>
      <c r="CU19" s="22">
        <f t="shared" si="1"/>
        <v>277843.75</v>
      </c>
      <c r="CV19" s="22">
        <f t="shared" si="2"/>
        <v>272286.875</v>
      </c>
      <c r="CW19" s="22">
        <f t="shared" si="3"/>
        <v>263951.5625</v>
      </c>
      <c r="CX19" s="22">
        <f t="shared" si="4"/>
        <v>292906.15000000002</v>
      </c>
      <c r="CY19" s="22">
        <f t="shared" si="5"/>
        <v>287048.027</v>
      </c>
      <c r="CZ19" s="22">
        <f t="shared" si="6"/>
        <v>278260.84250000003</v>
      </c>
      <c r="DA19" s="22">
        <f t="shared" si="7"/>
        <v>284119.75</v>
      </c>
      <c r="DB19" s="22">
        <f t="shared" si="8"/>
        <v>278437.35499999998</v>
      </c>
      <c r="DC19" s="22">
        <f t="shared" si="9"/>
        <v>269913.76250000001</v>
      </c>
      <c r="DD19" s="22">
        <f t="shared" si="67"/>
        <v>175858.75</v>
      </c>
      <c r="DE19" s="22">
        <f t="shared" si="68"/>
        <v>172341.57500000001</v>
      </c>
      <c r="DF19" s="22">
        <f t="shared" si="69"/>
        <v>167065.8125</v>
      </c>
      <c r="DG19" s="22">
        <f t="shared" si="11"/>
        <v>175858.75</v>
      </c>
      <c r="DH19" s="22">
        <f t="shared" si="12"/>
        <v>172341.57500000001</v>
      </c>
      <c r="DI19" s="22">
        <f t="shared" si="13"/>
        <v>167065.8125</v>
      </c>
      <c r="DJ19" s="22">
        <f t="shared" si="14"/>
        <v>175858.75</v>
      </c>
      <c r="DK19" s="22">
        <f t="shared" si="15"/>
        <v>172341.57500000001</v>
      </c>
      <c r="DL19" s="22">
        <f t="shared" si="16"/>
        <v>167065.8125</v>
      </c>
      <c r="DM19" s="22">
        <f t="shared" si="17"/>
        <v>167072.35</v>
      </c>
      <c r="DN19" s="22">
        <f t="shared" si="18"/>
        <v>163730.90299999999</v>
      </c>
      <c r="DO19" s="22">
        <f t="shared" si="19"/>
        <v>158718.73250000001</v>
      </c>
      <c r="DP19" s="22">
        <f t="shared" si="20"/>
        <v>39748</v>
      </c>
      <c r="DQ19" s="22">
        <f t="shared" si="21"/>
        <v>38953.040000000001</v>
      </c>
      <c r="DR19" s="22">
        <f t="shared" si="22"/>
        <v>37760.6</v>
      </c>
      <c r="DS19" s="22">
        <v>500</v>
      </c>
      <c r="DT19" s="23">
        <f t="shared" si="23"/>
        <v>16887670</v>
      </c>
      <c r="DU19" s="23">
        <f t="shared" si="24"/>
        <v>17253770</v>
      </c>
      <c r="DV19" s="22">
        <f t="shared" si="25"/>
        <v>18006890</v>
      </c>
      <c r="DW19" s="22">
        <f t="shared" si="26"/>
        <v>18760010</v>
      </c>
      <c r="DX19" s="22">
        <f t="shared" si="27"/>
        <v>26024480</v>
      </c>
      <c r="DY19" s="22">
        <f t="shared" si="28"/>
        <v>28283840</v>
      </c>
      <c r="DZ19" s="22">
        <f t="shared" si="29"/>
        <v>44868170</v>
      </c>
      <c r="EA19" s="22">
        <f t="shared" si="30"/>
        <v>24617610</v>
      </c>
      <c r="EB19" s="22">
        <f t="shared" si="70"/>
        <v>24481630</v>
      </c>
      <c r="EC19" s="22">
        <f t="shared" si="31"/>
        <v>25611310</v>
      </c>
      <c r="ED19" s="22">
        <f t="shared" si="32"/>
        <v>30522280</v>
      </c>
      <c r="EE19" s="22">
        <f t="shared" si="33"/>
        <v>34570300</v>
      </c>
      <c r="EF19" s="22">
        <f t="shared" si="34"/>
        <v>37959340</v>
      </c>
      <c r="EG19" s="22">
        <f t="shared" si="35"/>
        <v>56112670</v>
      </c>
      <c r="EH19" s="22">
        <f t="shared" si="36"/>
        <v>23953400</v>
      </c>
      <c r="EI19" s="22">
        <f t="shared" si="37"/>
        <v>23555920</v>
      </c>
      <c r="EJ19" s="22">
        <f t="shared" si="38"/>
        <v>24560080</v>
      </c>
      <c r="EK19" s="22">
        <f t="shared" si="39"/>
        <v>29345530</v>
      </c>
      <c r="EL19" s="22">
        <f t="shared" si="40"/>
        <v>34664440</v>
      </c>
      <c r="EM19" s="22">
        <f t="shared" si="41"/>
        <v>38973960</v>
      </c>
      <c r="EN19" s="22">
        <f t="shared" si="42"/>
        <v>61693080</v>
      </c>
      <c r="EO19" s="22">
        <f t="shared" si="43"/>
        <v>16024720</v>
      </c>
      <c r="EP19" s="22">
        <f t="shared" si="44"/>
        <v>15606320</v>
      </c>
      <c r="EQ19" s="22">
        <f t="shared" si="45"/>
        <v>16359440</v>
      </c>
      <c r="ER19" s="22">
        <f t="shared" si="46"/>
        <v>17112560</v>
      </c>
      <c r="ES19" s="22">
        <f t="shared" si="47"/>
        <v>21160580</v>
      </c>
      <c r="ET19" s="22">
        <f t="shared" si="48"/>
        <v>23419940</v>
      </c>
      <c r="EU19" s="22">
        <f t="shared" si="49"/>
        <v>33032680</v>
      </c>
      <c r="EV19" s="22">
        <f t="shared" si="50"/>
        <v>15606320</v>
      </c>
      <c r="EW19" s="22">
        <f t="shared" si="51"/>
        <v>16359440</v>
      </c>
      <c r="EX19" s="22">
        <f t="shared" si="52"/>
        <v>17112560</v>
      </c>
      <c r="EY19" s="22">
        <f t="shared" si="53"/>
        <v>21160580</v>
      </c>
      <c r="EZ19" s="22">
        <f t="shared" si="54"/>
        <v>21160580</v>
      </c>
      <c r="FA19" s="22">
        <f t="shared" si="55"/>
        <v>23419940</v>
      </c>
      <c r="FB19" s="22">
        <f t="shared" si="56"/>
        <v>33032680</v>
      </c>
      <c r="FC19" s="22">
        <f t="shared" si="57"/>
        <v>11762270</v>
      </c>
      <c r="FD19" s="22">
        <f t="shared" si="58"/>
        <v>12818730</v>
      </c>
      <c r="FE19" s="22">
        <f t="shared" si="59"/>
        <v>13446330</v>
      </c>
      <c r="FF19" s="22">
        <f t="shared" si="60"/>
        <v>14073930</v>
      </c>
      <c r="FG19" s="22">
        <f t="shared" si="61"/>
        <v>19016280</v>
      </c>
      <c r="FH19" s="22">
        <f t="shared" si="62"/>
        <v>22196120</v>
      </c>
      <c r="FI19" s="22">
        <f t="shared" si="63"/>
        <v>34136210</v>
      </c>
      <c r="FJ19" s="10">
        <f t="array" ref="FJ19">SUM(IF($C$2:$FI$2&gt;=1,C19:FI19,0))</f>
        <v>173462859.54250002</v>
      </c>
      <c r="FK19" s="10" t="s">
        <v>164</v>
      </c>
    </row>
    <row r="20" spans="1:167" x14ac:dyDescent="0.2">
      <c r="A20" s="2" t="s">
        <v>139</v>
      </c>
      <c r="B20" s="1" t="s">
        <v>128</v>
      </c>
      <c r="C20" s="21">
        <f>RopaDama!C20*(1+4.6%)</f>
        <v>203865.4</v>
      </c>
      <c r="D20" s="21">
        <f>RopaDama!D20*(1+4.6%)</f>
        <v>73978.350000000006</v>
      </c>
      <c r="E20" s="21">
        <f>RopaDama!E20*(1+4.6%)</f>
        <v>73978.350000000006</v>
      </c>
      <c r="F20" s="21">
        <f>RopaDama!F20*(1+4.6%)</f>
        <v>71128</v>
      </c>
      <c r="G20" s="21">
        <f>RopaDama!G20*(1+4.6%)</f>
        <v>117047.40000000001</v>
      </c>
      <c r="H20" s="21">
        <f>RopaDama!H20*(1+4.6%)</f>
        <v>101880.40000000001</v>
      </c>
      <c r="I20" s="21">
        <f>RopaDama!I20*(1+4.6%)</f>
        <v>73220</v>
      </c>
      <c r="J20" s="21">
        <f>RopaDama!J20*(1+4.6%)</f>
        <v>93094</v>
      </c>
      <c r="K20" s="21">
        <f>RopaDama!K20*(1+4.6%)</f>
        <v>39748</v>
      </c>
      <c r="L20" s="21">
        <f>RopaDama!L20*(1+4.6%)</f>
        <v>203760.80000000002</v>
      </c>
      <c r="M20" s="21">
        <f>RopaDama!M20*(1+4.6%)</f>
        <v>73873.75</v>
      </c>
      <c r="N20" s="21">
        <f>RopaDama!N20*(1+4.6%)</f>
        <v>73973.12000000001</v>
      </c>
      <c r="O20" s="21">
        <f>RopaDama!O20*(1+4.6%)</f>
        <v>71023.400000000009</v>
      </c>
      <c r="P20" s="21">
        <f>RopaDama!P20*(1+4.6%)</f>
        <v>116942.8</v>
      </c>
      <c r="Q20" s="21">
        <f>RopaDama!Q20*(1+4.6%)</f>
        <v>101775.8</v>
      </c>
      <c r="R20" s="21">
        <f>RopaDama!R20*(1+4.6%)</f>
        <v>73115.400000000009</v>
      </c>
      <c r="S20" s="21">
        <f>RopaDama!S20*(1+4.6%)</f>
        <v>92989.400000000009</v>
      </c>
      <c r="T20" s="21">
        <f>RopaDama!T20*(1+4.6%)</f>
        <v>39643.4</v>
      </c>
      <c r="U20" s="21">
        <f>RopaDama!U20*(1+4.6%)</f>
        <v>203656.2</v>
      </c>
      <c r="V20" s="21">
        <f>RopaDama!V20*(1+4.6%)</f>
        <v>73769.150000000009</v>
      </c>
      <c r="W20" s="21">
        <f>RopaDama!W20*(1+4.6%)</f>
        <v>73962.66</v>
      </c>
      <c r="X20" s="21">
        <f>RopaDama!X20*(1+4.6%)</f>
        <v>70918.8</v>
      </c>
      <c r="Y20" s="21">
        <f>RopaDama!Y20*(1+4.6%)</f>
        <v>116838.20000000001</v>
      </c>
      <c r="Z20" s="21">
        <f>RopaDama!Z20*(1+4.6%)</f>
        <v>101671.2</v>
      </c>
      <c r="AA20" s="21">
        <f>RopaDama!AA20*(1+4.6%)</f>
        <v>73010.8</v>
      </c>
      <c r="AB20" s="21">
        <f>RopaDama!AB20*(1+4.6%)</f>
        <v>92884.800000000003</v>
      </c>
      <c r="AC20" s="21">
        <f>RopaDama!AC20*(1+4.6%)</f>
        <v>39538.800000000003</v>
      </c>
      <c r="AD20" s="21">
        <f>RopaDama!AD20*(1+4.6%)</f>
        <v>20920</v>
      </c>
      <c r="AE20" s="21">
        <f>RopaDama!AE20*(1+4.6%)</f>
        <v>523000</v>
      </c>
      <c r="AF20" s="21">
        <f>RopaDama!AF20*(1+4.6%)</f>
        <v>627600</v>
      </c>
      <c r="AG20" s="21">
        <f>RopaDama!AG20*(1+4.6%)</f>
        <v>2086770</v>
      </c>
      <c r="AH20" s="21">
        <f>RopaDama!AH20*(1+4.6%)</f>
        <v>2086770</v>
      </c>
      <c r="AI20" s="21">
        <f>RopaDama!AI20*(1+4.6%)</f>
        <v>2086770</v>
      </c>
      <c r="AJ20" s="21">
        <f>RopaDama!AJ20*(1+4.6%)</f>
        <v>2086770</v>
      </c>
      <c r="AK20" s="21">
        <f>RopaDama!AK20*(1+4.6%)</f>
        <v>2086770</v>
      </c>
      <c r="AL20" s="21">
        <f>RopaDama!AL20*(1+4.6%)</f>
        <v>2086770</v>
      </c>
      <c r="AM20" s="21">
        <f>RopaDama!AM20*(1+4.6%)</f>
        <v>2086770</v>
      </c>
      <c r="AN20" s="21">
        <f>RopaDama!AN20*(1+4.6%)</f>
        <v>2086770</v>
      </c>
      <c r="AO20" s="21">
        <f>RopaDama!AO20*(1+4.6%)</f>
        <v>2086770</v>
      </c>
      <c r="AP20" s="21">
        <f>RopaDama!AP20*(1+4.6%)</f>
        <v>2084678</v>
      </c>
      <c r="AQ20" s="21">
        <f>RopaDama!AQ20*(1+4.6%)</f>
        <v>2084678</v>
      </c>
      <c r="AR20" s="21">
        <f>RopaDama!AR20*(1+4.6%)</f>
        <v>2084678</v>
      </c>
      <c r="AS20" s="21">
        <f>RopaDama!AS20*(1+4.6%)</f>
        <v>2084678</v>
      </c>
      <c r="AT20" s="21">
        <f>RopaDama!AT20*(1+4.6%)</f>
        <v>2084678</v>
      </c>
      <c r="AU20" s="21">
        <f>RopaDama!AU20*(1+4.6%)</f>
        <v>2084678</v>
      </c>
      <c r="AV20" s="21">
        <f>RopaDama!AV20*(1+4.6%)</f>
        <v>2084678</v>
      </c>
      <c r="AW20" s="21">
        <f>RopaDama!AW20*(1+4.6%)</f>
        <v>2084678</v>
      </c>
      <c r="AX20" s="21">
        <f>RopaDama!AX20*(1+4.6%)</f>
        <v>2084678</v>
      </c>
      <c r="AY20" s="21">
        <f>RopaDama!AY20*(1+4.6%)</f>
        <v>2083632</v>
      </c>
      <c r="AZ20" s="21">
        <f>RopaDama!AZ20*(1+4.6%)</f>
        <v>2083632</v>
      </c>
      <c r="BA20" s="21">
        <f>RopaDama!BA20*(1+4.6%)</f>
        <v>2083632</v>
      </c>
      <c r="BB20" s="21">
        <f>RopaDama!BB20*(1+4.6%)</f>
        <v>2083632</v>
      </c>
      <c r="BC20" s="21">
        <f>RopaDama!BC20*(1+4.6%)</f>
        <v>2083632</v>
      </c>
      <c r="BD20" s="21">
        <f>RopaDama!BD20*(1+4.6%)</f>
        <v>2083632</v>
      </c>
      <c r="BE20" s="21">
        <f>RopaDama!BE20*(1+4.6%)</f>
        <v>2083632</v>
      </c>
      <c r="BF20" s="21">
        <f>RopaDama!BF20*(1+4.6%)</f>
        <v>2083632</v>
      </c>
      <c r="BG20" s="21">
        <f>RopaDama!BG20*(1+4.6%)</f>
        <v>2083632</v>
      </c>
      <c r="BH20" s="21">
        <f>RopaDama!BH20*(1+4.6%)</f>
        <v>2082586</v>
      </c>
      <c r="BI20" s="21">
        <f>RopaDama!BI20*(1+4.6%)</f>
        <v>2082586</v>
      </c>
      <c r="BJ20" s="21">
        <f>RopaDama!BJ20*(1+4.6%)</f>
        <v>2082586</v>
      </c>
      <c r="BK20" s="21">
        <f>RopaDama!BK20*(1+4.6%)</f>
        <v>2082586</v>
      </c>
      <c r="BL20" s="21">
        <f>RopaDama!BL20*(1+4.6%)</f>
        <v>2082586</v>
      </c>
      <c r="BM20" s="21">
        <f>RopaDama!BM20*(1+4.6%)</f>
        <v>2082586</v>
      </c>
      <c r="BN20" s="21">
        <f>RopaDama!BN20*(1+4.6%)</f>
        <v>2082586</v>
      </c>
      <c r="BO20" s="21">
        <f>RopaDama!BO20*(1+4.6%)</f>
        <v>2082586</v>
      </c>
      <c r="BP20" s="21">
        <f>RopaDama!BP20*(1+4.6%)</f>
        <v>2082586</v>
      </c>
      <c r="BQ20" s="21">
        <f>RopaDama!BQ20*(1+4.6%)</f>
        <v>2081540</v>
      </c>
      <c r="BR20" s="21">
        <f>RopaDama!BR20*(1+4.6%)</f>
        <v>2081540</v>
      </c>
      <c r="BS20" s="21">
        <f>RopaDama!BS20*(1+4.6%)</f>
        <v>2081540</v>
      </c>
      <c r="BT20" s="21">
        <f>RopaDama!BT20*(1+4.6%)</f>
        <v>2081540</v>
      </c>
      <c r="BU20" s="21">
        <f>RopaDama!BU20*(1+4.6%)</f>
        <v>2081540</v>
      </c>
      <c r="BV20" s="21">
        <f>RopaDama!BV20*(1+4.6%)</f>
        <v>2081540</v>
      </c>
      <c r="BW20" s="21">
        <f>RopaDama!BW20*(1+4.6%)</f>
        <v>2081540</v>
      </c>
      <c r="BX20" s="21">
        <f>RopaDama!BX20*(1+4.6%)</f>
        <v>2081540</v>
      </c>
      <c r="BY20" s="21">
        <f>RopaDama!BY20*(1+4.6%)</f>
        <v>2081540</v>
      </c>
      <c r="BZ20" s="21">
        <f>RopaDama!BZ20*(1+4.6%)</f>
        <v>2080494</v>
      </c>
      <c r="CA20" s="21">
        <f>RopaDama!CA20*(1+4.6%)</f>
        <v>2080494</v>
      </c>
      <c r="CB20" s="21">
        <f>RopaDama!CB20*(1+4.6%)</f>
        <v>2080494</v>
      </c>
      <c r="CC20" s="21">
        <f>RopaDama!CC20*(1+4.6%)</f>
        <v>2080494</v>
      </c>
      <c r="CD20" s="21">
        <f>RopaDama!CD20*(1+4.6%)</f>
        <v>2080494</v>
      </c>
      <c r="CE20" s="21">
        <f>RopaDama!CE20*(1+4.6%)</f>
        <v>2080494</v>
      </c>
      <c r="CF20" s="21">
        <f>RopaDama!CF20*(1+4.6%)</f>
        <v>2080494</v>
      </c>
      <c r="CG20" s="21">
        <f>RopaDama!CG20*(1+4.6%)</f>
        <v>2080494</v>
      </c>
      <c r="CH20" s="21">
        <f>RopaDama!CH20*(1+4.6%)</f>
        <v>2080494</v>
      </c>
      <c r="CI20" s="21">
        <f>RopaDama!CI20*(1+4.6%)</f>
        <v>2079448</v>
      </c>
      <c r="CJ20" s="21">
        <f>RopaDama!CJ20*(1+4.6%)</f>
        <v>2079448</v>
      </c>
      <c r="CK20" s="21">
        <f>RopaDama!CK20*(1+4.6%)</f>
        <v>2079448</v>
      </c>
      <c r="CL20" s="21">
        <f>RopaDama!CL20*(1+4.6%)</f>
        <v>2079448</v>
      </c>
      <c r="CM20" s="21">
        <f>RopaDama!CM20*(1+4.6%)</f>
        <v>2079448</v>
      </c>
      <c r="CN20" s="21">
        <f>RopaDama!CN20*(1+4.6%)</f>
        <v>2079448</v>
      </c>
      <c r="CO20" s="21">
        <f>RopaDama!CO20*(1+4.6%)</f>
        <v>2079448</v>
      </c>
      <c r="CP20" s="21">
        <f>RopaDama!CP20*(1+4.6%)</f>
        <v>2079448</v>
      </c>
      <c r="CQ20" s="21">
        <f>RopaDama!CQ20*(1+4.6%)</f>
        <v>2079448</v>
      </c>
      <c r="CR20" s="22">
        <f t="shared" si="64"/>
        <v>292906.15000000002</v>
      </c>
      <c r="CS20" s="22">
        <f t="shared" si="65"/>
        <v>292592.34999999998</v>
      </c>
      <c r="CT20" s="22">
        <f t="shared" si="66"/>
        <v>292278.55000000005</v>
      </c>
      <c r="CU20" s="22">
        <f t="shared" si="1"/>
        <v>277843.75</v>
      </c>
      <c r="CV20" s="22">
        <f t="shared" si="2"/>
        <v>277634.55000000005</v>
      </c>
      <c r="CW20" s="22">
        <f t="shared" si="3"/>
        <v>277425.35000000003</v>
      </c>
      <c r="CX20" s="22">
        <f t="shared" si="4"/>
        <v>292906.15000000002</v>
      </c>
      <c r="CY20" s="22">
        <f t="shared" si="5"/>
        <v>292592.34999999998</v>
      </c>
      <c r="CZ20" s="22">
        <f t="shared" si="6"/>
        <v>292278.55000000005</v>
      </c>
      <c r="DA20" s="22">
        <f t="shared" si="7"/>
        <v>284119.75</v>
      </c>
      <c r="DB20" s="22">
        <f t="shared" si="8"/>
        <v>283805.95</v>
      </c>
      <c r="DC20" s="22">
        <f t="shared" si="9"/>
        <v>283492.15000000002</v>
      </c>
      <c r="DD20" s="22">
        <f t="shared" si="67"/>
        <v>175858.75</v>
      </c>
      <c r="DE20" s="22">
        <f t="shared" si="68"/>
        <v>175748.92</v>
      </c>
      <c r="DF20" s="22">
        <f t="shared" si="69"/>
        <v>175633.86</v>
      </c>
      <c r="DG20" s="22">
        <f t="shared" si="11"/>
        <v>175858.75</v>
      </c>
      <c r="DH20" s="22">
        <f t="shared" si="12"/>
        <v>175748.92</v>
      </c>
      <c r="DI20" s="22">
        <f t="shared" si="13"/>
        <v>175633.86</v>
      </c>
      <c r="DJ20" s="22">
        <f t="shared" si="14"/>
        <v>175858.75</v>
      </c>
      <c r="DK20" s="22">
        <f t="shared" si="15"/>
        <v>175748.92</v>
      </c>
      <c r="DL20" s="22">
        <f t="shared" si="16"/>
        <v>175633.86</v>
      </c>
      <c r="DM20" s="22">
        <f t="shared" si="17"/>
        <v>167072.35</v>
      </c>
      <c r="DN20" s="22">
        <f t="shared" si="18"/>
        <v>166962.52000000002</v>
      </c>
      <c r="DO20" s="22">
        <f t="shared" si="19"/>
        <v>166847.46000000002</v>
      </c>
      <c r="DP20" s="22">
        <f t="shared" si="20"/>
        <v>39748</v>
      </c>
      <c r="DQ20" s="22">
        <f t="shared" si="21"/>
        <v>39643.4</v>
      </c>
      <c r="DR20" s="22">
        <f t="shared" si="22"/>
        <v>39538.800000000003</v>
      </c>
      <c r="DS20" s="22">
        <v>2000</v>
      </c>
      <c r="DT20" s="23">
        <f t="shared" si="23"/>
        <v>4173540</v>
      </c>
      <c r="DU20" s="23">
        <f t="shared" si="24"/>
        <v>4169356</v>
      </c>
      <c r="DV20" s="22">
        <f t="shared" si="25"/>
        <v>4167264</v>
      </c>
      <c r="DW20" s="22">
        <f t="shared" si="26"/>
        <v>4165172</v>
      </c>
      <c r="DX20" s="22">
        <f t="shared" si="27"/>
        <v>4163080</v>
      </c>
      <c r="DY20" s="22">
        <f t="shared" si="28"/>
        <v>4160988</v>
      </c>
      <c r="DZ20" s="22">
        <f t="shared" si="29"/>
        <v>4158896</v>
      </c>
      <c r="EA20" s="22">
        <f t="shared" si="30"/>
        <v>6260310</v>
      </c>
      <c r="EB20" s="22">
        <f t="shared" si="70"/>
        <v>6254034</v>
      </c>
      <c r="EC20" s="22">
        <f t="shared" si="31"/>
        <v>6250896</v>
      </c>
      <c r="ED20" s="22">
        <f t="shared" si="32"/>
        <v>6246712</v>
      </c>
      <c r="EE20" s="22">
        <f t="shared" si="33"/>
        <v>6244620</v>
      </c>
      <c r="EF20" s="22">
        <f t="shared" si="34"/>
        <v>6241482</v>
      </c>
      <c r="EG20" s="22">
        <f t="shared" si="35"/>
        <v>6238344</v>
      </c>
      <c r="EH20" s="22">
        <f t="shared" si="36"/>
        <v>6260310</v>
      </c>
      <c r="EI20" s="22">
        <f t="shared" si="37"/>
        <v>6254034</v>
      </c>
      <c r="EJ20" s="22">
        <f t="shared" si="38"/>
        <v>6250896</v>
      </c>
      <c r="EK20" s="22">
        <f t="shared" si="39"/>
        <v>6246712</v>
      </c>
      <c r="EL20" s="22">
        <f t="shared" si="40"/>
        <v>6244620</v>
      </c>
      <c r="EM20" s="22">
        <f t="shared" si="41"/>
        <v>6241482</v>
      </c>
      <c r="EN20" s="22">
        <f t="shared" si="42"/>
        <v>6238344</v>
      </c>
      <c r="EO20" s="22">
        <f t="shared" si="43"/>
        <v>4173540</v>
      </c>
      <c r="EP20" s="22">
        <f t="shared" si="44"/>
        <v>4169356</v>
      </c>
      <c r="EQ20" s="22">
        <f t="shared" si="45"/>
        <v>4167264</v>
      </c>
      <c r="ER20" s="22">
        <f t="shared" si="46"/>
        <v>4165172</v>
      </c>
      <c r="ES20" s="22">
        <f t="shared" si="47"/>
        <v>4163080</v>
      </c>
      <c r="ET20" s="22">
        <f t="shared" si="48"/>
        <v>4160988</v>
      </c>
      <c r="EU20" s="22">
        <f t="shared" si="49"/>
        <v>4158896</v>
      </c>
      <c r="EV20" s="22">
        <f t="shared" si="50"/>
        <v>4169356</v>
      </c>
      <c r="EW20" s="22">
        <f t="shared" si="51"/>
        <v>4167264</v>
      </c>
      <c r="EX20" s="22">
        <f t="shared" si="52"/>
        <v>4165172</v>
      </c>
      <c r="EY20" s="22">
        <f t="shared" si="53"/>
        <v>4163080</v>
      </c>
      <c r="EZ20" s="22">
        <f t="shared" si="54"/>
        <v>4163080</v>
      </c>
      <c r="FA20" s="22">
        <f t="shared" si="55"/>
        <v>4160988</v>
      </c>
      <c r="FB20" s="22">
        <f t="shared" si="56"/>
        <v>4158896</v>
      </c>
      <c r="FC20" s="22">
        <f t="shared" si="57"/>
        <v>4173540</v>
      </c>
      <c r="FD20" s="22">
        <f t="shared" si="58"/>
        <v>4169356</v>
      </c>
      <c r="FE20" s="22">
        <f t="shared" si="59"/>
        <v>4167264</v>
      </c>
      <c r="FF20" s="22">
        <f t="shared" si="60"/>
        <v>4165172</v>
      </c>
      <c r="FG20" s="22">
        <f t="shared" si="61"/>
        <v>4163080</v>
      </c>
      <c r="FH20" s="22">
        <f t="shared" si="62"/>
        <v>4160988</v>
      </c>
      <c r="FI20" s="22">
        <f t="shared" si="63"/>
        <v>4158896</v>
      </c>
      <c r="FJ20" s="10">
        <f t="array" ref="FJ20">SUM(IF($C$2:$FI$2&gt;=1,C20:FI20,0))</f>
        <v>34255715.5</v>
      </c>
      <c r="FK20" s="10" t="s">
        <v>164</v>
      </c>
    </row>
    <row r="21" spans="1:167" x14ac:dyDescent="0.2">
      <c r="A21" s="2" t="s">
        <v>130</v>
      </c>
      <c r="B21" s="1" t="s">
        <v>128</v>
      </c>
      <c r="C21" s="21">
        <f>RopaDama!C21*(1+4.6%)</f>
        <v>203865.4</v>
      </c>
      <c r="D21" s="21">
        <f>RopaDama!D21*(1+4.6%)</f>
        <v>73978.350000000006</v>
      </c>
      <c r="E21" s="21">
        <f>RopaDama!E21*(1+4.6%)</f>
        <v>73978.350000000006</v>
      </c>
      <c r="F21" s="21">
        <f>RopaDama!F21*(1+4.6%)</f>
        <v>71128</v>
      </c>
      <c r="G21" s="21">
        <f>RopaDama!G21*(1+4.6%)</f>
        <v>117047.40000000001</v>
      </c>
      <c r="H21" s="21">
        <f>RopaDama!H21*(1+4.6%)</f>
        <v>101880.40000000001</v>
      </c>
      <c r="I21" s="21">
        <f>RopaDama!I21*(1+4.6%)</f>
        <v>73220</v>
      </c>
      <c r="J21" s="21">
        <f>RopaDama!J21*(1+4.6%)</f>
        <v>93094</v>
      </c>
      <c r="K21" s="21">
        <f>RopaDama!K21*(1+4.6%)</f>
        <v>39748</v>
      </c>
      <c r="L21" s="21">
        <f>RopaDama!L21*(1+4.6%)</f>
        <v>202924</v>
      </c>
      <c r="M21" s="21">
        <f>RopaDama!M21*(1+4.6%)</f>
        <v>73036.95</v>
      </c>
      <c r="N21" s="21">
        <f>RopaDama!N21*(1+4.6%)</f>
        <v>73036.95</v>
      </c>
      <c r="O21" s="21">
        <f>RopaDama!O21*(1+4.6%)</f>
        <v>70186.600000000006</v>
      </c>
      <c r="P21" s="21">
        <f>RopaDama!P21*(1+4.6%)</f>
        <v>116106</v>
      </c>
      <c r="Q21" s="21">
        <f>RopaDama!Q21*(1+4.6%)</f>
        <v>100939</v>
      </c>
      <c r="R21" s="21">
        <f>RopaDama!R21*(1+4.6%)</f>
        <v>72278.600000000006</v>
      </c>
      <c r="S21" s="21">
        <f>RopaDama!S21*(1+4.6%)</f>
        <v>92152.6</v>
      </c>
      <c r="T21" s="21">
        <f>RopaDama!T21*(1+4.6%)</f>
        <v>38806.6</v>
      </c>
      <c r="U21" s="21">
        <f>RopaDama!U21*(1+4.6%)</f>
        <v>202087.2</v>
      </c>
      <c r="V21" s="21">
        <f>RopaDama!V21*(1+4.6%)</f>
        <v>72200.150000000009</v>
      </c>
      <c r="W21" s="21">
        <f>RopaDama!W21*(1+4.6%)</f>
        <v>72200.150000000009</v>
      </c>
      <c r="X21" s="21">
        <f>RopaDama!X21*(1+4.6%)</f>
        <v>69349.8</v>
      </c>
      <c r="Y21" s="21">
        <f>RopaDama!Y21*(1+4.6%)</f>
        <v>115269.20000000001</v>
      </c>
      <c r="Z21" s="21">
        <f>RopaDama!Z21*(1+4.6%)</f>
        <v>100102.2</v>
      </c>
      <c r="AA21" s="21">
        <f>RopaDama!AA21*(1+4.6%)</f>
        <v>71441.8</v>
      </c>
      <c r="AB21" s="21">
        <f>RopaDama!AB21*(1+4.6%)</f>
        <v>91315.8</v>
      </c>
      <c r="AC21" s="21">
        <f>RopaDama!AC21*(1+4.6%)</f>
        <v>37969.800000000003</v>
      </c>
      <c r="AD21" s="21">
        <f>RopaDama!AD21*(1+4.6%)</f>
        <v>20920</v>
      </c>
      <c r="AE21" s="21">
        <f>RopaDama!AE21*(1+4.6%)</f>
        <v>418400</v>
      </c>
      <c r="AF21" s="21">
        <f>RopaDama!AF21*(1+4.6%)</f>
        <v>575300</v>
      </c>
      <c r="AG21" s="21">
        <f>RopaDama!AG21*(1+4.6%)</f>
        <v>2092000</v>
      </c>
      <c r="AH21" s="21">
        <f>RopaDama!AH21*(1+4.6%)</f>
        <v>2092000</v>
      </c>
      <c r="AI21" s="21">
        <f>RopaDama!AI21*(1+4.6%)</f>
        <v>2092000</v>
      </c>
      <c r="AJ21" s="21">
        <f>RopaDama!AJ21*(1+4.6%)</f>
        <v>2092000</v>
      </c>
      <c r="AK21" s="21">
        <f>RopaDama!AK21*(1+4.6%)</f>
        <v>2092000</v>
      </c>
      <c r="AL21" s="21">
        <f>RopaDama!AL21*(1+4.6%)</f>
        <v>2092000</v>
      </c>
      <c r="AM21" s="21">
        <f>RopaDama!AM21*(1+4.6%)</f>
        <v>2092000</v>
      </c>
      <c r="AN21" s="21">
        <f>RopaDama!AN21*(1+4.6%)</f>
        <v>2092000</v>
      </c>
      <c r="AO21" s="21">
        <f>RopaDama!AO21*(1+4.6%)</f>
        <v>2092000</v>
      </c>
      <c r="AP21" s="21">
        <f>RopaDama!AP21*(1+4.6%)</f>
        <v>2081540</v>
      </c>
      <c r="AQ21" s="21">
        <f>RopaDama!AQ21*(1+4.6%)</f>
        <v>2081540</v>
      </c>
      <c r="AR21" s="21">
        <f>RopaDama!AR21*(1+4.6%)</f>
        <v>2081540</v>
      </c>
      <c r="AS21" s="21">
        <f>RopaDama!AS21*(1+4.6%)</f>
        <v>2081540</v>
      </c>
      <c r="AT21" s="21">
        <f>RopaDama!AT21*(1+4.6%)</f>
        <v>2081540</v>
      </c>
      <c r="AU21" s="21">
        <f>RopaDama!AU21*(1+4.6%)</f>
        <v>2081540</v>
      </c>
      <c r="AV21" s="21">
        <f>RopaDama!AV21*(1+4.6%)</f>
        <v>2081540</v>
      </c>
      <c r="AW21" s="21">
        <f>RopaDama!AW21*(1+4.6%)</f>
        <v>2081540</v>
      </c>
      <c r="AX21" s="21">
        <f>RopaDama!AX21*(1+4.6%)</f>
        <v>2081540</v>
      </c>
      <c r="AY21" s="21">
        <f>RopaDama!AY21*(1+4.6%)</f>
        <v>2076310</v>
      </c>
      <c r="AZ21" s="21">
        <f>RopaDama!AZ21*(1+4.6%)</f>
        <v>2076310</v>
      </c>
      <c r="BA21" s="21">
        <f>RopaDama!BA21*(1+4.6%)</f>
        <v>2076310</v>
      </c>
      <c r="BB21" s="21">
        <f>RopaDama!BB21*(1+4.6%)</f>
        <v>2076310</v>
      </c>
      <c r="BC21" s="21">
        <f>RopaDama!BC21*(1+4.6%)</f>
        <v>2076310</v>
      </c>
      <c r="BD21" s="21">
        <f>RopaDama!BD21*(1+4.6%)</f>
        <v>2076310</v>
      </c>
      <c r="BE21" s="21">
        <f>RopaDama!BE21*(1+4.6%)</f>
        <v>2076310</v>
      </c>
      <c r="BF21" s="21">
        <f>RopaDama!BF21*(1+4.6%)</f>
        <v>2076310</v>
      </c>
      <c r="BG21" s="21">
        <f>RopaDama!BG21*(1+4.6%)</f>
        <v>2076310</v>
      </c>
      <c r="BH21" s="21">
        <f>RopaDama!BH21*(1+4.6%)</f>
        <v>2071080</v>
      </c>
      <c r="BI21" s="21">
        <f>RopaDama!BI21*(1+4.6%)</f>
        <v>2071080</v>
      </c>
      <c r="BJ21" s="21">
        <f>RopaDama!BJ21*(1+4.6%)</f>
        <v>2071080</v>
      </c>
      <c r="BK21" s="21">
        <f>RopaDama!BK21*(1+4.6%)</f>
        <v>2071080</v>
      </c>
      <c r="BL21" s="21">
        <f>RopaDama!BL21*(1+4.6%)</f>
        <v>2071080</v>
      </c>
      <c r="BM21" s="21">
        <f>RopaDama!BM21*(1+4.6%)</f>
        <v>2071080</v>
      </c>
      <c r="BN21" s="21">
        <f>RopaDama!BN21*(1+4.6%)</f>
        <v>2071080</v>
      </c>
      <c r="BO21" s="21">
        <f>RopaDama!BO21*(1+4.6%)</f>
        <v>2071080</v>
      </c>
      <c r="BP21" s="21">
        <f>RopaDama!BP21*(1+4.6%)</f>
        <v>2071080</v>
      </c>
      <c r="BQ21" s="21">
        <f>RopaDama!BQ21*(1+4.6%)</f>
        <v>2065850</v>
      </c>
      <c r="BR21" s="21">
        <f>RopaDama!BR21*(1+4.6%)</f>
        <v>2065850</v>
      </c>
      <c r="BS21" s="21">
        <f>RopaDama!BS21*(1+4.6%)</f>
        <v>2065850</v>
      </c>
      <c r="BT21" s="21">
        <f>RopaDama!BT21*(1+4.6%)</f>
        <v>2065850</v>
      </c>
      <c r="BU21" s="21">
        <f>RopaDama!BU21*(1+4.6%)</f>
        <v>2065850</v>
      </c>
      <c r="BV21" s="21">
        <f>RopaDama!BV21*(1+4.6%)</f>
        <v>2065850</v>
      </c>
      <c r="BW21" s="21">
        <f>RopaDama!BW21*(1+4.6%)</f>
        <v>2065850</v>
      </c>
      <c r="BX21" s="21">
        <f>RopaDama!BX21*(1+4.6%)</f>
        <v>2065850</v>
      </c>
      <c r="BY21" s="21">
        <f>RopaDama!BY21*(1+4.6%)</f>
        <v>2065850</v>
      </c>
      <c r="BZ21" s="21">
        <f>RopaDama!BZ21*(1+4.6%)</f>
        <v>2060620</v>
      </c>
      <c r="CA21" s="21">
        <f>RopaDama!CA21*(1+4.6%)</f>
        <v>2060620</v>
      </c>
      <c r="CB21" s="21">
        <f>RopaDama!CB21*(1+4.6%)</f>
        <v>2060620</v>
      </c>
      <c r="CC21" s="21">
        <f>RopaDama!CC21*(1+4.6%)</f>
        <v>2060620</v>
      </c>
      <c r="CD21" s="21">
        <f>RopaDama!CD21*(1+4.6%)</f>
        <v>2060620</v>
      </c>
      <c r="CE21" s="21">
        <f>RopaDama!CE21*(1+4.6%)</f>
        <v>2060620</v>
      </c>
      <c r="CF21" s="21">
        <f>RopaDama!CF21*(1+4.6%)</f>
        <v>2060620</v>
      </c>
      <c r="CG21" s="21">
        <f>RopaDama!CG21*(1+4.6%)</f>
        <v>2060620</v>
      </c>
      <c r="CH21" s="21">
        <f>RopaDama!CH21*(1+4.6%)</f>
        <v>2060620</v>
      </c>
      <c r="CI21" s="21">
        <f>RopaDama!CI21*(1+4.6%)</f>
        <v>2055390</v>
      </c>
      <c r="CJ21" s="21">
        <f>RopaDama!CJ21*(1+4.6%)</f>
        <v>2055390</v>
      </c>
      <c r="CK21" s="21">
        <f>RopaDama!CK21*(1+4.6%)</f>
        <v>2055390</v>
      </c>
      <c r="CL21" s="21">
        <f>RopaDama!CL21*(1+4.6%)</f>
        <v>2055390</v>
      </c>
      <c r="CM21" s="21">
        <f>RopaDama!CM21*(1+4.6%)</f>
        <v>2055390</v>
      </c>
      <c r="CN21" s="21">
        <f>RopaDama!CN21*(1+4.6%)</f>
        <v>2055390</v>
      </c>
      <c r="CO21" s="21">
        <f>RopaDama!CO21*(1+4.6%)</f>
        <v>2055390</v>
      </c>
      <c r="CP21" s="21">
        <f>RopaDama!CP21*(1+4.6%)</f>
        <v>2055390</v>
      </c>
      <c r="CQ21" s="21">
        <f>RopaDama!CQ21*(1+4.6%)</f>
        <v>2055390</v>
      </c>
      <c r="CR21" s="22">
        <f t="shared" si="64"/>
        <v>292906.15000000002</v>
      </c>
      <c r="CS21" s="22">
        <f t="shared" si="65"/>
        <v>290081.95</v>
      </c>
      <c r="CT21" s="22">
        <f t="shared" si="66"/>
        <v>287571.55000000005</v>
      </c>
      <c r="CU21" s="22">
        <f>C21+D21</f>
        <v>277843.75</v>
      </c>
      <c r="CV21" s="22">
        <f t="shared" si="2"/>
        <v>275960.95</v>
      </c>
      <c r="CW21" s="22">
        <f t="shared" si="3"/>
        <v>274287.35000000003</v>
      </c>
      <c r="CX21" s="22">
        <f t="shared" si="4"/>
        <v>292906.15000000002</v>
      </c>
      <c r="CY21" s="22">
        <f t="shared" si="5"/>
        <v>290081.95</v>
      </c>
      <c r="CZ21" s="22">
        <f t="shared" si="6"/>
        <v>287571.55000000005</v>
      </c>
      <c r="DA21" s="22">
        <f t="shared" si="7"/>
        <v>284119.75</v>
      </c>
      <c r="DB21" s="22">
        <f t="shared" si="8"/>
        <v>281295.55000000005</v>
      </c>
      <c r="DC21" s="22">
        <f t="shared" si="9"/>
        <v>278785.15000000002</v>
      </c>
      <c r="DD21" s="22">
        <f t="shared" si="67"/>
        <v>175858.75</v>
      </c>
      <c r="DE21" s="22">
        <f t="shared" si="68"/>
        <v>173975.95</v>
      </c>
      <c r="DF21" s="22">
        <f t="shared" si="69"/>
        <v>172302.35</v>
      </c>
      <c r="DG21" s="22">
        <f t="shared" si="11"/>
        <v>175858.75</v>
      </c>
      <c r="DH21" s="22">
        <f t="shared" si="12"/>
        <v>173975.95</v>
      </c>
      <c r="DI21" s="22">
        <f t="shared" si="13"/>
        <v>172302.35</v>
      </c>
      <c r="DJ21" s="22">
        <f t="shared" si="14"/>
        <v>175858.75</v>
      </c>
      <c r="DK21" s="22">
        <f t="shared" si="15"/>
        <v>173975.95</v>
      </c>
      <c r="DL21" s="22">
        <f t="shared" si="16"/>
        <v>172302.35</v>
      </c>
      <c r="DM21" s="22">
        <f t="shared" si="17"/>
        <v>167072.35</v>
      </c>
      <c r="DN21" s="22">
        <f t="shared" si="18"/>
        <v>165189.54999999999</v>
      </c>
      <c r="DO21" s="22">
        <f t="shared" si="19"/>
        <v>163515.95000000001</v>
      </c>
      <c r="DP21" s="22">
        <f t="shared" si="20"/>
        <v>39748</v>
      </c>
      <c r="DQ21" s="22">
        <f t="shared" si="21"/>
        <v>38806.6</v>
      </c>
      <c r="DR21" s="22">
        <f t="shared" si="22"/>
        <v>37969.800000000003</v>
      </c>
      <c r="DS21" s="22">
        <v>20000</v>
      </c>
      <c r="DT21" s="23">
        <f t="shared" si="23"/>
        <v>4184000</v>
      </c>
      <c r="DU21" s="23">
        <f t="shared" si="24"/>
        <v>4163080</v>
      </c>
      <c r="DV21" s="22">
        <f t="shared" si="25"/>
        <v>4152620</v>
      </c>
      <c r="DW21" s="22">
        <f t="shared" si="26"/>
        <v>4142160</v>
      </c>
      <c r="DX21" s="22">
        <f t="shared" si="27"/>
        <v>4131700</v>
      </c>
      <c r="DY21" s="22">
        <f t="shared" si="28"/>
        <v>4121240</v>
      </c>
      <c r="DZ21" s="22">
        <f t="shared" si="29"/>
        <v>4110780</v>
      </c>
      <c r="EA21" s="22">
        <f t="shared" si="30"/>
        <v>6276000</v>
      </c>
      <c r="EB21" s="22">
        <f t="shared" si="70"/>
        <v>6244620</v>
      </c>
      <c r="EC21" s="22">
        <f t="shared" si="31"/>
        <v>6228930</v>
      </c>
      <c r="ED21" s="22">
        <f t="shared" si="32"/>
        <v>6208010</v>
      </c>
      <c r="EE21" s="22">
        <f t="shared" si="33"/>
        <v>6197550</v>
      </c>
      <c r="EF21" s="22">
        <f t="shared" si="34"/>
        <v>6181860</v>
      </c>
      <c r="EG21" s="22">
        <f t="shared" si="35"/>
        <v>6166170</v>
      </c>
      <c r="EH21" s="22">
        <f t="shared" si="36"/>
        <v>6276000</v>
      </c>
      <c r="EI21" s="22">
        <f t="shared" si="37"/>
        <v>6244620</v>
      </c>
      <c r="EJ21" s="22">
        <f t="shared" si="38"/>
        <v>6228930</v>
      </c>
      <c r="EK21" s="22">
        <f t="shared" si="39"/>
        <v>6208010</v>
      </c>
      <c r="EL21" s="22">
        <f t="shared" si="40"/>
        <v>6197550</v>
      </c>
      <c r="EM21" s="22">
        <f t="shared" si="41"/>
        <v>6181860</v>
      </c>
      <c r="EN21" s="22">
        <f t="shared" si="42"/>
        <v>6166170</v>
      </c>
      <c r="EO21" s="22">
        <f t="shared" si="43"/>
        <v>4184000</v>
      </c>
      <c r="EP21" s="22">
        <f t="shared" si="44"/>
        <v>4163080</v>
      </c>
      <c r="EQ21" s="22">
        <f t="shared" si="45"/>
        <v>4152620</v>
      </c>
      <c r="ER21" s="22">
        <f t="shared" si="46"/>
        <v>4142160</v>
      </c>
      <c r="ES21" s="22">
        <f t="shared" si="47"/>
        <v>4131700</v>
      </c>
      <c r="ET21" s="22">
        <f t="shared" si="48"/>
        <v>4121240</v>
      </c>
      <c r="EU21" s="22">
        <f t="shared" si="49"/>
        <v>4110780</v>
      </c>
      <c r="EV21" s="22">
        <f t="shared" si="50"/>
        <v>4163080</v>
      </c>
      <c r="EW21" s="22">
        <f t="shared" si="51"/>
        <v>4152620</v>
      </c>
      <c r="EX21" s="22">
        <f t="shared" si="52"/>
        <v>4142160</v>
      </c>
      <c r="EY21" s="22">
        <f t="shared" si="53"/>
        <v>4131700</v>
      </c>
      <c r="EZ21" s="22">
        <f t="shared" si="54"/>
        <v>4131700</v>
      </c>
      <c r="FA21" s="22">
        <f t="shared" si="55"/>
        <v>4121240</v>
      </c>
      <c r="FB21" s="22">
        <f t="shared" si="56"/>
        <v>4110780</v>
      </c>
      <c r="FC21" s="22">
        <f t="shared" si="57"/>
        <v>4184000</v>
      </c>
      <c r="FD21" s="22">
        <f t="shared" si="58"/>
        <v>4163080</v>
      </c>
      <c r="FE21" s="22">
        <f t="shared" si="59"/>
        <v>4152620</v>
      </c>
      <c r="FF21" s="22">
        <f t="shared" si="60"/>
        <v>4142160</v>
      </c>
      <c r="FG21" s="22">
        <f t="shared" si="61"/>
        <v>4131700</v>
      </c>
      <c r="FH21" s="22">
        <f t="shared" si="62"/>
        <v>4121240</v>
      </c>
      <c r="FI21" s="22">
        <f t="shared" si="63"/>
        <v>4110780</v>
      </c>
      <c r="FJ21" s="10">
        <f t="array" ref="FJ21">SUM(IF($C$2:$FI$2&gt;=1,C21:FI21,0))</f>
        <v>33845422</v>
      </c>
      <c r="FK21" s="10" t="s">
        <v>164</v>
      </c>
    </row>
    <row r="22" spans="1:167" x14ac:dyDescent="0.2">
      <c r="A22" s="2" t="s">
        <v>137</v>
      </c>
      <c r="B22" s="1" t="s">
        <v>6</v>
      </c>
      <c r="C22" s="21">
        <f>RopaDama!C22*(1+4.6%)</f>
        <v>216312.80000000002</v>
      </c>
      <c r="D22" s="21">
        <f>RopaDama!D22*(1+4.6%)</f>
        <v>78240.800000000003</v>
      </c>
      <c r="E22" s="21">
        <f>RopaDama!E22*(1+4.6%)</f>
        <v>78240.800000000003</v>
      </c>
      <c r="F22" s="21">
        <f>RopaDama!F22*(1+4.6%)</f>
        <v>70918.8</v>
      </c>
      <c r="G22" s="21">
        <f>RopaDama!G22*(1+4.6%)</f>
        <v>125520</v>
      </c>
      <c r="H22" s="21">
        <f>RopaDama!H22*(1+4.6%)</f>
        <v>103344.8</v>
      </c>
      <c r="I22" s="21">
        <f>RopaDama!I22*(1+4.6%)</f>
        <v>79286.8</v>
      </c>
      <c r="J22" s="21">
        <f>RopaDama!J22*(1+4.6%)</f>
        <v>93930.8</v>
      </c>
      <c r="K22" s="21">
        <f>RopaDama!K22*(1+4.6%)</f>
        <v>40794</v>
      </c>
      <c r="L22" s="21">
        <f>RopaDama!L22*(1+4.6%)</f>
        <v>195392.80000000002</v>
      </c>
      <c r="M22" s="21">
        <f>RopaDama!M22*(1+4.6%)</f>
        <v>70918.8</v>
      </c>
      <c r="N22" s="21">
        <f>RopaDama!N22*(1+4.6%)</f>
        <v>70918.8</v>
      </c>
      <c r="O22" s="21">
        <f>RopaDama!O22*(1+4.6%)</f>
        <v>68826.8</v>
      </c>
      <c r="P22" s="21">
        <f>RopaDama!P22*(1+4.6%)</f>
        <v>117152</v>
      </c>
      <c r="Q22" s="21">
        <f>RopaDama!Q22*(1+4.6%)</f>
        <v>101252.8</v>
      </c>
      <c r="R22" s="21">
        <f>RopaDama!R22*(1+4.6%)</f>
        <v>71964.800000000003</v>
      </c>
      <c r="S22" s="21">
        <f>RopaDama!S22*(1+4.6%)</f>
        <v>90792.8</v>
      </c>
      <c r="T22" s="21">
        <f>RopaDama!T22*(1+4.6%)</f>
        <v>39748</v>
      </c>
      <c r="U22" s="21">
        <f>RopaDama!U22*(1+4.6%)</f>
        <v>174472.80000000002</v>
      </c>
      <c r="V22" s="21">
        <f>RopaDama!V22*(1+4.6%)</f>
        <v>66734.8</v>
      </c>
      <c r="W22" s="21">
        <f>RopaDama!W22*(1+4.6%)</f>
        <v>66734.8</v>
      </c>
      <c r="X22" s="21">
        <f>RopaDama!X22*(1+4.6%)</f>
        <v>66734.8</v>
      </c>
      <c r="Y22" s="21">
        <f>RopaDama!Y22*(1+4.6%)</f>
        <v>106692</v>
      </c>
      <c r="Z22" s="21">
        <f>RopaDama!Z22*(1+4.6%)</f>
        <v>97068.800000000003</v>
      </c>
      <c r="AA22" s="21">
        <f>RopaDama!AA22*(1+4.6%)</f>
        <v>67780.800000000003</v>
      </c>
      <c r="AB22" s="21">
        <f>RopaDama!AB22*(1+4.6%)</f>
        <v>88700.800000000003</v>
      </c>
      <c r="AC22" s="21">
        <f>RopaDama!AC22*(1+4.6%)</f>
        <v>38702</v>
      </c>
      <c r="AD22" s="21">
        <f>RopaDama!AD22*(1+4.6%)</f>
        <v>67.990000000000009</v>
      </c>
      <c r="AE22" s="21">
        <f>RopaDama!AE22*(1+4.6%)</f>
        <v>18034482.434</v>
      </c>
      <c r="AF22" s="21">
        <f>RopaDama!AF22*(1+4.6%)</f>
        <v>18034482.434</v>
      </c>
      <c r="AG22" s="21">
        <f>RopaDama!AG22*(1+4.6%)</f>
        <v>3661000</v>
      </c>
      <c r="AH22" s="21">
        <f>RopaDama!AH22*(1+4.6%)</f>
        <v>3661000</v>
      </c>
      <c r="AI22" s="21">
        <f>RopaDama!AI22*(1+4.6%)</f>
        <v>3661000</v>
      </c>
      <c r="AJ22" s="21">
        <f>RopaDama!AJ22*(1+4.6%)</f>
        <v>3661000</v>
      </c>
      <c r="AK22" s="21">
        <f>RopaDama!AK22*(1+4.6%)</f>
        <v>3661000</v>
      </c>
      <c r="AL22" s="21">
        <f>RopaDama!AL22*(1+4.6%)</f>
        <v>3661000</v>
      </c>
      <c r="AM22" s="21">
        <f>RopaDama!AM22*(1+4.6%)</f>
        <v>3661000</v>
      </c>
      <c r="AN22" s="21">
        <f>RopaDama!AN22*(1+4.6%)</f>
        <v>3661000</v>
      </c>
      <c r="AO22" s="21">
        <f>RopaDama!AO22*(1+4.6%)</f>
        <v>3661000</v>
      </c>
      <c r="AP22" s="21">
        <f>RopaDama!AP22*(1+4.6%)</f>
        <v>3661000</v>
      </c>
      <c r="AQ22" s="21">
        <f>RopaDama!AQ22*(1+4.6%)</f>
        <v>3661000</v>
      </c>
      <c r="AR22" s="21">
        <f>RopaDama!AR22*(1+4.6%)</f>
        <v>3661000</v>
      </c>
      <c r="AS22" s="21">
        <f>RopaDama!AS22*(1+4.6%)</f>
        <v>3661000</v>
      </c>
      <c r="AT22" s="21">
        <f>RopaDama!AT22*(1+4.6%)</f>
        <v>3661000</v>
      </c>
      <c r="AU22" s="21">
        <f>RopaDama!AU22*(1+4.6%)</f>
        <v>3661000</v>
      </c>
      <c r="AV22" s="21">
        <f>RopaDama!AV22*(1+4.6%)</f>
        <v>3661000</v>
      </c>
      <c r="AW22" s="21">
        <f>RopaDama!AW22*(1+4.6%)</f>
        <v>3661000</v>
      </c>
      <c r="AX22" s="21">
        <f>RopaDama!AX22*(1+4.6%)</f>
        <v>3661000</v>
      </c>
      <c r="AY22" s="21">
        <f>RopaDama!AY22*(1+4.6%)</f>
        <v>3661000</v>
      </c>
      <c r="AZ22" s="21">
        <f>RopaDama!AZ22*(1+4.6%)</f>
        <v>3661000</v>
      </c>
      <c r="BA22" s="21">
        <f>RopaDama!BA22*(1+4.6%)</f>
        <v>3661000</v>
      </c>
      <c r="BB22" s="21">
        <f>RopaDama!BB22*(1+4.6%)</f>
        <v>3661000</v>
      </c>
      <c r="BC22" s="21">
        <f>RopaDama!BC22*(1+4.6%)</f>
        <v>3661000</v>
      </c>
      <c r="BD22" s="21">
        <f>RopaDama!BD22*(1+4.6%)</f>
        <v>3661000</v>
      </c>
      <c r="BE22" s="21">
        <f>RopaDama!BE22*(1+4.6%)</f>
        <v>3661000</v>
      </c>
      <c r="BF22" s="21">
        <f>RopaDama!BF22*(1+4.6%)</f>
        <v>3661000</v>
      </c>
      <c r="BG22" s="21">
        <f>RopaDama!BG22*(1+4.6%)</f>
        <v>3661000</v>
      </c>
      <c r="BH22" s="21">
        <f>RopaDama!BH22*(1+4.6%)</f>
        <v>3661000</v>
      </c>
      <c r="BI22" s="21">
        <f>RopaDama!BI22*(1+4.6%)</f>
        <v>3661000</v>
      </c>
      <c r="BJ22" s="21">
        <f>RopaDama!BJ22*(1+4.6%)</f>
        <v>3661000</v>
      </c>
      <c r="BK22" s="21">
        <f>RopaDama!BK22*(1+4.6%)</f>
        <v>3661000</v>
      </c>
      <c r="BL22" s="21">
        <f>RopaDama!BL22*(1+4.6%)</f>
        <v>3661000</v>
      </c>
      <c r="BM22" s="21">
        <f>RopaDama!BM22*(1+4.6%)</f>
        <v>3661000</v>
      </c>
      <c r="BN22" s="21">
        <f>RopaDama!BN22*(1+4.6%)</f>
        <v>3661000</v>
      </c>
      <c r="BO22" s="21">
        <f>RopaDama!BO22*(1+4.6%)</f>
        <v>3661000</v>
      </c>
      <c r="BP22" s="21">
        <f>RopaDama!BP22*(1+4.6%)</f>
        <v>3661000</v>
      </c>
      <c r="BQ22" s="21">
        <f>RopaDama!BQ22*(1+4.6%)</f>
        <v>3661000</v>
      </c>
      <c r="BR22" s="21">
        <f>RopaDama!BR22*(1+4.6%)</f>
        <v>3661000</v>
      </c>
      <c r="BS22" s="21">
        <f>RopaDama!BS22*(1+4.6%)</f>
        <v>3661000</v>
      </c>
      <c r="BT22" s="21">
        <f>RopaDama!BT22*(1+4.6%)</f>
        <v>3661000</v>
      </c>
      <c r="BU22" s="21">
        <f>RopaDama!BU22*(1+4.6%)</f>
        <v>3661000</v>
      </c>
      <c r="BV22" s="21">
        <f>RopaDama!BV22*(1+4.6%)</f>
        <v>3661000</v>
      </c>
      <c r="BW22" s="21">
        <f>RopaDama!BW22*(1+4.6%)</f>
        <v>3661000</v>
      </c>
      <c r="BX22" s="21">
        <f>RopaDama!BX22*(1+4.6%)</f>
        <v>3661000</v>
      </c>
      <c r="BY22" s="21">
        <f>RopaDama!BY22*(1+4.6%)</f>
        <v>3661000</v>
      </c>
      <c r="BZ22" s="21">
        <f>RopaDama!BZ22*(1+4.6%)</f>
        <v>3661000</v>
      </c>
      <c r="CA22" s="21">
        <f>RopaDama!CA22*(1+4.6%)</f>
        <v>3661000</v>
      </c>
      <c r="CB22" s="21">
        <f>RopaDama!CB22*(1+4.6%)</f>
        <v>3661000</v>
      </c>
      <c r="CC22" s="21">
        <f>RopaDama!CC22*(1+4.6%)</f>
        <v>3661000</v>
      </c>
      <c r="CD22" s="21">
        <f>RopaDama!CD22*(1+4.6%)</f>
        <v>3661000</v>
      </c>
      <c r="CE22" s="21">
        <f>RopaDama!CE22*(1+4.6%)</f>
        <v>3661000</v>
      </c>
      <c r="CF22" s="21">
        <f>RopaDama!CF22*(1+4.6%)</f>
        <v>3661000</v>
      </c>
      <c r="CG22" s="21">
        <f>RopaDama!CG22*(1+4.6%)</f>
        <v>3661000</v>
      </c>
      <c r="CH22" s="21">
        <f>RopaDama!CH22*(1+4.6%)</f>
        <v>3661000</v>
      </c>
      <c r="CI22" s="21">
        <f>RopaDama!CI22*(1+4.6%)</f>
        <v>3661000</v>
      </c>
      <c r="CJ22" s="21">
        <f>RopaDama!CJ22*(1+4.6%)</f>
        <v>3661000</v>
      </c>
      <c r="CK22" s="21">
        <f>RopaDama!CK22*(1+4.6%)</f>
        <v>3661000</v>
      </c>
      <c r="CL22" s="21">
        <f>RopaDama!CL22*(1+4.6%)</f>
        <v>3661000</v>
      </c>
      <c r="CM22" s="21">
        <f>RopaDama!CM22*(1+4.6%)</f>
        <v>3661000</v>
      </c>
      <c r="CN22" s="21">
        <f>RopaDama!CN22*(1+4.6%)</f>
        <v>3661000</v>
      </c>
      <c r="CO22" s="21">
        <f>RopaDama!CO22*(1+4.6%)</f>
        <v>3661000</v>
      </c>
      <c r="CP22" s="21">
        <f>RopaDama!CP22*(1+4.6%)</f>
        <v>3661000</v>
      </c>
      <c r="CQ22" s="21">
        <f>RopaDama!CQ22*(1+4.6%)</f>
        <v>3661000</v>
      </c>
      <c r="CR22" s="22">
        <f t="shared" si="64"/>
        <v>307105.59999999998</v>
      </c>
      <c r="CS22" s="22">
        <f t="shared" si="65"/>
        <v>289323.59999999998</v>
      </c>
      <c r="CT22" s="22">
        <f t="shared" si="66"/>
        <v>270495.59999999998</v>
      </c>
      <c r="CU22" s="22">
        <f t="shared" si="1"/>
        <v>294553.60000000003</v>
      </c>
      <c r="CV22" s="22">
        <f t="shared" si="2"/>
        <v>266311.60000000003</v>
      </c>
      <c r="CW22" s="22">
        <f t="shared" si="3"/>
        <v>241207.60000000003</v>
      </c>
      <c r="CX22" s="22">
        <f t="shared" si="4"/>
        <v>307105.59999999998</v>
      </c>
      <c r="CY22" s="22">
        <f t="shared" si="5"/>
        <v>289323.59999999998</v>
      </c>
      <c r="CZ22" s="22">
        <f t="shared" si="6"/>
        <v>270495.59999999998</v>
      </c>
      <c r="DA22" s="22">
        <f t="shared" si="7"/>
        <v>297691.59999999998</v>
      </c>
      <c r="DB22" s="22">
        <f t="shared" si="8"/>
        <v>278863.59999999998</v>
      </c>
      <c r="DC22" s="22">
        <f t="shared" si="9"/>
        <v>262127.59999999998</v>
      </c>
      <c r="DD22" s="22">
        <f t="shared" si="67"/>
        <v>181585.6</v>
      </c>
      <c r="DE22" s="22">
        <f t="shared" si="68"/>
        <v>172171.6</v>
      </c>
      <c r="DF22" s="22">
        <f t="shared" si="69"/>
        <v>163803.6</v>
      </c>
      <c r="DG22" s="22">
        <f t="shared" si="11"/>
        <v>181585.6</v>
      </c>
      <c r="DH22" s="22">
        <f t="shared" si="12"/>
        <v>172171.6</v>
      </c>
      <c r="DI22" s="22">
        <f t="shared" si="13"/>
        <v>163803.6</v>
      </c>
      <c r="DJ22" s="22">
        <f t="shared" si="14"/>
        <v>181585.6</v>
      </c>
      <c r="DK22" s="22">
        <f t="shared" si="15"/>
        <v>172171.6</v>
      </c>
      <c r="DL22" s="22">
        <f t="shared" si="16"/>
        <v>163803.6</v>
      </c>
      <c r="DM22" s="22">
        <f t="shared" si="17"/>
        <v>172171.6</v>
      </c>
      <c r="DN22" s="22">
        <f t="shared" si="18"/>
        <v>161711.6</v>
      </c>
      <c r="DO22" s="22">
        <f t="shared" si="19"/>
        <v>155435.6</v>
      </c>
      <c r="DP22" s="22">
        <f t="shared" si="20"/>
        <v>40794</v>
      </c>
      <c r="DQ22" s="22">
        <f t="shared" si="21"/>
        <v>39748</v>
      </c>
      <c r="DR22" s="22">
        <f t="shared" si="22"/>
        <v>38702</v>
      </c>
      <c r="DS22" s="22">
        <v>65</v>
      </c>
      <c r="DT22" s="23">
        <f t="shared" si="23"/>
        <v>7322000</v>
      </c>
      <c r="DU22" s="23">
        <f t="shared" si="24"/>
        <v>7322000</v>
      </c>
      <c r="DV22" s="22">
        <f t="shared" si="25"/>
        <v>7322000</v>
      </c>
      <c r="DW22" s="22">
        <f t="shared" si="26"/>
        <v>7322000</v>
      </c>
      <c r="DX22" s="22">
        <f t="shared" si="27"/>
        <v>7322000</v>
      </c>
      <c r="DY22" s="22">
        <f t="shared" si="28"/>
        <v>7322000</v>
      </c>
      <c r="DZ22" s="22">
        <f t="shared" si="29"/>
        <v>7322000</v>
      </c>
      <c r="EA22" s="22">
        <f t="shared" si="30"/>
        <v>10983000</v>
      </c>
      <c r="EB22" s="22">
        <f t="shared" si="70"/>
        <v>10983000</v>
      </c>
      <c r="EC22" s="22">
        <f t="shared" si="31"/>
        <v>10983000</v>
      </c>
      <c r="ED22" s="22">
        <f t="shared" si="32"/>
        <v>10983000</v>
      </c>
      <c r="EE22" s="22">
        <f t="shared" si="33"/>
        <v>10983000</v>
      </c>
      <c r="EF22" s="22">
        <f t="shared" si="34"/>
        <v>10983000</v>
      </c>
      <c r="EG22" s="22">
        <f t="shared" si="35"/>
        <v>10983000</v>
      </c>
      <c r="EH22" s="22">
        <f t="shared" si="36"/>
        <v>10983000</v>
      </c>
      <c r="EI22" s="22">
        <f t="shared" si="37"/>
        <v>10983000</v>
      </c>
      <c r="EJ22" s="22">
        <f t="shared" si="38"/>
        <v>10983000</v>
      </c>
      <c r="EK22" s="22">
        <f t="shared" si="39"/>
        <v>10983000</v>
      </c>
      <c r="EL22" s="22">
        <f t="shared" si="40"/>
        <v>10983000</v>
      </c>
      <c r="EM22" s="22">
        <f t="shared" si="41"/>
        <v>10983000</v>
      </c>
      <c r="EN22" s="22">
        <f t="shared" si="42"/>
        <v>10983000</v>
      </c>
      <c r="EO22" s="22">
        <f t="shared" si="43"/>
        <v>7322000</v>
      </c>
      <c r="EP22" s="22">
        <f t="shared" si="44"/>
        <v>7322000</v>
      </c>
      <c r="EQ22" s="22">
        <f t="shared" si="45"/>
        <v>7322000</v>
      </c>
      <c r="ER22" s="22">
        <f t="shared" si="46"/>
        <v>7322000</v>
      </c>
      <c r="ES22" s="22">
        <f t="shared" si="47"/>
        <v>7322000</v>
      </c>
      <c r="ET22" s="22">
        <f t="shared" si="48"/>
        <v>7322000</v>
      </c>
      <c r="EU22" s="22">
        <f t="shared" si="49"/>
        <v>7322000</v>
      </c>
      <c r="EV22" s="22">
        <f t="shared" si="50"/>
        <v>7322000</v>
      </c>
      <c r="EW22" s="22">
        <f t="shared" si="51"/>
        <v>7322000</v>
      </c>
      <c r="EX22" s="22">
        <f t="shared" si="52"/>
        <v>7322000</v>
      </c>
      <c r="EY22" s="22">
        <f t="shared" si="53"/>
        <v>7322000</v>
      </c>
      <c r="EZ22" s="22">
        <f t="shared" si="54"/>
        <v>7322000</v>
      </c>
      <c r="FA22" s="22">
        <f t="shared" si="55"/>
        <v>7322000</v>
      </c>
      <c r="FB22" s="22">
        <f t="shared" si="56"/>
        <v>7322000</v>
      </c>
      <c r="FC22" s="22">
        <f t="shared" si="57"/>
        <v>7322000</v>
      </c>
      <c r="FD22" s="22">
        <f t="shared" si="58"/>
        <v>7322000</v>
      </c>
      <c r="FE22" s="22">
        <f t="shared" si="59"/>
        <v>7322000</v>
      </c>
      <c r="FF22" s="22">
        <f t="shared" si="60"/>
        <v>7322000</v>
      </c>
      <c r="FG22" s="22">
        <f t="shared" si="61"/>
        <v>7322000</v>
      </c>
      <c r="FH22" s="22">
        <f t="shared" si="62"/>
        <v>7322000</v>
      </c>
      <c r="FI22" s="22">
        <f t="shared" si="63"/>
        <v>7322000</v>
      </c>
      <c r="FJ22" s="10">
        <f t="array" ref="FJ22">SUM(IF($C$2:$FI$2&gt;=1,C22:FI22,0))</f>
        <v>92722207.668000013</v>
      </c>
      <c r="FK22" s="10" t="s">
        <v>164</v>
      </c>
    </row>
    <row r="23" spans="1:167" x14ac:dyDescent="0.2">
      <c r="A23" s="2" t="s">
        <v>137</v>
      </c>
      <c r="B23" s="1" t="s">
        <v>157</v>
      </c>
      <c r="C23" s="21">
        <f>RopaDama!C23*(1+4.6%)</f>
        <v>216312.80000000002</v>
      </c>
      <c r="D23" s="21">
        <f>RopaDama!D23*(1+4.6%)</f>
        <v>78240.800000000003</v>
      </c>
      <c r="E23" s="21">
        <f>RopaDama!E23*(1+4.6%)</f>
        <v>78240.800000000003</v>
      </c>
      <c r="F23" s="21">
        <f>RopaDama!F23*(1+4.6%)</f>
        <v>70918.8</v>
      </c>
      <c r="G23" s="21">
        <f>RopaDama!G23*(1+4.6%)</f>
        <v>125520</v>
      </c>
      <c r="H23" s="21">
        <f>RopaDama!H23*(1+4.6%)</f>
        <v>103344.8</v>
      </c>
      <c r="I23" s="21">
        <f>RopaDama!I23*(1+4.6%)</f>
        <v>79286.8</v>
      </c>
      <c r="J23" s="21">
        <f>RopaDama!J23*(1+4.6%)</f>
        <v>93930.8</v>
      </c>
      <c r="K23" s="21">
        <f>RopaDama!K23*(1+4.6%)</f>
        <v>40794</v>
      </c>
      <c r="L23" s="21">
        <f>RopaDama!L23*(1+4.6%)</f>
        <v>195392.80000000002</v>
      </c>
      <c r="M23" s="21">
        <f>RopaDama!M23*(1+4.6%)</f>
        <v>70918.8</v>
      </c>
      <c r="N23" s="21">
        <f>RopaDama!N23*(1+4.6%)</f>
        <v>70918.8</v>
      </c>
      <c r="O23" s="21">
        <f>RopaDama!O23*(1+4.6%)</f>
        <v>68826.8</v>
      </c>
      <c r="P23" s="21">
        <f>RopaDama!P23*(1+4.6%)</f>
        <v>117152</v>
      </c>
      <c r="Q23" s="21">
        <f>RopaDama!Q23*(1+4.6%)</f>
        <v>101252.8</v>
      </c>
      <c r="R23" s="21">
        <f>RopaDama!R23*(1+4.6%)</f>
        <v>71964.800000000003</v>
      </c>
      <c r="S23" s="21">
        <f>RopaDama!S23*(1+4.6%)</f>
        <v>90792.8</v>
      </c>
      <c r="T23" s="21">
        <f>RopaDama!T23*(1+4.6%)</f>
        <v>39748</v>
      </c>
      <c r="U23" s="21">
        <f>RopaDama!U23*(1+4.6%)</f>
        <v>174472.80000000002</v>
      </c>
      <c r="V23" s="21">
        <f>RopaDama!V23*(1+4.6%)</f>
        <v>66734.8</v>
      </c>
      <c r="W23" s="21">
        <f>RopaDama!W23*(1+4.6%)</f>
        <v>66734.8</v>
      </c>
      <c r="X23" s="21">
        <f>RopaDama!X23*(1+4.6%)</f>
        <v>66734.8</v>
      </c>
      <c r="Y23" s="21">
        <f>RopaDama!Y23*(1+4.6%)</f>
        <v>106692</v>
      </c>
      <c r="Z23" s="21">
        <f>RopaDama!Z23*(1+4.6%)</f>
        <v>97068.800000000003</v>
      </c>
      <c r="AA23" s="21">
        <f>RopaDama!AA23*(1+4.6%)</f>
        <v>67780.800000000003</v>
      </c>
      <c r="AB23" s="21">
        <f>RopaDama!AB23*(1+4.6%)</f>
        <v>88700.800000000003</v>
      </c>
      <c r="AC23" s="21">
        <f>RopaDama!AC23*(1+4.6%)</f>
        <v>38702</v>
      </c>
      <c r="AD23" s="21">
        <f>RopaDama!AD23*(1+4.6%)</f>
        <v>67.990000000000009</v>
      </c>
      <c r="AE23" s="21">
        <f>RopaDama!AE23*(1+4.6%)</f>
        <v>22543103.304000001</v>
      </c>
      <c r="AF23" s="21">
        <f>RopaDama!AF23*(1+4.6%)</f>
        <v>22543103.304000001</v>
      </c>
      <c r="AG23" s="21">
        <f>RopaDama!AG23*(1+4.6%)</f>
        <v>3661000</v>
      </c>
      <c r="AH23" s="21">
        <f>RopaDama!AH23*(1+4.6%)</f>
        <v>3661000</v>
      </c>
      <c r="AI23" s="21">
        <f>RopaDama!AI23*(1+4.6%)</f>
        <v>3661000</v>
      </c>
      <c r="AJ23" s="21">
        <f>RopaDama!AJ23*(1+4.6%)</f>
        <v>3661000</v>
      </c>
      <c r="AK23" s="21">
        <f>RopaDama!AK23*(1+4.6%)</f>
        <v>3661000</v>
      </c>
      <c r="AL23" s="21">
        <f>RopaDama!AL23*(1+4.6%)</f>
        <v>3661000</v>
      </c>
      <c r="AM23" s="21">
        <f>RopaDama!AM23*(1+4.6%)</f>
        <v>3661000</v>
      </c>
      <c r="AN23" s="21">
        <f>RopaDama!AN23*(1+4.6%)</f>
        <v>3661000</v>
      </c>
      <c r="AO23" s="21">
        <f>RopaDama!AO23*(1+4.6%)</f>
        <v>3661000</v>
      </c>
      <c r="AP23" s="21">
        <f>RopaDama!AP23*(1+4.6%)</f>
        <v>3661000</v>
      </c>
      <c r="AQ23" s="21">
        <f>RopaDama!AQ23*(1+4.6%)</f>
        <v>3661000</v>
      </c>
      <c r="AR23" s="21">
        <f>RopaDama!AR23*(1+4.6%)</f>
        <v>3661000</v>
      </c>
      <c r="AS23" s="21">
        <f>RopaDama!AS23*(1+4.6%)</f>
        <v>3661000</v>
      </c>
      <c r="AT23" s="21">
        <f>RopaDama!AT23*(1+4.6%)</f>
        <v>3661000</v>
      </c>
      <c r="AU23" s="21">
        <f>RopaDama!AU23*(1+4.6%)</f>
        <v>3661000</v>
      </c>
      <c r="AV23" s="21">
        <f>RopaDama!AV23*(1+4.6%)</f>
        <v>3661000</v>
      </c>
      <c r="AW23" s="21">
        <f>RopaDama!AW23*(1+4.6%)</f>
        <v>3661000</v>
      </c>
      <c r="AX23" s="21">
        <f>RopaDama!AX23*(1+4.6%)</f>
        <v>3661000</v>
      </c>
      <c r="AY23" s="21">
        <f>RopaDama!AY23*(1+4.6%)</f>
        <v>3661000</v>
      </c>
      <c r="AZ23" s="21">
        <f>RopaDama!AZ23*(1+4.6%)</f>
        <v>3661000</v>
      </c>
      <c r="BA23" s="21">
        <f>RopaDama!BA23*(1+4.6%)</f>
        <v>3661000</v>
      </c>
      <c r="BB23" s="21">
        <f>RopaDama!BB23*(1+4.6%)</f>
        <v>3661000</v>
      </c>
      <c r="BC23" s="21">
        <f>RopaDama!BC23*(1+4.6%)</f>
        <v>3661000</v>
      </c>
      <c r="BD23" s="21">
        <f>RopaDama!BD23*(1+4.6%)</f>
        <v>3661000</v>
      </c>
      <c r="BE23" s="21">
        <f>RopaDama!BE23*(1+4.6%)</f>
        <v>3661000</v>
      </c>
      <c r="BF23" s="21">
        <f>RopaDama!BF23*(1+4.6%)</f>
        <v>3661000</v>
      </c>
      <c r="BG23" s="21">
        <f>RopaDama!BG23*(1+4.6%)</f>
        <v>3661000</v>
      </c>
      <c r="BH23" s="21">
        <f>RopaDama!BH23*(1+4.6%)</f>
        <v>3661000</v>
      </c>
      <c r="BI23" s="21">
        <f>RopaDama!BI23*(1+4.6%)</f>
        <v>3661000</v>
      </c>
      <c r="BJ23" s="21">
        <f>RopaDama!BJ23*(1+4.6%)</f>
        <v>3661000</v>
      </c>
      <c r="BK23" s="21">
        <f>RopaDama!BK23*(1+4.6%)</f>
        <v>3661000</v>
      </c>
      <c r="BL23" s="21">
        <f>RopaDama!BL23*(1+4.6%)</f>
        <v>3661000</v>
      </c>
      <c r="BM23" s="21">
        <f>RopaDama!BM23*(1+4.6%)</f>
        <v>3661000</v>
      </c>
      <c r="BN23" s="21">
        <f>RopaDama!BN23*(1+4.6%)</f>
        <v>3661000</v>
      </c>
      <c r="BO23" s="21">
        <f>RopaDama!BO23*(1+4.6%)</f>
        <v>3661000</v>
      </c>
      <c r="BP23" s="21">
        <f>RopaDama!BP23*(1+4.6%)</f>
        <v>3661000</v>
      </c>
      <c r="BQ23" s="21">
        <f>RopaDama!BQ23*(1+4.6%)</f>
        <v>3661000</v>
      </c>
      <c r="BR23" s="21">
        <f>RopaDama!BR23*(1+4.6%)</f>
        <v>3661000</v>
      </c>
      <c r="BS23" s="21">
        <f>RopaDama!BS23*(1+4.6%)</f>
        <v>3661000</v>
      </c>
      <c r="BT23" s="21">
        <f>RopaDama!BT23*(1+4.6%)</f>
        <v>3661000</v>
      </c>
      <c r="BU23" s="21">
        <f>RopaDama!BU23*(1+4.6%)</f>
        <v>3661000</v>
      </c>
      <c r="BV23" s="21">
        <f>RopaDama!BV23*(1+4.6%)</f>
        <v>3661000</v>
      </c>
      <c r="BW23" s="21">
        <f>RopaDama!BW23*(1+4.6%)</f>
        <v>3661000</v>
      </c>
      <c r="BX23" s="21">
        <f>RopaDama!BX23*(1+4.6%)</f>
        <v>3661000</v>
      </c>
      <c r="BY23" s="21">
        <f>RopaDama!BY23*(1+4.6%)</f>
        <v>3661000</v>
      </c>
      <c r="BZ23" s="21">
        <f>RopaDama!BZ23*(1+4.6%)</f>
        <v>3661000</v>
      </c>
      <c r="CA23" s="21">
        <f>RopaDama!CA23*(1+4.6%)</f>
        <v>3661000</v>
      </c>
      <c r="CB23" s="21">
        <f>RopaDama!CB23*(1+4.6%)</f>
        <v>3661000</v>
      </c>
      <c r="CC23" s="21">
        <f>RopaDama!CC23*(1+4.6%)</f>
        <v>3661000</v>
      </c>
      <c r="CD23" s="21">
        <f>RopaDama!CD23*(1+4.6%)</f>
        <v>3661000</v>
      </c>
      <c r="CE23" s="21">
        <f>RopaDama!CE23*(1+4.6%)</f>
        <v>3661000</v>
      </c>
      <c r="CF23" s="21">
        <f>RopaDama!CF23*(1+4.6%)</f>
        <v>3661000</v>
      </c>
      <c r="CG23" s="21">
        <f>RopaDama!CG23*(1+4.6%)</f>
        <v>3661000</v>
      </c>
      <c r="CH23" s="21">
        <f>RopaDama!CH23*(1+4.6%)</f>
        <v>3661000</v>
      </c>
      <c r="CI23" s="21">
        <f>RopaDama!CI23*(1+4.6%)</f>
        <v>3661000</v>
      </c>
      <c r="CJ23" s="21">
        <f>RopaDama!CJ23*(1+4.6%)</f>
        <v>3661000</v>
      </c>
      <c r="CK23" s="21">
        <f>RopaDama!CK23*(1+4.6%)</f>
        <v>3661000</v>
      </c>
      <c r="CL23" s="21">
        <f>RopaDama!CL23*(1+4.6%)</f>
        <v>3661000</v>
      </c>
      <c r="CM23" s="21">
        <f>RopaDama!CM23*(1+4.6%)</f>
        <v>3661000</v>
      </c>
      <c r="CN23" s="21">
        <f>RopaDama!CN23*(1+4.6%)</f>
        <v>3661000</v>
      </c>
      <c r="CO23" s="21">
        <f>RopaDama!CO23*(1+4.6%)</f>
        <v>3661000</v>
      </c>
      <c r="CP23" s="21">
        <f>RopaDama!CP23*(1+4.6%)</f>
        <v>3661000</v>
      </c>
      <c r="CQ23" s="21">
        <f>RopaDama!CQ23*(1+4.6%)</f>
        <v>3661000</v>
      </c>
      <c r="CR23" s="22">
        <f t="shared" si="64"/>
        <v>307105.59999999998</v>
      </c>
      <c r="CS23" s="22">
        <f t="shared" si="65"/>
        <v>289323.59999999998</v>
      </c>
      <c r="CT23" s="22">
        <f t="shared" si="66"/>
        <v>270495.59999999998</v>
      </c>
      <c r="CU23" s="22">
        <f t="shared" si="1"/>
        <v>294553.60000000003</v>
      </c>
      <c r="CV23" s="22">
        <f t="shared" si="2"/>
        <v>266311.60000000003</v>
      </c>
      <c r="CW23" s="22">
        <f t="shared" si="3"/>
        <v>241207.60000000003</v>
      </c>
      <c r="CX23" s="22">
        <f t="shared" si="4"/>
        <v>307105.59999999998</v>
      </c>
      <c r="CY23" s="22">
        <f t="shared" si="5"/>
        <v>289323.59999999998</v>
      </c>
      <c r="CZ23" s="22">
        <f t="shared" si="6"/>
        <v>270495.59999999998</v>
      </c>
      <c r="DA23" s="22">
        <f t="shared" si="7"/>
        <v>297691.59999999998</v>
      </c>
      <c r="DB23" s="22">
        <f t="shared" si="8"/>
        <v>278863.59999999998</v>
      </c>
      <c r="DC23" s="22">
        <f t="shared" si="9"/>
        <v>262127.59999999998</v>
      </c>
      <c r="DD23" s="22">
        <f t="shared" si="67"/>
        <v>181585.6</v>
      </c>
      <c r="DE23" s="22">
        <f t="shared" si="68"/>
        <v>172171.6</v>
      </c>
      <c r="DF23" s="22">
        <f t="shared" si="69"/>
        <v>163803.6</v>
      </c>
      <c r="DG23" s="22">
        <f t="shared" si="11"/>
        <v>181585.6</v>
      </c>
      <c r="DH23" s="22">
        <f t="shared" si="12"/>
        <v>172171.6</v>
      </c>
      <c r="DI23" s="22">
        <f t="shared" si="13"/>
        <v>163803.6</v>
      </c>
      <c r="DJ23" s="22">
        <f t="shared" si="14"/>
        <v>181585.6</v>
      </c>
      <c r="DK23" s="22">
        <f t="shared" si="15"/>
        <v>172171.6</v>
      </c>
      <c r="DL23" s="22">
        <f t="shared" si="16"/>
        <v>163803.6</v>
      </c>
      <c r="DM23" s="22">
        <f t="shared" si="17"/>
        <v>172171.6</v>
      </c>
      <c r="DN23" s="22">
        <f t="shared" si="18"/>
        <v>161711.6</v>
      </c>
      <c r="DO23" s="22">
        <f t="shared" si="19"/>
        <v>155435.6</v>
      </c>
      <c r="DP23" s="22">
        <f t="shared" si="20"/>
        <v>40794</v>
      </c>
      <c r="DQ23" s="22">
        <f t="shared" si="21"/>
        <v>39748</v>
      </c>
      <c r="DR23" s="22">
        <f t="shared" si="22"/>
        <v>38702</v>
      </c>
      <c r="DS23" s="22">
        <v>65</v>
      </c>
      <c r="DT23" s="23">
        <f t="shared" si="23"/>
        <v>7322000</v>
      </c>
      <c r="DU23" s="23">
        <f t="shared" si="24"/>
        <v>7322000</v>
      </c>
      <c r="DV23" s="22">
        <f t="shared" si="25"/>
        <v>7322000</v>
      </c>
      <c r="DW23" s="22">
        <f t="shared" si="26"/>
        <v>7322000</v>
      </c>
      <c r="DX23" s="22">
        <f t="shared" si="27"/>
        <v>7322000</v>
      </c>
      <c r="DY23" s="22">
        <f t="shared" si="28"/>
        <v>7322000</v>
      </c>
      <c r="DZ23" s="22">
        <f t="shared" si="29"/>
        <v>7322000</v>
      </c>
      <c r="EA23" s="22">
        <f t="shared" si="30"/>
        <v>10983000</v>
      </c>
      <c r="EB23" s="22">
        <f t="shared" si="70"/>
        <v>10983000</v>
      </c>
      <c r="EC23" s="22">
        <f t="shared" si="31"/>
        <v>10983000</v>
      </c>
      <c r="ED23" s="22">
        <f t="shared" si="32"/>
        <v>10983000</v>
      </c>
      <c r="EE23" s="22">
        <f t="shared" si="33"/>
        <v>10983000</v>
      </c>
      <c r="EF23" s="22">
        <f t="shared" si="34"/>
        <v>10983000</v>
      </c>
      <c r="EG23" s="22">
        <f t="shared" si="35"/>
        <v>10983000</v>
      </c>
      <c r="EH23" s="22">
        <f t="shared" si="36"/>
        <v>10983000</v>
      </c>
      <c r="EI23" s="22">
        <f t="shared" si="37"/>
        <v>10983000</v>
      </c>
      <c r="EJ23" s="22">
        <f t="shared" si="38"/>
        <v>10983000</v>
      </c>
      <c r="EK23" s="22">
        <f t="shared" si="39"/>
        <v>10983000</v>
      </c>
      <c r="EL23" s="22">
        <f t="shared" si="40"/>
        <v>10983000</v>
      </c>
      <c r="EM23" s="22">
        <f t="shared" si="41"/>
        <v>10983000</v>
      </c>
      <c r="EN23" s="22">
        <f t="shared" si="42"/>
        <v>10983000</v>
      </c>
      <c r="EO23" s="22">
        <f t="shared" si="43"/>
        <v>7322000</v>
      </c>
      <c r="EP23" s="22">
        <f t="shared" si="44"/>
        <v>7322000</v>
      </c>
      <c r="EQ23" s="22">
        <f t="shared" si="45"/>
        <v>7322000</v>
      </c>
      <c r="ER23" s="22">
        <f t="shared" si="46"/>
        <v>7322000</v>
      </c>
      <c r="ES23" s="22">
        <f t="shared" si="47"/>
        <v>7322000</v>
      </c>
      <c r="ET23" s="22">
        <f t="shared" si="48"/>
        <v>7322000</v>
      </c>
      <c r="EU23" s="22">
        <f t="shared" si="49"/>
        <v>7322000</v>
      </c>
      <c r="EV23" s="22">
        <f t="shared" si="50"/>
        <v>7322000</v>
      </c>
      <c r="EW23" s="22">
        <f t="shared" si="51"/>
        <v>7322000</v>
      </c>
      <c r="EX23" s="22">
        <f t="shared" si="52"/>
        <v>7322000</v>
      </c>
      <c r="EY23" s="22">
        <f t="shared" si="53"/>
        <v>7322000</v>
      </c>
      <c r="EZ23" s="22">
        <f t="shared" si="54"/>
        <v>7322000</v>
      </c>
      <c r="FA23" s="22">
        <f t="shared" si="55"/>
        <v>7322000</v>
      </c>
      <c r="FB23" s="22">
        <f t="shared" si="56"/>
        <v>7322000</v>
      </c>
      <c r="FC23" s="22">
        <f t="shared" si="57"/>
        <v>7322000</v>
      </c>
      <c r="FD23" s="22">
        <f t="shared" si="58"/>
        <v>7322000</v>
      </c>
      <c r="FE23" s="22">
        <f t="shared" si="59"/>
        <v>7322000</v>
      </c>
      <c r="FF23" s="22">
        <f t="shared" si="60"/>
        <v>7322000</v>
      </c>
      <c r="FG23" s="22">
        <f t="shared" si="61"/>
        <v>7322000</v>
      </c>
      <c r="FH23" s="22">
        <f t="shared" si="62"/>
        <v>7322000</v>
      </c>
      <c r="FI23" s="22">
        <f t="shared" si="63"/>
        <v>7322000</v>
      </c>
      <c r="FJ23" s="10">
        <f t="array" ref="FJ23">SUM(IF($C$2:$FI$2&gt;=1,C23:FI23,0))</f>
        <v>101739449.40800002</v>
      </c>
      <c r="FK23" s="10" t="s">
        <v>164</v>
      </c>
    </row>
    <row r="24" spans="1:167" x14ac:dyDescent="0.2">
      <c r="A24" s="2" t="s">
        <v>137</v>
      </c>
      <c r="B24" s="1" t="s">
        <v>7</v>
      </c>
      <c r="C24" s="21">
        <f>RopaDama!C24*(1+4.6%)</f>
        <v>216312.80000000002</v>
      </c>
      <c r="D24" s="21">
        <f>RopaDama!D24*(1+4.6%)</f>
        <v>78240.800000000003</v>
      </c>
      <c r="E24" s="21">
        <f>RopaDama!E24*(1+4.6%)</f>
        <v>78240.800000000003</v>
      </c>
      <c r="F24" s="21">
        <f>RopaDama!F24*(1+4.6%)</f>
        <v>70918.8</v>
      </c>
      <c r="G24" s="21">
        <f>RopaDama!G24*(1+4.6%)</f>
        <v>125520</v>
      </c>
      <c r="H24" s="21">
        <f>RopaDama!H24*(1+4.6%)</f>
        <v>103344.8</v>
      </c>
      <c r="I24" s="21">
        <f>RopaDama!I24*(1+4.6%)</f>
        <v>79286.8</v>
      </c>
      <c r="J24" s="21">
        <f>RopaDama!J24*(1+4.6%)</f>
        <v>93930.8</v>
      </c>
      <c r="K24" s="21">
        <f>RopaDama!K24*(1+4.6%)</f>
        <v>40794</v>
      </c>
      <c r="L24" s="21">
        <f>RopaDama!L24*(1+4.6%)</f>
        <v>195392.80000000002</v>
      </c>
      <c r="M24" s="21">
        <f>RopaDama!M24*(1+4.6%)</f>
        <v>70918.8</v>
      </c>
      <c r="N24" s="21">
        <f>RopaDama!N24*(1+4.6%)</f>
        <v>70918.8</v>
      </c>
      <c r="O24" s="21">
        <f>RopaDama!O24*(1+4.6%)</f>
        <v>68826.8</v>
      </c>
      <c r="P24" s="21">
        <f>RopaDama!P24*(1+4.6%)</f>
        <v>117152</v>
      </c>
      <c r="Q24" s="21">
        <f>RopaDama!Q24*(1+4.6%)</f>
        <v>101252.8</v>
      </c>
      <c r="R24" s="21">
        <f>RopaDama!R24*(1+4.6%)</f>
        <v>71964.800000000003</v>
      </c>
      <c r="S24" s="21">
        <f>RopaDama!S24*(1+4.6%)</f>
        <v>90792.8</v>
      </c>
      <c r="T24" s="21">
        <f>RopaDama!T24*(1+4.6%)</f>
        <v>39748</v>
      </c>
      <c r="U24" s="21">
        <f>RopaDama!U24*(1+4.6%)</f>
        <v>174472.80000000002</v>
      </c>
      <c r="V24" s="21">
        <f>RopaDama!V24*(1+4.6%)</f>
        <v>66734.8</v>
      </c>
      <c r="W24" s="21">
        <f>RopaDama!W24*(1+4.6%)</f>
        <v>66734.8</v>
      </c>
      <c r="X24" s="21">
        <f>RopaDama!X24*(1+4.6%)</f>
        <v>66734.8</v>
      </c>
      <c r="Y24" s="21">
        <f>RopaDama!Y24*(1+4.6%)</f>
        <v>106692</v>
      </c>
      <c r="Z24" s="21">
        <f>RopaDama!Z24*(1+4.6%)</f>
        <v>97068.800000000003</v>
      </c>
      <c r="AA24" s="21">
        <f>RopaDama!AA24*(1+4.6%)</f>
        <v>67780.800000000003</v>
      </c>
      <c r="AB24" s="21">
        <f>RopaDama!AB24*(1+4.6%)</f>
        <v>88700.800000000003</v>
      </c>
      <c r="AC24" s="21">
        <f>RopaDama!AC24*(1+4.6%)</f>
        <v>38702</v>
      </c>
      <c r="AD24" s="21">
        <f>RopaDama!AD24*(1+4.6%)</f>
        <v>67.990000000000009</v>
      </c>
      <c r="AE24" s="21">
        <f>RopaDama!AE24*(1+4.6%)</f>
        <v>22543103.304000001</v>
      </c>
      <c r="AF24" s="21">
        <f>RopaDama!AF24*(1+4.6%)</f>
        <v>22543103.304000001</v>
      </c>
      <c r="AG24" s="21">
        <f>RopaDama!AG24*(1+4.6%)</f>
        <v>3661000</v>
      </c>
      <c r="AH24" s="21">
        <f>RopaDama!AH24*(1+4.6%)</f>
        <v>3661000</v>
      </c>
      <c r="AI24" s="21">
        <f>RopaDama!AI24*(1+4.6%)</f>
        <v>3661000</v>
      </c>
      <c r="AJ24" s="21">
        <f>RopaDama!AJ24*(1+4.6%)</f>
        <v>3661000</v>
      </c>
      <c r="AK24" s="21">
        <f>RopaDama!AK24*(1+4.6%)</f>
        <v>3661000</v>
      </c>
      <c r="AL24" s="21">
        <f>RopaDama!AL24*(1+4.6%)</f>
        <v>3661000</v>
      </c>
      <c r="AM24" s="21">
        <f>RopaDama!AM24*(1+4.6%)</f>
        <v>3661000</v>
      </c>
      <c r="AN24" s="21">
        <f>RopaDama!AN24*(1+4.6%)</f>
        <v>3661000</v>
      </c>
      <c r="AO24" s="21">
        <f>RopaDama!AO24*(1+4.6%)</f>
        <v>3661000</v>
      </c>
      <c r="AP24" s="21">
        <f>RopaDama!AP24*(1+4.6%)</f>
        <v>3661000</v>
      </c>
      <c r="AQ24" s="21">
        <f>RopaDama!AQ24*(1+4.6%)</f>
        <v>3661000</v>
      </c>
      <c r="AR24" s="21">
        <f>RopaDama!AR24*(1+4.6%)</f>
        <v>3661000</v>
      </c>
      <c r="AS24" s="21">
        <f>RopaDama!AS24*(1+4.6%)</f>
        <v>3661000</v>
      </c>
      <c r="AT24" s="21">
        <f>RopaDama!AT24*(1+4.6%)</f>
        <v>3661000</v>
      </c>
      <c r="AU24" s="21">
        <f>RopaDama!AU24*(1+4.6%)</f>
        <v>3661000</v>
      </c>
      <c r="AV24" s="21">
        <f>RopaDama!AV24*(1+4.6%)</f>
        <v>3661000</v>
      </c>
      <c r="AW24" s="21">
        <f>RopaDama!AW24*(1+4.6%)</f>
        <v>3661000</v>
      </c>
      <c r="AX24" s="21">
        <f>RopaDama!AX24*(1+4.6%)</f>
        <v>3661000</v>
      </c>
      <c r="AY24" s="21">
        <f>RopaDama!AY24*(1+4.6%)</f>
        <v>3661000</v>
      </c>
      <c r="AZ24" s="21">
        <f>RopaDama!AZ24*(1+4.6%)</f>
        <v>3661000</v>
      </c>
      <c r="BA24" s="21">
        <f>RopaDama!BA24*(1+4.6%)</f>
        <v>3661000</v>
      </c>
      <c r="BB24" s="21">
        <f>RopaDama!BB24*(1+4.6%)</f>
        <v>3661000</v>
      </c>
      <c r="BC24" s="21">
        <f>RopaDama!BC24*(1+4.6%)</f>
        <v>3661000</v>
      </c>
      <c r="BD24" s="21">
        <f>RopaDama!BD24*(1+4.6%)</f>
        <v>3661000</v>
      </c>
      <c r="BE24" s="21">
        <f>RopaDama!BE24*(1+4.6%)</f>
        <v>3661000</v>
      </c>
      <c r="BF24" s="21">
        <f>RopaDama!BF24*(1+4.6%)</f>
        <v>3661000</v>
      </c>
      <c r="BG24" s="21">
        <f>RopaDama!BG24*(1+4.6%)</f>
        <v>3661000</v>
      </c>
      <c r="BH24" s="21">
        <f>RopaDama!BH24*(1+4.6%)</f>
        <v>3661000</v>
      </c>
      <c r="BI24" s="21">
        <f>RopaDama!BI24*(1+4.6%)</f>
        <v>3661000</v>
      </c>
      <c r="BJ24" s="21">
        <f>RopaDama!BJ24*(1+4.6%)</f>
        <v>3661000</v>
      </c>
      <c r="BK24" s="21">
        <f>RopaDama!BK24*(1+4.6%)</f>
        <v>3661000</v>
      </c>
      <c r="BL24" s="21">
        <f>RopaDama!BL24*(1+4.6%)</f>
        <v>3661000</v>
      </c>
      <c r="BM24" s="21">
        <f>RopaDama!BM24*(1+4.6%)</f>
        <v>3661000</v>
      </c>
      <c r="BN24" s="21">
        <f>RopaDama!BN24*(1+4.6%)</f>
        <v>3661000</v>
      </c>
      <c r="BO24" s="21">
        <f>RopaDama!BO24*(1+4.6%)</f>
        <v>3661000</v>
      </c>
      <c r="BP24" s="21">
        <f>RopaDama!BP24*(1+4.6%)</f>
        <v>3661000</v>
      </c>
      <c r="BQ24" s="21">
        <f>RopaDama!BQ24*(1+4.6%)</f>
        <v>3661000</v>
      </c>
      <c r="BR24" s="21">
        <f>RopaDama!BR24*(1+4.6%)</f>
        <v>3661000</v>
      </c>
      <c r="BS24" s="21">
        <f>RopaDama!BS24*(1+4.6%)</f>
        <v>3661000</v>
      </c>
      <c r="BT24" s="21">
        <f>RopaDama!BT24*(1+4.6%)</f>
        <v>3661000</v>
      </c>
      <c r="BU24" s="21">
        <f>RopaDama!BU24*(1+4.6%)</f>
        <v>3661000</v>
      </c>
      <c r="BV24" s="21">
        <f>RopaDama!BV24*(1+4.6%)</f>
        <v>3661000</v>
      </c>
      <c r="BW24" s="21">
        <f>RopaDama!BW24*(1+4.6%)</f>
        <v>3661000</v>
      </c>
      <c r="BX24" s="21">
        <f>RopaDama!BX24*(1+4.6%)</f>
        <v>3661000</v>
      </c>
      <c r="BY24" s="21">
        <f>RopaDama!BY24*(1+4.6%)</f>
        <v>3661000</v>
      </c>
      <c r="BZ24" s="21">
        <f>RopaDama!BZ24*(1+4.6%)</f>
        <v>3661000</v>
      </c>
      <c r="CA24" s="21">
        <f>RopaDama!CA24*(1+4.6%)</f>
        <v>3661000</v>
      </c>
      <c r="CB24" s="21">
        <f>RopaDama!CB24*(1+4.6%)</f>
        <v>3661000</v>
      </c>
      <c r="CC24" s="21">
        <f>RopaDama!CC24*(1+4.6%)</f>
        <v>3661000</v>
      </c>
      <c r="CD24" s="21">
        <f>RopaDama!CD24*(1+4.6%)</f>
        <v>3661000</v>
      </c>
      <c r="CE24" s="21">
        <f>RopaDama!CE24*(1+4.6%)</f>
        <v>3661000</v>
      </c>
      <c r="CF24" s="21">
        <f>RopaDama!CF24*(1+4.6%)</f>
        <v>3661000</v>
      </c>
      <c r="CG24" s="21">
        <f>RopaDama!CG24*(1+4.6%)</f>
        <v>3661000</v>
      </c>
      <c r="CH24" s="21">
        <f>RopaDama!CH24*(1+4.6%)</f>
        <v>3661000</v>
      </c>
      <c r="CI24" s="21">
        <f>RopaDama!CI24*(1+4.6%)</f>
        <v>3661000</v>
      </c>
      <c r="CJ24" s="21">
        <f>RopaDama!CJ24*(1+4.6%)</f>
        <v>3661000</v>
      </c>
      <c r="CK24" s="21">
        <f>RopaDama!CK24*(1+4.6%)</f>
        <v>3661000</v>
      </c>
      <c r="CL24" s="21">
        <f>RopaDama!CL24*(1+4.6%)</f>
        <v>3661000</v>
      </c>
      <c r="CM24" s="21">
        <f>RopaDama!CM24*(1+4.6%)</f>
        <v>3661000</v>
      </c>
      <c r="CN24" s="21">
        <f>RopaDama!CN24*(1+4.6%)</f>
        <v>3661000</v>
      </c>
      <c r="CO24" s="21">
        <f>RopaDama!CO24*(1+4.6%)</f>
        <v>3661000</v>
      </c>
      <c r="CP24" s="21">
        <f>RopaDama!CP24*(1+4.6%)</f>
        <v>3661000</v>
      </c>
      <c r="CQ24" s="21">
        <f>RopaDama!CQ24*(1+4.6%)</f>
        <v>3661000</v>
      </c>
      <c r="CR24" s="22">
        <f t="shared" si="64"/>
        <v>307105.59999999998</v>
      </c>
      <c r="CS24" s="22">
        <f t="shared" si="65"/>
        <v>289323.59999999998</v>
      </c>
      <c r="CT24" s="22">
        <f t="shared" si="66"/>
        <v>270495.59999999998</v>
      </c>
      <c r="CU24" s="22">
        <f t="shared" si="1"/>
        <v>294553.60000000003</v>
      </c>
      <c r="CV24" s="22">
        <f t="shared" si="2"/>
        <v>266311.60000000003</v>
      </c>
      <c r="CW24" s="22">
        <f t="shared" si="3"/>
        <v>241207.60000000003</v>
      </c>
      <c r="CX24" s="22">
        <f t="shared" si="4"/>
        <v>307105.59999999998</v>
      </c>
      <c r="CY24" s="22">
        <f t="shared" si="5"/>
        <v>289323.59999999998</v>
      </c>
      <c r="CZ24" s="22">
        <f t="shared" si="6"/>
        <v>270495.59999999998</v>
      </c>
      <c r="DA24" s="22">
        <f t="shared" si="7"/>
        <v>297691.59999999998</v>
      </c>
      <c r="DB24" s="22">
        <f t="shared" si="8"/>
        <v>278863.59999999998</v>
      </c>
      <c r="DC24" s="22">
        <f t="shared" si="9"/>
        <v>262127.59999999998</v>
      </c>
      <c r="DD24" s="22">
        <f t="shared" si="67"/>
        <v>181585.6</v>
      </c>
      <c r="DE24" s="22">
        <f t="shared" si="68"/>
        <v>172171.6</v>
      </c>
      <c r="DF24" s="22">
        <f t="shared" si="69"/>
        <v>163803.6</v>
      </c>
      <c r="DG24" s="22">
        <f t="shared" si="11"/>
        <v>181585.6</v>
      </c>
      <c r="DH24" s="22">
        <f t="shared" si="12"/>
        <v>172171.6</v>
      </c>
      <c r="DI24" s="22">
        <f t="shared" si="13"/>
        <v>163803.6</v>
      </c>
      <c r="DJ24" s="22">
        <f t="shared" si="14"/>
        <v>181585.6</v>
      </c>
      <c r="DK24" s="22">
        <f t="shared" si="15"/>
        <v>172171.6</v>
      </c>
      <c r="DL24" s="22">
        <f t="shared" si="16"/>
        <v>163803.6</v>
      </c>
      <c r="DM24" s="22">
        <f t="shared" si="17"/>
        <v>172171.6</v>
      </c>
      <c r="DN24" s="22">
        <f t="shared" si="18"/>
        <v>161711.6</v>
      </c>
      <c r="DO24" s="22">
        <f t="shared" si="19"/>
        <v>155435.6</v>
      </c>
      <c r="DP24" s="22">
        <f t="shared" si="20"/>
        <v>40794</v>
      </c>
      <c r="DQ24" s="22">
        <f t="shared" si="21"/>
        <v>39748</v>
      </c>
      <c r="DR24" s="22">
        <f t="shared" si="22"/>
        <v>38702</v>
      </c>
      <c r="DS24" s="22">
        <v>65</v>
      </c>
      <c r="DT24" s="23">
        <f t="shared" si="23"/>
        <v>7322000</v>
      </c>
      <c r="DU24" s="23">
        <f t="shared" si="24"/>
        <v>7322000</v>
      </c>
      <c r="DV24" s="22">
        <f t="shared" si="25"/>
        <v>7322000</v>
      </c>
      <c r="DW24" s="22">
        <f t="shared" si="26"/>
        <v>7322000</v>
      </c>
      <c r="DX24" s="22">
        <f t="shared" si="27"/>
        <v>7322000</v>
      </c>
      <c r="DY24" s="22">
        <f t="shared" si="28"/>
        <v>7322000</v>
      </c>
      <c r="DZ24" s="22">
        <f t="shared" si="29"/>
        <v>7322000</v>
      </c>
      <c r="EA24" s="22">
        <f t="shared" si="30"/>
        <v>10983000</v>
      </c>
      <c r="EB24" s="22">
        <f t="shared" si="70"/>
        <v>10983000</v>
      </c>
      <c r="EC24" s="22">
        <f t="shared" si="31"/>
        <v>10983000</v>
      </c>
      <c r="ED24" s="22">
        <f t="shared" si="32"/>
        <v>10983000</v>
      </c>
      <c r="EE24" s="22">
        <f t="shared" si="33"/>
        <v>10983000</v>
      </c>
      <c r="EF24" s="22">
        <f t="shared" si="34"/>
        <v>10983000</v>
      </c>
      <c r="EG24" s="22">
        <f t="shared" si="35"/>
        <v>10983000</v>
      </c>
      <c r="EH24" s="22">
        <f t="shared" si="36"/>
        <v>10983000</v>
      </c>
      <c r="EI24" s="22">
        <f t="shared" si="37"/>
        <v>10983000</v>
      </c>
      <c r="EJ24" s="22">
        <f t="shared" si="38"/>
        <v>10983000</v>
      </c>
      <c r="EK24" s="22">
        <f t="shared" si="39"/>
        <v>10983000</v>
      </c>
      <c r="EL24" s="22">
        <f t="shared" si="40"/>
        <v>10983000</v>
      </c>
      <c r="EM24" s="22">
        <f t="shared" si="41"/>
        <v>10983000</v>
      </c>
      <c r="EN24" s="22">
        <f t="shared" si="42"/>
        <v>10983000</v>
      </c>
      <c r="EO24" s="22">
        <f t="shared" si="43"/>
        <v>7322000</v>
      </c>
      <c r="EP24" s="22">
        <f t="shared" si="44"/>
        <v>7322000</v>
      </c>
      <c r="EQ24" s="22">
        <f t="shared" si="45"/>
        <v>7322000</v>
      </c>
      <c r="ER24" s="22">
        <f t="shared" si="46"/>
        <v>7322000</v>
      </c>
      <c r="ES24" s="22">
        <f t="shared" si="47"/>
        <v>7322000</v>
      </c>
      <c r="ET24" s="22">
        <f t="shared" si="48"/>
        <v>7322000</v>
      </c>
      <c r="EU24" s="22">
        <f t="shared" si="49"/>
        <v>7322000</v>
      </c>
      <c r="EV24" s="22">
        <f t="shared" si="50"/>
        <v>7322000</v>
      </c>
      <c r="EW24" s="22">
        <f t="shared" si="51"/>
        <v>7322000</v>
      </c>
      <c r="EX24" s="22">
        <f t="shared" si="52"/>
        <v>7322000</v>
      </c>
      <c r="EY24" s="22">
        <f t="shared" si="53"/>
        <v>7322000</v>
      </c>
      <c r="EZ24" s="22">
        <f t="shared" si="54"/>
        <v>7322000</v>
      </c>
      <c r="FA24" s="22">
        <f t="shared" si="55"/>
        <v>7322000</v>
      </c>
      <c r="FB24" s="22">
        <f t="shared" si="56"/>
        <v>7322000</v>
      </c>
      <c r="FC24" s="22">
        <f t="shared" si="57"/>
        <v>7322000</v>
      </c>
      <c r="FD24" s="22">
        <f t="shared" si="58"/>
        <v>7322000</v>
      </c>
      <c r="FE24" s="22">
        <f t="shared" si="59"/>
        <v>7322000</v>
      </c>
      <c r="FF24" s="22">
        <f t="shared" si="60"/>
        <v>7322000</v>
      </c>
      <c r="FG24" s="22">
        <f t="shared" si="61"/>
        <v>7322000</v>
      </c>
      <c r="FH24" s="22">
        <f t="shared" si="62"/>
        <v>7322000</v>
      </c>
      <c r="FI24" s="22">
        <f t="shared" si="63"/>
        <v>7322000</v>
      </c>
      <c r="FJ24" s="10">
        <f t="array" ref="FJ24">SUM(IF($C$2:$FI$2&gt;=1,C24:FI24,0))</f>
        <v>101739449.40800002</v>
      </c>
      <c r="FK24" s="10" t="s">
        <v>164</v>
      </c>
    </row>
    <row r="25" spans="1:167" x14ac:dyDescent="0.2">
      <c r="A25" s="2" t="s">
        <v>131</v>
      </c>
      <c r="B25" s="1" t="s">
        <v>7</v>
      </c>
      <c r="C25" s="21">
        <f>RopaDama!C25*(1+4.6%)</f>
        <v>203865.4</v>
      </c>
      <c r="D25" s="21">
        <f>RopaDama!D25*(1+4.6%)</f>
        <v>73978.350000000006</v>
      </c>
      <c r="E25" s="21">
        <f>RopaDama!E25*(1+4.6%)</f>
        <v>73978.350000000006</v>
      </c>
      <c r="F25" s="21">
        <f>RopaDama!F25*(1+4.6%)</f>
        <v>71128</v>
      </c>
      <c r="G25" s="21">
        <f>RopaDama!G25*(1+4.6%)</f>
        <v>117047.40000000001</v>
      </c>
      <c r="H25" s="21">
        <f>RopaDama!H25*(1+4.6%)</f>
        <v>101880.40000000001</v>
      </c>
      <c r="I25" s="21">
        <f>RopaDama!I25*(1+4.6%)</f>
        <v>73220</v>
      </c>
      <c r="J25" s="21">
        <f>RopaDama!J25*(1+4.6%)</f>
        <v>93094</v>
      </c>
      <c r="K25" s="21">
        <f>RopaDama!K25*(1+4.6%)</f>
        <v>39748</v>
      </c>
      <c r="L25" s="21">
        <f>RopaDama!L25*(1+4.6%)</f>
        <v>202924</v>
      </c>
      <c r="M25" s="21">
        <f>RopaDama!M25*(1+4.6%)</f>
        <v>73036.95</v>
      </c>
      <c r="N25" s="21">
        <f>RopaDama!N25*(1+4.6%)</f>
        <v>73036.95</v>
      </c>
      <c r="O25" s="21">
        <f>RopaDama!O25*(1+4.6%)</f>
        <v>70186.600000000006</v>
      </c>
      <c r="P25" s="21">
        <f>RopaDama!P25*(1+4.6%)</f>
        <v>116106</v>
      </c>
      <c r="Q25" s="21">
        <f>RopaDama!Q25*(1+4.6%)</f>
        <v>100939</v>
      </c>
      <c r="R25" s="21">
        <f>RopaDama!R25*(1+4.6%)</f>
        <v>72278.600000000006</v>
      </c>
      <c r="S25" s="21">
        <f>RopaDama!S25*(1+4.6%)</f>
        <v>92152.6</v>
      </c>
      <c r="T25" s="21">
        <f>RopaDama!T25*(1+4.6%)</f>
        <v>38806.6</v>
      </c>
      <c r="U25" s="21">
        <f>RopaDama!U25*(1+4.6%)</f>
        <v>202087.2</v>
      </c>
      <c r="V25" s="21">
        <f>RopaDama!V25*(1+4.6%)</f>
        <v>72200.150000000009</v>
      </c>
      <c r="W25" s="21">
        <f>RopaDama!W25*(1+4.6%)</f>
        <v>72200.150000000009</v>
      </c>
      <c r="X25" s="21">
        <f>RopaDama!X25*(1+4.6%)</f>
        <v>69349.8</v>
      </c>
      <c r="Y25" s="21">
        <f>RopaDama!Y25*(1+4.6%)</f>
        <v>115269.20000000001</v>
      </c>
      <c r="Z25" s="21">
        <f>RopaDama!Z25*(1+4.6%)</f>
        <v>100102.2</v>
      </c>
      <c r="AA25" s="21">
        <f>RopaDama!AA25*(1+4.6%)</f>
        <v>71441.8</v>
      </c>
      <c r="AB25" s="21">
        <f>RopaDama!AB25*(1+4.6%)</f>
        <v>91315.8</v>
      </c>
      <c r="AC25" s="21">
        <f>RopaDama!AC25*(1+4.6%)</f>
        <v>37969.800000000003</v>
      </c>
      <c r="AD25" s="21">
        <f>RopaDama!AD25*(1+4.6%)</f>
        <v>20920</v>
      </c>
      <c r="AE25" s="21">
        <f>RopaDama!AE25*(1+4.6%)</f>
        <v>418400</v>
      </c>
      <c r="AF25" s="21">
        <f>RopaDama!AF25*(1+4.6%)</f>
        <v>575300</v>
      </c>
      <c r="AG25" s="21">
        <f>RopaDama!AG25*(1+4.6%)</f>
        <v>2092000</v>
      </c>
      <c r="AH25" s="21">
        <f>RopaDama!AH25*(1+4.6%)</f>
        <v>2092000</v>
      </c>
      <c r="AI25" s="21">
        <f>RopaDama!AI25*(1+4.6%)</f>
        <v>2092000</v>
      </c>
      <c r="AJ25" s="21">
        <f>RopaDama!AJ25*(1+4.6%)</f>
        <v>2092000</v>
      </c>
      <c r="AK25" s="21">
        <f>RopaDama!AK25*(1+4.6%)</f>
        <v>2092000</v>
      </c>
      <c r="AL25" s="21">
        <f>RopaDama!AL25*(1+4.6%)</f>
        <v>2092000</v>
      </c>
      <c r="AM25" s="21">
        <f>RopaDama!AM25*(1+4.6%)</f>
        <v>2092000</v>
      </c>
      <c r="AN25" s="21">
        <f>RopaDama!AN25*(1+4.6%)</f>
        <v>2092000</v>
      </c>
      <c r="AO25" s="21">
        <f>RopaDama!AO25*(1+4.6%)</f>
        <v>2092000</v>
      </c>
      <c r="AP25" s="21">
        <f>RopaDama!AP25*(1+4.6%)</f>
        <v>2081540</v>
      </c>
      <c r="AQ25" s="21">
        <f>RopaDama!AQ25*(1+4.6%)</f>
        <v>2081540</v>
      </c>
      <c r="AR25" s="21">
        <f>RopaDama!AR25*(1+4.6%)</f>
        <v>2081540</v>
      </c>
      <c r="AS25" s="21">
        <f>RopaDama!AS25*(1+4.6%)</f>
        <v>2081540</v>
      </c>
      <c r="AT25" s="21">
        <f>RopaDama!AT25*(1+4.6%)</f>
        <v>2081540</v>
      </c>
      <c r="AU25" s="21">
        <f>RopaDama!AU25*(1+4.6%)</f>
        <v>2081540</v>
      </c>
      <c r="AV25" s="21">
        <f>RopaDama!AV25*(1+4.6%)</f>
        <v>2081540</v>
      </c>
      <c r="AW25" s="21">
        <f>RopaDama!AW25*(1+4.6%)</f>
        <v>2081540</v>
      </c>
      <c r="AX25" s="21">
        <f>RopaDama!AX25*(1+4.6%)</f>
        <v>2081540</v>
      </c>
      <c r="AY25" s="21">
        <f>RopaDama!AY25*(1+4.6%)</f>
        <v>2076310</v>
      </c>
      <c r="AZ25" s="21">
        <f>RopaDama!AZ25*(1+4.6%)</f>
        <v>2076310</v>
      </c>
      <c r="BA25" s="21">
        <f>RopaDama!BA25*(1+4.6%)</f>
        <v>2076310</v>
      </c>
      <c r="BB25" s="21">
        <f>RopaDama!BB25*(1+4.6%)</f>
        <v>2076310</v>
      </c>
      <c r="BC25" s="21">
        <f>RopaDama!BC25*(1+4.6%)</f>
        <v>2076310</v>
      </c>
      <c r="BD25" s="21">
        <f>RopaDama!BD25*(1+4.6%)</f>
        <v>2076310</v>
      </c>
      <c r="BE25" s="21">
        <f>RopaDama!BE25*(1+4.6%)</f>
        <v>2076310</v>
      </c>
      <c r="BF25" s="21">
        <f>RopaDama!BF25*(1+4.6%)</f>
        <v>2076310</v>
      </c>
      <c r="BG25" s="21">
        <f>RopaDama!BG25*(1+4.6%)</f>
        <v>2076310</v>
      </c>
      <c r="BH25" s="21">
        <f>RopaDama!BH25*(1+4.6%)</f>
        <v>2071080</v>
      </c>
      <c r="BI25" s="21">
        <f>RopaDama!BI25*(1+4.6%)</f>
        <v>2071080</v>
      </c>
      <c r="BJ25" s="21">
        <f>RopaDama!BJ25*(1+4.6%)</f>
        <v>2071080</v>
      </c>
      <c r="BK25" s="21">
        <f>RopaDama!BK25*(1+4.6%)</f>
        <v>2071080</v>
      </c>
      <c r="BL25" s="21">
        <f>RopaDama!BL25*(1+4.6%)</f>
        <v>2071080</v>
      </c>
      <c r="BM25" s="21">
        <f>RopaDama!BM25*(1+4.6%)</f>
        <v>2071080</v>
      </c>
      <c r="BN25" s="21">
        <f>RopaDama!BN25*(1+4.6%)</f>
        <v>2071080</v>
      </c>
      <c r="BO25" s="21">
        <f>RopaDama!BO25*(1+4.6%)</f>
        <v>2071080</v>
      </c>
      <c r="BP25" s="21">
        <f>RopaDama!BP25*(1+4.6%)</f>
        <v>2071080</v>
      </c>
      <c r="BQ25" s="21">
        <f>RopaDama!BQ25*(1+4.6%)</f>
        <v>2065850</v>
      </c>
      <c r="BR25" s="21">
        <f>RopaDama!BR25*(1+4.6%)</f>
        <v>2065850</v>
      </c>
      <c r="BS25" s="21">
        <f>RopaDama!BS25*(1+4.6%)</f>
        <v>2065850</v>
      </c>
      <c r="BT25" s="21">
        <f>RopaDama!BT25*(1+4.6%)</f>
        <v>2065850</v>
      </c>
      <c r="BU25" s="21">
        <f>RopaDama!BU25*(1+4.6%)</f>
        <v>2065850</v>
      </c>
      <c r="BV25" s="21">
        <f>RopaDama!BV25*(1+4.6%)</f>
        <v>2065850</v>
      </c>
      <c r="BW25" s="21">
        <f>RopaDama!BW25*(1+4.6%)</f>
        <v>2065850</v>
      </c>
      <c r="BX25" s="21">
        <f>RopaDama!BX25*(1+4.6%)</f>
        <v>2065850</v>
      </c>
      <c r="BY25" s="21">
        <f>RopaDama!BY25*(1+4.6%)</f>
        <v>2065850</v>
      </c>
      <c r="BZ25" s="21">
        <f>RopaDama!BZ25*(1+4.6%)</f>
        <v>2060620</v>
      </c>
      <c r="CA25" s="21">
        <f>RopaDama!CA25*(1+4.6%)</f>
        <v>2060620</v>
      </c>
      <c r="CB25" s="21">
        <f>RopaDama!CB25*(1+4.6%)</f>
        <v>2060620</v>
      </c>
      <c r="CC25" s="21">
        <f>RopaDama!CC25*(1+4.6%)</f>
        <v>2060620</v>
      </c>
      <c r="CD25" s="21">
        <f>RopaDama!CD25*(1+4.6%)</f>
        <v>2060620</v>
      </c>
      <c r="CE25" s="21">
        <f>RopaDama!CE25*(1+4.6%)</f>
        <v>2060620</v>
      </c>
      <c r="CF25" s="21">
        <f>RopaDama!CF25*(1+4.6%)</f>
        <v>2060620</v>
      </c>
      <c r="CG25" s="21">
        <f>RopaDama!CG25*(1+4.6%)</f>
        <v>2060620</v>
      </c>
      <c r="CH25" s="21">
        <f>RopaDama!CH25*(1+4.6%)</f>
        <v>2060620</v>
      </c>
      <c r="CI25" s="21">
        <f>RopaDama!CI25*(1+4.6%)</f>
        <v>2055390</v>
      </c>
      <c r="CJ25" s="21">
        <f>RopaDama!CJ25*(1+4.6%)</f>
        <v>2055390</v>
      </c>
      <c r="CK25" s="21">
        <f>RopaDama!CK25*(1+4.6%)</f>
        <v>2055390</v>
      </c>
      <c r="CL25" s="21">
        <f>RopaDama!CL25*(1+4.6%)</f>
        <v>2055390</v>
      </c>
      <c r="CM25" s="21">
        <f>RopaDama!CM25*(1+4.6%)</f>
        <v>2055390</v>
      </c>
      <c r="CN25" s="21">
        <f>RopaDama!CN25*(1+4.6%)</f>
        <v>2055390</v>
      </c>
      <c r="CO25" s="21">
        <f>RopaDama!CO25*(1+4.6%)</f>
        <v>2055390</v>
      </c>
      <c r="CP25" s="21">
        <f>RopaDama!CP25*(1+4.6%)</f>
        <v>2055390</v>
      </c>
      <c r="CQ25" s="21">
        <f>RopaDama!CQ25*(1+4.6%)</f>
        <v>2055390</v>
      </c>
      <c r="CR25" s="22">
        <f t="shared" si="64"/>
        <v>292906.15000000002</v>
      </c>
      <c r="CS25" s="22">
        <f t="shared" si="65"/>
        <v>290081.95</v>
      </c>
      <c r="CT25" s="22">
        <f t="shared" si="66"/>
        <v>287571.55000000005</v>
      </c>
      <c r="CU25" s="22">
        <f t="shared" si="1"/>
        <v>277843.75</v>
      </c>
      <c r="CV25" s="22">
        <f t="shared" si="2"/>
        <v>275960.95</v>
      </c>
      <c r="CW25" s="22">
        <f t="shared" si="3"/>
        <v>274287.35000000003</v>
      </c>
      <c r="CX25" s="22">
        <f t="shared" si="4"/>
        <v>292906.15000000002</v>
      </c>
      <c r="CY25" s="22">
        <f t="shared" si="5"/>
        <v>290081.95</v>
      </c>
      <c r="CZ25" s="22">
        <f t="shared" si="6"/>
        <v>287571.55000000005</v>
      </c>
      <c r="DA25" s="22">
        <f t="shared" si="7"/>
        <v>284119.75</v>
      </c>
      <c r="DB25" s="22">
        <f t="shared" si="8"/>
        <v>281295.55000000005</v>
      </c>
      <c r="DC25" s="22">
        <f t="shared" si="9"/>
        <v>278785.15000000002</v>
      </c>
      <c r="DD25" s="22">
        <f t="shared" si="67"/>
        <v>175858.75</v>
      </c>
      <c r="DE25" s="22">
        <f t="shared" si="68"/>
        <v>173975.95</v>
      </c>
      <c r="DF25" s="22">
        <f t="shared" si="69"/>
        <v>172302.35</v>
      </c>
      <c r="DG25" s="22">
        <f t="shared" si="11"/>
        <v>175858.75</v>
      </c>
      <c r="DH25" s="22">
        <f t="shared" si="12"/>
        <v>173975.95</v>
      </c>
      <c r="DI25" s="22">
        <f t="shared" si="13"/>
        <v>172302.35</v>
      </c>
      <c r="DJ25" s="22">
        <f t="shared" si="14"/>
        <v>175858.75</v>
      </c>
      <c r="DK25" s="22">
        <f t="shared" si="15"/>
        <v>173975.95</v>
      </c>
      <c r="DL25" s="22">
        <f t="shared" si="16"/>
        <v>172302.35</v>
      </c>
      <c r="DM25" s="22">
        <f t="shared" si="17"/>
        <v>167072.35</v>
      </c>
      <c r="DN25" s="22">
        <f t="shared" si="18"/>
        <v>165189.54999999999</v>
      </c>
      <c r="DO25" s="22">
        <f t="shared" si="19"/>
        <v>163515.95000000001</v>
      </c>
      <c r="DP25" s="22">
        <f t="shared" si="20"/>
        <v>39748</v>
      </c>
      <c r="DQ25" s="22">
        <f t="shared" si="21"/>
        <v>38806.6</v>
      </c>
      <c r="DR25" s="22">
        <f t="shared" si="22"/>
        <v>37969.800000000003</v>
      </c>
      <c r="DS25" s="22">
        <v>20000</v>
      </c>
      <c r="DT25" s="23">
        <f t="shared" si="23"/>
        <v>4184000</v>
      </c>
      <c r="DU25" s="23">
        <f t="shared" si="24"/>
        <v>4163080</v>
      </c>
      <c r="DV25" s="22">
        <f t="shared" si="25"/>
        <v>4152620</v>
      </c>
      <c r="DW25" s="22">
        <f t="shared" si="26"/>
        <v>4142160</v>
      </c>
      <c r="DX25" s="22">
        <f t="shared" si="27"/>
        <v>4131700</v>
      </c>
      <c r="DY25" s="22">
        <f t="shared" si="28"/>
        <v>4121240</v>
      </c>
      <c r="DZ25" s="22">
        <f t="shared" si="29"/>
        <v>4110780</v>
      </c>
      <c r="EA25" s="22">
        <f t="shared" si="30"/>
        <v>6276000</v>
      </c>
      <c r="EB25" s="22">
        <f t="shared" si="70"/>
        <v>6244620</v>
      </c>
      <c r="EC25" s="22">
        <f t="shared" si="31"/>
        <v>6228930</v>
      </c>
      <c r="ED25" s="22">
        <f t="shared" si="32"/>
        <v>6208010</v>
      </c>
      <c r="EE25" s="22">
        <f t="shared" si="33"/>
        <v>6197550</v>
      </c>
      <c r="EF25" s="22">
        <f t="shared" si="34"/>
        <v>6181860</v>
      </c>
      <c r="EG25" s="22">
        <f t="shared" si="35"/>
        <v>6166170</v>
      </c>
      <c r="EH25" s="22">
        <f t="shared" si="36"/>
        <v>6276000</v>
      </c>
      <c r="EI25" s="22">
        <f t="shared" si="37"/>
        <v>6244620</v>
      </c>
      <c r="EJ25" s="22">
        <f t="shared" si="38"/>
        <v>6228930</v>
      </c>
      <c r="EK25" s="22">
        <f t="shared" si="39"/>
        <v>6208010</v>
      </c>
      <c r="EL25" s="22">
        <f t="shared" si="40"/>
        <v>6197550</v>
      </c>
      <c r="EM25" s="22">
        <f t="shared" si="41"/>
        <v>6181860</v>
      </c>
      <c r="EN25" s="22">
        <f t="shared" si="42"/>
        <v>6166170</v>
      </c>
      <c r="EO25" s="22">
        <f t="shared" si="43"/>
        <v>4184000</v>
      </c>
      <c r="EP25" s="22">
        <f t="shared" si="44"/>
        <v>4163080</v>
      </c>
      <c r="EQ25" s="22">
        <f t="shared" si="45"/>
        <v>4152620</v>
      </c>
      <c r="ER25" s="22">
        <f t="shared" si="46"/>
        <v>4142160</v>
      </c>
      <c r="ES25" s="22">
        <f t="shared" si="47"/>
        <v>4131700</v>
      </c>
      <c r="ET25" s="22">
        <f t="shared" si="48"/>
        <v>4121240</v>
      </c>
      <c r="EU25" s="22">
        <f t="shared" si="49"/>
        <v>4110780</v>
      </c>
      <c r="EV25" s="22">
        <f t="shared" si="50"/>
        <v>4163080</v>
      </c>
      <c r="EW25" s="22">
        <f t="shared" si="51"/>
        <v>4152620</v>
      </c>
      <c r="EX25" s="22">
        <f t="shared" si="52"/>
        <v>4142160</v>
      </c>
      <c r="EY25" s="22">
        <f t="shared" si="53"/>
        <v>4131700</v>
      </c>
      <c r="EZ25" s="22">
        <f t="shared" si="54"/>
        <v>4131700</v>
      </c>
      <c r="FA25" s="22">
        <f t="shared" si="55"/>
        <v>4121240</v>
      </c>
      <c r="FB25" s="22">
        <f t="shared" si="56"/>
        <v>4110780</v>
      </c>
      <c r="FC25" s="22">
        <f t="shared" si="57"/>
        <v>4184000</v>
      </c>
      <c r="FD25" s="22">
        <f t="shared" si="58"/>
        <v>4163080</v>
      </c>
      <c r="FE25" s="22">
        <f t="shared" si="59"/>
        <v>4152620</v>
      </c>
      <c r="FF25" s="22">
        <f t="shared" si="60"/>
        <v>4142160</v>
      </c>
      <c r="FG25" s="22">
        <f t="shared" si="61"/>
        <v>4131700</v>
      </c>
      <c r="FH25" s="22">
        <f t="shared" si="62"/>
        <v>4121240</v>
      </c>
      <c r="FI25" s="22">
        <f t="shared" si="63"/>
        <v>4110780</v>
      </c>
      <c r="FJ25" s="10">
        <f t="array" ref="FJ25">SUM(IF($C$2:$FI$2&gt;=1,C25:FI25,0))</f>
        <v>33845422</v>
      </c>
      <c r="FK25" s="10" t="s">
        <v>164</v>
      </c>
    </row>
    <row r="26" spans="1:167" x14ac:dyDescent="0.2">
      <c r="A26" s="2" t="s">
        <v>137</v>
      </c>
      <c r="B26" s="1" t="s">
        <v>8</v>
      </c>
      <c r="C26" s="21">
        <f>RopaDama!C26*(1+4.6%)</f>
        <v>216312.80000000002</v>
      </c>
      <c r="D26" s="21">
        <f>RopaDama!D26*(1+4.6%)</f>
        <v>78240.800000000003</v>
      </c>
      <c r="E26" s="21">
        <f>RopaDama!E26*(1+4.6%)</f>
        <v>78240.800000000003</v>
      </c>
      <c r="F26" s="21">
        <f>RopaDama!F26*(1+4.6%)</f>
        <v>70918.8</v>
      </c>
      <c r="G26" s="21">
        <f>RopaDama!G26*(1+4.6%)</f>
        <v>125520</v>
      </c>
      <c r="H26" s="21">
        <f>RopaDama!H26*(1+4.6%)</f>
        <v>103344.8</v>
      </c>
      <c r="I26" s="21">
        <f>RopaDama!I26*(1+4.6%)</f>
        <v>79286.8</v>
      </c>
      <c r="J26" s="21">
        <f>RopaDama!J26*(1+4.6%)</f>
        <v>93930.8</v>
      </c>
      <c r="K26" s="21">
        <f>RopaDama!K26*(1+4.6%)</f>
        <v>40794</v>
      </c>
      <c r="L26" s="21">
        <f>RopaDama!L26*(1+4.6%)</f>
        <v>195392.80000000002</v>
      </c>
      <c r="M26" s="21">
        <f>RopaDama!M26*(1+4.6%)</f>
        <v>70918.8</v>
      </c>
      <c r="N26" s="21">
        <f>RopaDama!N26*(1+4.6%)</f>
        <v>70918.8</v>
      </c>
      <c r="O26" s="21">
        <f>RopaDama!O26*(1+4.6%)</f>
        <v>68826.8</v>
      </c>
      <c r="P26" s="21">
        <f>RopaDama!P26*(1+4.6%)</f>
        <v>117152</v>
      </c>
      <c r="Q26" s="21">
        <f>RopaDama!Q26*(1+4.6%)</f>
        <v>101252.8</v>
      </c>
      <c r="R26" s="21">
        <f>RopaDama!R26*(1+4.6%)</f>
        <v>71964.800000000003</v>
      </c>
      <c r="S26" s="21">
        <f>RopaDama!S26*(1+4.6%)</f>
        <v>90792.8</v>
      </c>
      <c r="T26" s="21">
        <f>RopaDama!T26*(1+4.6%)</f>
        <v>39748</v>
      </c>
      <c r="U26" s="21">
        <f>RopaDama!U26*(1+4.6%)</f>
        <v>174472.80000000002</v>
      </c>
      <c r="V26" s="21">
        <f>RopaDama!V26*(1+4.6%)</f>
        <v>66734.8</v>
      </c>
      <c r="W26" s="21">
        <f>RopaDama!W26*(1+4.6%)</f>
        <v>66734.8</v>
      </c>
      <c r="X26" s="21">
        <f>RopaDama!X26*(1+4.6%)</f>
        <v>66734.8</v>
      </c>
      <c r="Y26" s="21">
        <f>RopaDama!Y26*(1+4.6%)</f>
        <v>106692</v>
      </c>
      <c r="Z26" s="21">
        <f>RopaDama!Z26*(1+4.6%)</f>
        <v>97068.800000000003</v>
      </c>
      <c r="AA26" s="21">
        <f>RopaDama!AA26*(1+4.6%)</f>
        <v>67780.800000000003</v>
      </c>
      <c r="AB26" s="21">
        <f>RopaDama!AB26*(1+4.6%)</f>
        <v>88700.800000000003</v>
      </c>
      <c r="AC26" s="21">
        <f>RopaDama!AC26*(1+4.6%)</f>
        <v>38702</v>
      </c>
      <c r="AD26" s="21">
        <f>RopaDama!AD26*(1+4.6%)</f>
        <v>67.990000000000009</v>
      </c>
      <c r="AE26" s="21">
        <f>RopaDama!AE26*(1+4.6%)</f>
        <v>22543103.304000001</v>
      </c>
      <c r="AF26" s="21">
        <f>RopaDama!AF26*(1+4.6%)</f>
        <v>22543103.304000001</v>
      </c>
      <c r="AG26" s="21">
        <f>RopaDama!AG26*(1+4.6%)</f>
        <v>3661000</v>
      </c>
      <c r="AH26" s="21">
        <f>RopaDama!AH26*(1+4.6%)</f>
        <v>3661000</v>
      </c>
      <c r="AI26" s="21">
        <f>RopaDama!AI26*(1+4.6%)</f>
        <v>3661000</v>
      </c>
      <c r="AJ26" s="21">
        <f>RopaDama!AJ26*(1+4.6%)</f>
        <v>3661000</v>
      </c>
      <c r="AK26" s="21">
        <f>RopaDama!AK26*(1+4.6%)</f>
        <v>3661000</v>
      </c>
      <c r="AL26" s="21">
        <f>RopaDama!AL26*(1+4.6%)</f>
        <v>3661000</v>
      </c>
      <c r="AM26" s="21">
        <f>RopaDama!AM26*(1+4.6%)</f>
        <v>3661000</v>
      </c>
      <c r="AN26" s="21">
        <f>RopaDama!AN26*(1+4.6%)</f>
        <v>3661000</v>
      </c>
      <c r="AO26" s="21">
        <f>RopaDama!AO26*(1+4.6%)</f>
        <v>3661000</v>
      </c>
      <c r="AP26" s="21">
        <f>RopaDama!AP26*(1+4.6%)</f>
        <v>3661000</v>
      </c>
      <c r="AQ26" s="21">
        <f>RopaDama!AQ26*(1+4.6%)</f>
        <v>3661000</v>
      </c>
      <c r="AR26" s="21">
        <f>RopaDama!AR26*(1+4.6%)</f>
        <v>3661000</v>
      </c>
      <c r="AS26" s="21">
        <f>RopaDama!AS26*(1+4.6%)</f>
        <v>3661000</v>
      </c>
      <c r="AT26" s="21">
        <f>RopaDama!AT26*(1+4.6%)</f>
        <v>3661000</v>
      </c>
      <c r="AU26" s="21">
        <f>RopaDama!AU26*(1+4.6%)</f>
        <v>3661000</v>
      </c>
      <c r="AV26" s="21">
        <f>RopaDama!AV26*(1+4.6%)</f>
        <v>3661000</v>
      </c>
      <c r="AW26" s="21">
        <f>RopaDama!AW26*(1+4.6%)</f>
        <v>3661000</v>
      </c>
      <c r="AX26" s="21">
        <f>RopaDama!AX26*(1+4.6%)</f>
        <v>3661000</v>
      </c>
      <c r="AY26" s="21">
        <f>RopaDama!AY26*(1+4.6%)</f>
        <v>3661000</v>
      </c>
      <c r="AZ26" s="21">
        <f>RopaDama!AZ26*(1+4.6%)</f>
        <v>3661000</v>
      </c>
      <c r="BA26" s="21">
        <f>RopaDama!BA26*(1+4.6%)</f>
        <v>3661000</v>
      </c>
      <c r="BB26" s="21">
        <f>RopaDama!BB26*(1+4.6%)</f>
        <v>3661000</v>
      </c>
      <c r="BC26" s="21">
        <f>RopaDama!BC26*(1+4.6%)</f>
        <v>3661000</v>
      </c>
      <c r="BD26" s="21">
        <f>RopaDama!BD26*(1+4.6%)</f>
        <v>3661000</v>
      </c>
      <c r="BE26" s="21">
        <f>RopaDama!BE26*(1+4.6%)</f>
        <v>3661000</v>
      </c>
      <c r="BF26" s="21">
        <f>RopaDama!BF26*(1+4.6%)</f>
        <v>3661000</v>
      </c>
      <c r="BG26" s="21">
        <f>RopaDama!BG26*(1+4.6%)</f>
        <v>3661000</v>
      </c>
      <c r="BH26" s="21">
        <f>RopaDama!BH26*(1+4.6%)</f>
        <v>3661000</v>
      </c>
      <c r="BI26" s="21">
        <f>RopaDama!BI26*(1+4.6%)</f>
        <v>3661000</v>
      </c>
      <c r="BJ26" s="21">
        <f>RopaDama!BJ26*(1+4.6%)</f>
        <v>3661000</v>
      </c>
      <c r="BK26" s="21">
        <f>RopaDama!BK26*(1+4.6%)</f>
        <v>3661000</v>
      </c>
      <c r="BL26" s="21">
        <f>RopaDama!BL26*(1+4.6%)</f>
        <v>3661000</v>
      </c>
      <c r="BM26" s="21">
        <f>RopaDama!BM26*(1+4.6%)</f>
        <v>3661000</v>
      </c>
      <c r="BN26" s="21">
        <f>RopaDama!BN26*(1+4.6%)</f>
        <v>3661000</v>
      </c>
      <c r="BO26" s="21">
        <f>RopaDama!BO26*(1+4.6%)</f>
        <v>3661000</v>
      </c>
      <c r="BP26" s="21">
        <f>RopaDama!BP26*(1+4.6%)</f>
        <v>3661000</v>
      </c>
      <c r="BQ26" s="21">
        <f>RopaDama!BQ26*(1+4.6%)</f>
        <v>3661000</v>
      </c>
      <c r="BR26" s="21">
        <f>RopaDama!BR26*(1+4.6%)</f>
        <v>3661000</v>
      </c>
      <c r="BS26" s="21">
        <f>RopaDama!BS26*(1+4.6%)</f>
        <v>3661000</v>
      </c>
      <c r="BT26" s="21">
        <f>RopaDama!BT26*(1+4.6%)</f>
        <v>3661000</v>
      </c>
      <c r="BU26" s="21">
        <f>RopaDama!BU26*(1+4.6%)</f>
        <v>3661000</v>
      </c>
      <c r="BV26" s="21">
        <f>RopaDama!BV26*(1+4.6%)</f>
        <v>3661000</v>
      </c>
      <c r="BW26" s="21">
        <f>RopaDama!BW26*(1+4.6%)</f>
        <v>3661000</v>
      </c>
      <c r="BX26" s="21">
        <f>RopaDama!BX26*(1+4.6%)</f>
        <v>3661000</v>
      </c>
      <c r="BY26" s="21">
        <f>RopaDama!BY26*(1+4.6%)</f>
        <v>3661000</v>
      </c>
      <c r="BZ26" s="21">
        <f>RopaDama!BZ26*(1+4.6%)</f>
        <v>3661000</v>
      </c>
      <c r="CA26" s="21">
        <f>RopaDama!CA26*(1+4.6%)</f>
        <v>3661000</v>
      </c>
      <c r="CB26" s="21">
        <f>RopaDama!CB26*(1+4.6%)</f>
        <v>3661000</v>
      </c>
      <c r="CC26" s="21">
        <f>RopaDama!CC26*(1+4.6%)</f>
        <v>3661000</v>
      </c>
      <c r="CD26" s="21">
        <f>RopaDama!CD26*(1+4.6%)</f>
        <v>3661000</v>
      </c>
      <c r="CE26" s="21">
        <f>RopaDama!CE26*(1+4.6%)</f>
        <v>3661000</v>
      </c>
      <c r="CF26" s="21">
        <f>RopaDama!CF26*(1+4.6%)</f>
        <v>3661000</v>
      </c>
      <c r="CG26" s="21">
        <f>RopaDama!CG26*(1+4.6%)</f>
        <v>3661000</v>
      </c>
      <c r="CH26" s="21">
        <f>RopaDama!CH26*(1+4.6%)</f>
        <v>3661000</v>
      </c>
      <c r="CI26" s="21">
        <f>RopaDama!CI26*(1+4.6%)</f>
        <v>3661000</v>
      </c>
      <c r="CJ26" s="21">
        <f>RopaDama!CJ26*(1+4.6%)</f>
        <v>3661000</v>
      </c>
      <c r="CK26" s="21">
        <f>RopaDama!CK26*(1+4.6%)</f>
        <v>3661000</v>
      </c>
      <c r="CL26" s="21">
        <f>RopaDama!CL26*(1+4.6%)</f>
        <v>3661000</v>
      </c>
      <c r="CM26" s="21">
        <f>RopaDama!CM26*(1+4.6%)</f>
        <v>3661000</v>
      </c>
      <c r="CN26" s="21">
        <f>RopaDama!CN26*(1+4.6%)</f>
        <v>3661000</v>
      </c>
      <c r="CO26" s="21">
        <f>RopaDama!CO26*(1+4.6%)</f>
        <v>3661000</v>
      </c>
      <c r="CP26" s="21">
        <f>RopaDama!CP26*(1+4.6%)</f>
        <v>3661000</v>
      </c>
      <c r="CQ26" s="21">
        <f>RopaDama!CQ26*(1+4.6%)</f>
        <v>3661000</v>
      </c>
      <c r="CR26" s="22">
        <f t="shared" si="64"/>
        <v>307105.59999999998</v>
      </c>
      <c r="CS26" s="22">
        <f t="shared" si="65"/>
        <v>289323.59999999998</v>
      </c>
      <c r="CT26" s="22">
        <f t="shared" si="66"/>
        <v>270495.59999999998</v>
      </c>
      <c r="CU26" s="22">
        <f t="shared" si="1"/>
        <v>294553.60000000003</v>
      </c>
      <c r="CV26" s="22">
        <f t="shared" si="2"/>
        <v>266311.60000000003</v>
      </c>
      <c r="CW26" s="22">
        <f t="shared" si="3"/>
        <v>241207.60000000003</v>
      </c>
      <c r="CX26" s="22">
        <f t="shared" si="4"/>
        <v>307105.59999999998</v>
      </c>
      <c r="CY26" s="22">
        <f t="shared" si="5"/>
        <v>289323.59999999998</v>
      </c>
      <c r="CZ26" s="22">
        <f t="shared" si="6"/>
        <v>270495.59999999998</v>
      </c>
      <c r="DA26" s="22">
        <f t="shared" si="7"/>
        <v>297691.59999999998</v>
      </c>
      <c r="DB26" s="22">
        <f t="shared" si="8"/>
        <v>278863.59999999998</v>
      </c>
      <c r="DC26" s="22">
        <f t="shared" si="9"/>
        <v>262127.59999999998</v>
      </c>
      <c r="DD26" s="22">
        <f t="shared" si="67"/>
        <v>181585.6</v>
      </c>
      <c r="DE26" s="22">
        <f t="shared" si="68"/>
        <v>172171.6</v>
      </c>
      <c r="DF26" s="22">
        <f t="shared" si="69"/>
        <v>163803.6</v>
      </c>
      <c r="DG26" s="22">
        <f t="shared" si="11"/>
        <v>181585.6</v>
      </c>
      <c r="DH26" s="22">
        <f t="shared" si="12"/>
        <v>172171.6</v>
      </c>
      <c r="DI26" s="22">
        <f t="shared" si="13"/>
        <v>163803.6</v>
      </c>
      <c r="DJ26" s="22">
        <f t="shared" si="14"/>
        <v>181585.6</v>
      </c>
      <c r="DK26" s="22">
        <f t="shared" si="15"/>
        <v>172171.6</v>
      </c>
      <c r="DL26" s="22">
        <f t="shared" si="16"/>
        <v>163803.6</v>
      </c>
      <c r="DM26" s="22">
        <f t="shared" si="17"/>
        <v>172171.6</v>
      </c>
      <c r="DN26" s="22">
        <f t="shared" si="18"/>
        <v>161711.6</v>
      </c>
      <c r="DO26" s="22">
        <f t="shared" si="19"/>
        <v>155435.6</v>
      </c>
      <c r="DP26" s="22">
        <f t="shared" si="20"/>
        <v>40794</v>
      </c>
      <c r="DQ26" s="22">
        <f t="shared" si="21"/>
        <v>39748</v>
      </c>
      <c r="DR26" s="22">
        <f t="shared" si="22"/>
        <v>38702</v>
      </c>
      <c r="DS26" s="22">
        <v>65</v>
      </c>
      <c r="DT26" s="23">
        <f t="shared" si="23"/>
        <v>7322000</v>
      </c>
      <c r="DU26" s="23">
        <f t="shared" si="24"/>
        <v>7322000</v>
      </c>
      <c r="DV26" s="22">
        <f t="shared" si="25"/>
        <v>7322000</v>
      </c>
      <c r="DW26" s="22">
        <f t="shared" si="26"/>
        <v>7322000</v>
      </c>
      <c r="DX26" s="22">
        <f t="shared" si="27"/>
        <v>7322000</v>
      </c>
      <c r="DY26" s="22">
        <f t="shared" si="28"/>
        <v>7322000</v>
      </c>
      <c r="DZ26" s="22">
        <f t="shared" si="29"/>
        <v>7322000</v>
      </c>
      <c r="EA26" s="22">
        <f t="shared" si="30"/>
        <v>10983000</v>
      </c>
      <c r="EB26" s="22">
        <f t="shared" si="70"/>
        <v>10983000</v>
      </c>
      <c r="EC26" s="22">
        <f t="shared" si="31"/>
        <v>10983000</v>
      </c>
      <c r="ED26" s="22">
        <f t="shared" si="32"/>
        <v>10983000</v>
      </c>
      <c r="EE26" s="22">
        <f t="shared" si="33"/>
        <v>10983000</v>
      </c>
      <c r="EF26" s="22">
        <f t="shared" si="34"/>
        <v>10983000</v>
      </c>
      <c r="EG26" s="22">
        <f t="shared" si="35"/>
        <v>10983000</v>
      </c>
      <c r="EH26" s="22">
        <f t="shared" si="36"/>
        <v>10983000</v>
      </c>
      <c r="EI26" s="22">
        <f t="shared" si="37"/>
        <v>10983000</v>
      </c>
      <c r="EJ26" s="22">
        <f t="shared" si="38"/>
        <v>10983000</v>
      </c>
      <c r="EK26" s="22">
        <f t="shared" si="39"/>
        <v>10983000</v>
      </c>
      <c r="EL26" s="22">
        <f t="shared" si="40"/>
        <v>10983000</v>
      </c>
      <c r="EM26" s="22">
        <f t="shared" si="41"/>
        <v>10983000</v>
      </c>
      <c r="EN26" s="22">
        <f t="shared" si="42"/>
        <v>10983000</v>
      </c>
      <c r="EO26" s="22">
        <f t="shared" si="43"/>
        <v>7322000</v>
      </c>
      <c r="EP26" s="22">
        <f t="shared" si="44"/>
        <v>7322000</v>
      </c>
      <c r="EQ26" s="22">
        <f t="shared" si="45"/>
        <v>7322000</v>
      </c>
      <c r="ER26" s="22">
        <f t="shared" si="46"/>
        <v>7322000</v>
      </c>
      <c r="ES26" s="22">
        <f t="shared" si="47"/>
        <v>7322000</v>
      </c>
      <c r="ET26" s="22">
        <f t="shared" si="48"/>
        <v>7322000</v>
      </c>
      <c r="EU26" s="22">
        <f t="shared" si="49"/>
        <v>7322000</v>
      </c>
      <c r="EV26" s="22">
        <f t="shared" si="50"/>
        <v>7322000</v>
      </c>
      <c r="EW26" s="22">
        <f t="shared" si="51"/>
        <v>7322000</v>
      </c>
      <c r="EX26" s="22">
        <f t="shared" si="52"/>
        <v>7322000</v>
      </c>
      <c r="EY26" s="22">
        <f t="shared" si="53"/>
        <v>7322000</v>
      </c>
      <c r="EZ26" s="22">
        <f t="shared" si="54"/>
        <v>7322000</v>
      </c>
      <c r="FA26" s="22">
        <f t="shared" si="55"/>
        <v>7322000</v>
      </c>
      <c r="FB26" s="22">
        <f t="shared" si="56"/>
        <v>7322000</v>
      </c>
      <c r="FC26" s="22">
        <f t="shared" si="57"/>
        <v>7322000</v>
      </c>
      <c r="FD26" s="22">
        <f t="shared" si="58"/>
        <v>7322000</v>
      </c>
      <c r="FE26" s="22">
        <f t="shared" si="59"/>
        <v>7322000</v>
      </c>
      <c r="FF26" s="22">
        <f t="shared" si="60"/>
        <v>7322000</v>
      </c>
      <c r="FG26" s="22">
        <f t="shared" si="61"/>
        <v>7322000</v>
      </c>
      <c r="FH26" s="22">
        <f t="shared" si="62"/>
        <v>7322000</v>
      </c>
      <c r="FI26" s="22">
        <f t="shared" si="63"/>
        <v>7322000</v>
      </c>
      <c r="FJ26" s="10">
        <f t="array" ref="FJ26">SUM(IF($C$2:$FI$2&gt;=1,C26:FI26,0))</f>
        <v>101739449.40800002</v>
      </c>
      <c r="FK26" s="10" t="s">
        <v>164</v>
      </c>
    </row>
    <row r="27" spans="1:167" x14ac:dyDescent="0.2">
      <c r="A27" s="2" t="s">
        <v>140</v>
      </c>
      <c r="B27" s="1" t="s">
        <v>9</v>
      </c>
      <c r="C27" s="21">
        <f>RopaDama!C27*(1+4.6%)</f>
        <v>183050</v>
      </c>
      <c r="D27" s="21">
        <f>RopaDama!D27*(1+4.6%)</f>
        <v>51254</v>
      </c>
      <c r="E27" s="21">
        <f>RopaDama!E27*(1+4.6%)</f>
        <v>51254</v>
      </c>
      <c r="F27" s="21">
        <f>RopaDama!F27*(1+4.6%)</f>
        <v>49162</v>
      </c>
      <c r="G27" s="21">
        <f>RopaDama!G27*(1+4.6%)</f>
        <v>104600</v>
      </c>
      <c r="H27" s="21">
        <f>RopaDama!H27*(1+4.6%)</f>
        <v>71128</v>
      </c>
      <c r="I27" s="21">
        <f>RopaDama!I27*(1+4.6%)</f>
        <v>51254</v>
      </c>
      <c r="J27" s="21">
        <f>RopaDama!J27*(1+4.6%)</f>
        <v>64852</v>
      </c>
      <c r="K27" s="21">
        <f>RopaDama!K27*(1+4.6%)</f>
        <v>37656</v>
      </c>
      <c r="L27" s="21">
        <f>RopaDama!L27*(1+4.6%)</f>
        <v>177820</v>
      </c>
      <c r="M27" s="21">
        <f>RopaDama!M27*(1+4.6%)</f>
        <v>47070</v>
      </c>
      <c r="N27" s="21">
        <f>RopaDama!N27*(1+4.6%)</f>
        <v>47070</v>
      </c>
      <c r="O27" s="21">
        <f>RopaDama!O27*(1+4.6%)</f>
        <v>47070</v>
      </c>
      <c r="P27" s="21">
        <f>RopaDama!P27*(1+4.6%)</f>
        <v>102508</v>
      </c>
      <c r="Q27" s="21">
        <f>RopaDama!Q27*(1+4.6%)</f>
        <v>67990</v>
      </c>
      <c r="R27" s="21">
        <f>RopaDama!R27*(1+4.6%)</f>
        <v>47070</v>
      </c>
      <c r="S27" s="21">
        <f>RopaDama!S27*(1+4.6%)</f>
        <v>62760</v>
      </c>
      <c r="T27" s="21">
        <f>RopaDama!T27*(1+4.6%)</f>
        <v>35564</v>
      </c>
      <c r="U27" s="21">
        <f>RopaDama!U27*(1+4.6%)</f>
        <v>172590</v>
      </c>
      <c r="V27" s="21">
        <f>RopaDama!V27*(1+4.6%)</f>
        <v>41840</v>
      </c>
      <c r="W27" s="21">
        <f>RopaDama!W27*(1+4.6%)</f>
        <v>41840</v>
      </c>
      <c r="X27" s="21">
        <f>RopaDama!X27*(1+4.6%)</f>
        <v>44978</v>
      </c>
      <c r="Y27" s="21">
        <f>RopaDama!Y27*(1+4.6%)</f>
        <v>99370</v>
      </c>
      <c r="Z27" s="21">
        <f>RopaDama!Z27*(1+4.6%)</f>
        <v>65898</v>
      </c>
      <c r="AA27" s="21">
        <f>RopaDama!AA27*(1+4.6%)</f>
        <v>44978</v>
      </c>
      <c r="AB27" s="21">
        <f>RopaDama!AB27*(1+4.6%)</f>
        <v>60668</v>
      </c>
      <c r="AC27" s="21">
        <f>RopaDama!AC27*(1+4.6%)</f>
        <v>33472</v>
      </c>
      <c r="AD27" s="21">
        <f>RopaDama!AD27*(1+4.6%)</f>
        <v>523000</v>
      </c>
      <c r="AE27" s="21">
        <f>RopaDama!AE27*(1+4.6%)</f>
        <v>1046000</v>
      </c>
      <c r="AF27" s="21">
        <f>RopaDama!AF27*(1+4.6%)</f>
        <v>1359800</v>
      </c>
      <c r="AG27" s="21">
        <f>RopaDama!AG27*(1+4.6%)</f>
        <v>12552000</v>
      </c>
      <c r="AH27" s="21">
        <f>RopaDama!AH27*(1+4.6%)</f>
        <v>12552000</v>
      </c>
      <c r="AI27" s="21">
        <f>RopaDama!AI27*(1+4.6%)</f>
        <v>12552000</v>
      </c>
      <c r="AJ27" s="21">
        <f>RopaDama!AJ27*(1+4.6%)</f>
        <v>12552000</v>
      </c>
      <c r="AK27" s="21">
        <f>RopaDama!AK27*(1+4.6%)</f>
        <v>12552000</v>
      </c>
      <c r="AL27" s="21">
        <f>RopaDama!AL27*(1+4.6%)</f>
        <v>12552000</v>
      </c>
      <c r="AM27" s="21">
        <f>RopaDama!AM27*(1+4.6%)</f>
        <v>12552000</v>
      </c>
      <c r="AN27" s="21">
        <f>RopaDama!AN27*(1+4.6%)</f>
        <v>12552000</v>
      </c>
      <c r="AO27" s="21">
        <f>RopaDama!AO27*(1+4.6%)</f>
        <v>12552000</v>
      </c>
      <c r="AP27" s="21">
        <f>RopaDama!AP27*(1+4.6%)</f>
        <v>18828000</v>
      </c>
      <c r="AQ27" s="21">
        <f>RopaDama!AQ27*(1+4.6%)</f>
        <v>18828000</v>
      </c>
      <c r="AR27" s="21">
        <f>RopaDama!AR27*(1+4.6%)</f>
        <v>18828000</v>
      </c>
      <c r="AS27" s="21">
        <f>RopaDama!AS27*(1+4.6%)</f>
        <v>18828000</v>
      </c>
      <c r="AT27" s="21">
        <f>RopaDama!AT27*(1+4.6%)</f>
        <v>18828000</v>
      </c>
      <c r="AU27" s="21">
        <f>RopaDama!AU27*(1+4.6%)</f>
        <v>18828000</v>
      </c>
      <c r="AV27" s="21">
        <f>RopaDama!AV27*(1+4.6%)</f>
        <v>18828000</v>
      </c>
      <c r="AW27" s="21">
        <f>RopaDama!AW27*(1+4.6%)</f>
        <v>18828000</v>
      </c>
      <c r="AX27" s="21">
        <f>RopaDama!AX27*(1+4.6%)</f>
        <v>18828000</v>
      </c>
      <c r="AY27" s="21">
        <f>RopaDama!AY27*(1+4.6%)</f>
        <v>25104000</v>
      </c>
      <c r="AZ27" s="21">
        <f>RopaDama!AZ27*(1+4.6%)</f>
        <v>25104000</v>
      </c>
      <c r="BA27" s="21">
        <f>RopaDama!BA27*(1+4.6%)</f>
        <v>25104000</v>
      </c>
      <c r="BB27" s="21">
        <f>RopaDama!BB27*(1+4.6%)</f>
        <v>25104000</v>
      </c>
      <c r="BC27" s="21">
        <f>RopaDama!BC27*(1+4.6%)</f>
        <v>25104000</v>
      </c>
      <c r="BD27" s="21">
        <f>RopaDama!BD27*(1+4.6%)</f>
        <v>25104000</v>
      </c>
      <c r="BE27" s="21">
        <f>RopaDama!BE27*(1+4.6%)</f>
        <v>25104000</v>
      </c>
      <c r="BF27" s="21">
        <f>RopaDama!BF27*(1+4.6%)</f>
        <v>25104000</v>
      </c>
      <c r="BG27" s="21">
        <f>RopaDama!BG27*(1+4.6%)</f>
        <v>25104000</v>
      </c>
      <c r="BH27" s="21">
        <f>RopaDama!BH27*(1+4.6%)</f>
        <v>31380000</v>
      </c>
      <c r="BI27" s="21">
        <f>RopaDama!BI27*(1+4.6%)</f>
        <v>31380000</v>
      </c>
      <c r="BJ27" s="21">
        <f>RopaDama!BJ27*(1+4.6%)</f>
        <v>31380000</v>
      </c>
      <c r="BK27" s="21">
        <f>RopaDama!BK27*(1+4.6%)</f>
        <v>31380000</v>
      </c>
      <c r="BL27" s="21">
        <f>RopaDama!BL27*(1+4.6%)</f>
        <v>31380000</v>
      </c>
      <c r="BM27" s="21">
        <f>RopaDama!BM27*(1+4.6%)</f>
        <v>31380000</v>
      </c>
      <c r="BN27" s="21">
        <f>RopaDama!BN27*(1+4.6%)</f>
        <v>31380000</v>
      </c>
      <c r="BO27" s="21">
        <f>RopaDama!BO27*(1+4.6%)</f>
        <v>31380000</v>
      </c>
      <c r="BP27" s="21">
        <f>RopaDama!BP27*(1+4.6%)</f>
        <v>31380000</v>
      </c>
      <c r="BQ27" s="21">
        <f>RopaDama!BQ27*(1+4.6%)</f>
        <v>50208000</v>
      </c>
      <c r="BR27" s="21">
        <f>RopaDama!BR27*(1+4.6%)</f>
        <v>50208000</v>
      </c>
      <c r="BS27" s="21">
        <f>RopaDama!BS27*(1+4.6%)</f>
        <v>50208000</v>
      </c>
      <c r="BT27" s="21">
        <f>RopaDama!BT27*(1+4.6%)</f>
        <v>50208000</v>
      </c>
      <c r="BU27" s="21">
        <f>RopaDama!BU27*(1+4.6%)</f>
        <v>50208000</v>
      </c>
      <c r="BV27" s="21">
        <f>RopaDama!BV27*(1+4.6%)</f>
        <v>50208000</v>
      </c>
      <c r="BW27" s="21">
        <f>RopaDama!BW27*(1+4.6%)</f>
        <v>50208000</v>
      </c>
      <c r="BX27" s="21">
        <f>RopaDama!BX27*(1+4.6%)</f>
        <v>50208000</v>
      </c>
      <c r="BY27" s="21">
        <f>RopaDama!BY27*(1+4.6%)</f>
        <v>50208000</v>
      </c>
      <c r="BZ27" s="21">
        <f>RopaDama!BZ27*(1+4.6%)</f>
        <v>62760000</v>
      </c>
      <c r="CA27" s="21">
        <f>RopaDama!CA27*(1+4.6%)</f>
        <v>62760000</v>
      </c>
      <c r="CB27" s="21">
        <f>RopaDama!CB27*(1+4.6%)</f>
        <v>62760000</v>
      </c>
      <c r="CC27" s="21">
        <f>RopaDama!CC27*(1+4.6%)</f>
        <v>62760000</v>
      </c>
      <c r="CD27" s="21">
        <f>RopaDama!CD27*(1+4.6%)</f>
        <v>62760000</v>
      </c>
      <c r="CE27" s="21">
        <f>RopaDama!CE27*(1+4.6%)</f>
        <v>62760000</v>
      </c>
      <c r="CF27" s="21">
        <f>RopaDama!CF27*(1+4.6%)</f>
        <v>62760000</v>
      </c>
      <c r="CG27" s="21">
        <f>RopaDama!CG27*(1+4.6%)</f>
        <v>62760000</v>
      </c>
      <c r="CH27" s="21">
        <f>RopaDama!CH27*(1+4.6%)</f>
        <v>62760000</v>
      </c>
      <c r="CI27" s="21">
        <f>RopaDama!CI27*(1+4.6%)</f>
        <v>81588000</v>
      </c>
      <c r="CJ27" s="21">
        <f>RopaDama!CJ27*(1+4.6%)</f>
        <v>81588000</v>
      </c>
      <c r="CK27" s="21">
        <f>RopaDama!CK27*(1+4.6%)</f>
        <v>81588000</v>
      </c>
      <c r="CL27" s="21">
        <f>RopaDama!CL27*(1+4.6%)</f>
        <v>81588000</v>
      </c>
      <c r="CM27" s="21">
        <f>RopaDama!CM27*(1+4.6%)</f>
        <v>81588000</v>
      </c>
      <c r="CN27" s="21">
        <f>RopaDama!CN27*(1+4.6%)</f>
        <v>81588000</v>
      </c>
      <c r="CO27" s="21">
        <f>RopaDama!CO27*(1+4.6%)</f>
        <v>81588000</v>
      </c>
      <c r="CP27" s="21">
        <f>RopaDama!CP27*(1+4.6%)</f>
        <v>81588000</v>
      </c>
      <c r="CQ27" s="21">
        <f>RopaDama!CQ27*(1+4.6%)</f>
        <v>81588000</v>
      </c>
      <c r="CR27" s="22">
        <f t="shared" si="64"/>
        <v>234304</v>
      </c>
      <c r="CS27" s="22">
        <f t="shared" si="65"/>
        <v>224890</v>
      </c>
      <c r="CT27" s="22">
        <f t="shared" si="66"/>
        <v>214430</v>
      </c>
      <c r="CU27" s="22">
        <f t="shared" si="1"/>
        <v>234304</v>
      </c>
      <c r="CV27" s="22">
        <f t="shared" si="2"/>
        <v>224890</v>
      </c>
      <c r="CW27" s="22">
        <f t="shared" si="3"/>
        <v>214430</v>
      </c>
      <c r="CX27" s="22">
        <f t="shared" si="4"/>
        <v>226982</v>
      </c>
      <c r="CY27" s="22">
        <f t="shared" si="5"/>
        <v>217568</v>
      </c>
      <c r="CZ27" s="22">
        <f t="shared" si="6"/>
        <v>210246</v>
      </c>
      <c r="DA27" s="22">
        <f t="shared" si="7"/>
        <v>220706</v>
      </c>
      <c r="DB27" s="22">
        <f t="shared" si="8"/>
        <v>212338</v>
      </c>
      <c r="DC27" s="22">
        <f t="shared" si="9"/>
        <v>205016</v>
      </c>
      <c r="DD27" s="22">
        <f t="shared" si="67"/>
        <v>122382</v>
      </c>
      <c r="DE27" s="22">
        <f t="shared" si="68"/>
        <v>115060</v>
      </c>
      <c r="DF27" s="22">
        <f t="shared" si="69"/>
        <v>110876</v>
      </c>
      <c r="DG27" s="22">
        <f t="shared" si="11"/>
        <v>122382</v>
      </c>
      <c r="DH27" s="22">
        <f t="shared" si="12"/>
        <v>115060</v>
      </c>
      <c r="DI27" s="22">
        <f t="shared" si="13"/>
        <v>110876</v>
      </c>
      <c r="DJ27" s="22">
        <f t="shared" si="14"/>
        <v>122382</v>
      </c>
      <c r="DK27" s="22">
        <f t="shared" si="15"/>
        <v>115060</v>
      </c>
      <c r="DL27" s="22">
        <f t="shared" si="16"/>
        <v>110876</v>
      </c>
      <c r="DM27" s="22">
        <f t="shared" si="17"/>
        <v>116106</v>
      </c>
      <c r="DN27" s="22">
        <f t="shared" si="18"/>
        <v>109830</v>
      </c>
      <c r="DO27" s="22">
        <f t="shared" si="19"/>
        <v>105646</v>
      </c>
      <c r="DP27" s="22">
        <f t="shared" si="20"/>
        <v>37656</v>
      </c>
      <c r="DQ27" s="22">
        <f t="shared" si="21"/>
        <v>35564</v>
      </c>
      <c r="DR27" s="22">
        <f t="shared" si="22"/>
        <v>33472</v>
      </c>
      <c r="DS27" s="22">
        <v>500000</v>
      </c>
      <c r="DT27" s="23">
        <f t="shared" si="23"/>
        <v>25104000</v>
      </c>
      <c r="DU27" s="23">
        <f t="shared" si="24"/>
        <v>37656000</v>
      </c>
      <c r="DV27" s="22">
        <f t="shared" si="25"/>
        <v>50208000</v>
      </c>
      <c r="DW27" s="22">
        <f t="shared" si="26"/>
        <v>62760000</v>
      </c>
      <c r="DX27" s="22">
        <f t="shared" si="27"/>
        <v>100416000</v>
      </c>
      <c r="DY27" s="22">
        <f t="shared" si="28"/>
        <v>125520000</v>
      </c>
      <c r="DZ27" s="22">
        <f t="shared" si="29"/>
        <v>163176000</v>
      </c>
      <c r="EA27" s="22">
        <f t="shared" si="30"/>
        <v>37656000</v>
      </c>
      <c r="EB27" s="22">
        <f t="shared" si="70"/>
        <v>56484000</v>
      </c>
      <c r="EC27" s="22">
        <f t="shared" si="31"/>
        <v>75312000</v>
      </c>
      <c r="ED27" s="22">
        <f t="shared" si="32"/>
        <v>112968000</v>
      </c>
      <c r="EE27" s="22">
        <f t="shared" si="33"/>
        <v>150624000</v>
      </c>
      <c r="EF27" s="22">
        <f t="shared" si="34"/>
        <v>188280000</v>
      </c>
      <c r="EG27" s="22">
        <f t="shared" si="35"/>
        <v>244764000</v>
      </c>
      <c r="EH27" s="22">
        <f t="shared" si="36"/>
        <v>37656000</v>
      </c>
      <c r="EI27" s="22">
        <f t="shared" si="37"/>
        <v>56484000</v>
      </c>
      <c r="EJ27" s="22">
        <f t="shared" si="38"/>
        <v>75312000</v>
      </c>
      <c r="EK27" s="22">
        <f t="shared" si="39"/>
        <v>112968000</v>
      </c>
      <c r="EL27" s="22">
        <f t="shared" si="40"/>
        <v>150624000</v>
      </c>
      <c r="EM27" s="22">
        <f t="shared" si="41"/>
        <v>188280000</v>
      </c>
      <c r="EN27" s="22">
        <f t="shared" si="42"/>
        <v>244764000</v>
      </c>
      <c r="EO27" s="22">
        <f t="shared" si="43"/>
        <v>25104000</v>
      </c>
      <c r="EP27" s="22">
        <f t="shared" si="44"/>
        <v>37656000</v>
      </c>
      <c r="EQ27" s="22">
        <f t="shared" si="45"/>
        <v>50208000</v>
      </c>
      <c r="ER27" s="22">
        <f t="shared" si="46"/>
        <v>62760000</v>
      </c>
      <c r="ES27" s="22">
        <f t="shared" si="47"/>
        <v>100416000</v>
      </c>
      <c r="ET27" s="22">
        <f t="shared" si="48"/>
        <v>125520000</v>
      </c>
      <c r="EU27" s="22">
        <f t="shared" si="49"/>
        <v>163176000</v>
      </c>
      <c r="EV27" s="22">
        <f t="shared" si="50"/>
        <v>37656000</v>
      </c>
      <c r="EW27" s="22">
        <f t="shared" si="51"/>
        <v>50208000</v>
      </c>
      <c r="EX27" s="22">
        <f t="shared" si="52"/>
        <v>62760000</v>
      </c>
      <c r="EY27" s="22">
        <f t="shared" si="53"/>
        <v>100416000</v>
      </c>
      <c r="EZ27" s="22">
        <f t="shared" si="54"/>
        <v>100416000</v>
      </c>
      <c r="FA27" s="22">
        <f t="shared" si="55"/>
        <v>125520000</v>
      </c>
      <c r="FB27" s="22">
        <f t="shared" si="56"/>
        <v>163176000</v>
      </c>
      <c r="FC27" s="22">
        <f t="shared" si="57"/>
        <v>25104000</v>
      </c>
      <c r="FD27" s="22">
        <f t="shared" si="58"/>
        <v>37656000</v>
      </c>
      <c r="FE27" s="22">
        <f t="shared" si="59"/>
        <v>50208000</v>
      </c>
      <c r="FF27" s="22">
        <f t="shared" si="60"/>
        <v>62760000</v>
      </c>
      <c r="FG27" s="22">
        <f t="shared" si="61"/>
        <v>100416000</v>
      </c>
      <c r="FH27" s="22">
        <f t="shared" si="62"/>
        <v>125520000</v>
      </c>
      <c r="FI27" s="22">
        <f t="shared" si="63"/>
        <v>163176000</v>
      </c>
      <c r="FJ27" s="10">
        <f t="array" ref="FJ27">SUM(IF($C$2:$FI$2&gt;=1,C27:FI27,0))</f>
        <v>700361852</v>
      </c>
      <c r="FK27" s="10" t="s">
        <v>164</v>
      </c>
    </row>
    <row r="28" spans="1:167" x14ac:dyDescent="0.2">
      <c r="A28" s="2" t="s">
        <v>129</v>
      </c>
      <c r="B28" s="3" t="s">
        <v>10</v>
      </c>
      <c r="C28" s="21">
        <f>RopaDama!C28*(1+4.6%)</f>
        <v>73220</v>
      </c>
      <c r="D28" s="21">
        <f>RopaDama!D28*(1+4.6%)</f>
        <v>47070</v>
      </c>
      <c r="E28" s="21">
        <f>RopaDama!E28*(1+4.6%)</f>
        <v>41840</v>
      </c>
      <c r="F28" s="21">
        <f>RopaDama!F28*(1+4.6%)</f>
        <v>47070</v>
      </c>
      <c r="G28" s="21">
        <f>RopaDama!G28*(1+4.6%)</f>
        <v>83680</v>
      </c>
      <c r="H28" s="21">
        <f>RopaDama!H28*(1+4.6%)</f>
        <v>52300</v>
      </c>
      <c r="I28" s="21">
        <f>RopaDama!I28*(1+4.6%)</f>
        <v>62760</v>
      </c>
      <c r="J28" s="21">
        <f>RopaDama!J28*(1+4.6%)</f>
        <v>62760</v>
      </c>
      <c r="K28" s="21">
        <f>RopaDama!K28*(1+4.6%)</f>
        <v>26150</v>
      </c>
      <c r="L28" s="21">
        <f>RopaDama!L28*(1+4.6%)</f>
        <v>67990</v>
      </c>
      <c r="M28" s="21">
        <f>RopaDama!M28*(1+4.6%)</f>
        <v>36610</v>
      </c>
      <c r="N28" s="21">
        <f>RopaDama!N28*(1+4.6%)</f>
        <v>31380</v>
      </c>
      <c r="O28" s="21">
        <f>RopaDama!O28*(1+4.6%)</f>
        <v>36610</v>
      </c>
      <c r="P28" s="21">
        <f>RopaDama!P28*(1+4.6%)</f>
        <v>73220</v>
      </c>
      <c r="Q28" s="21">
        <f>RopaDama!Q28*(1+4.6%)</f>
        <v>47070</v>
      </c>
      <c r="R28" s="21">
        <f>RopaDama!R28*(1+4.6%)</f>
        <v>57530</v>
      </c>
      <c r="S28" s="21">
        <f>RopaDama!S28*(1+4.6%)</f>
        <v>57530</v>
      </c>
      <c r="T28" s="21">
        <f>RopaDama!T28*(1+4.6%)</f>
        <v>20920</v>
      </c>
      <c r="U28" s="21">
        <f>RopaDama!U28*(1+4.6%)</f>
        <v>62760</v>
      </c>
      <c r="V28" s="21">
        <f>RopaDama!V28*(1+4.6%)</f>
        <v>26150</v>
      </c>
      <c r="W28" s="21">
        <f>RopaDama!W28*(1+4.6%)</f>
        <v>20920</v>
      </c>
      <c r="X28" s="21">
        <f>RopaDama!X28*(1+4.6%)</f>
        <v>26150</v>
      </c>
      <c r="Y28" s="21">
        <f>RopaDama!Y28*(1+4.6%)</f>
        <v>62760</v>
      </c>
      <c r="Z28" s="21">
        <f>RopaDama!Z28*(1+4.6%)</f>
        <v>41840</v>
      </c>
      <c r="AA28" s="21">
        <f>RopaDama!AA28*(1+4.6%)</f>
        <v>52300</v>
      </c>
      <c r="AB28" s="21">
        <f>RopaDama!AB28*(1+4.6%)</f>
        <v>52300</v>
      </c>
      <c r="AC28" s="21">
        <f>RopaDama!AC28*(1+4.6%)</f>
        <v>15690</v>
      </c>
      <c r="AD28" s="21">
        <f>RopaDama!AD28*(1+4.6%)</f>
        <v>482729</v>
      </c>
      <c r="AE28" s="21">
        <f>RopaDama!AE28*(1+4.6%)</f>
        <v>769071.5</v>
      </c>
      <c r="AF28" s="21">
        <f>RopaDama!AF28*(1+4.6%)</f>
        <v>769071.5</v>
      </c>
      <c r="AG28" s="21">
        <f>RopaDama!AG28*(1+4.6%)</f>
        <v>3138000</v>
      </c>
      <c r="AH28" s="21">
        <f>RopaDama!AH28*(1+4.6%)</f>
        <v>3138000</v>
      </c>
      <c r="AI28" s="21">
        <f>RopaDama!AI28*(1+4.6%)</f>
        <v>3138000</v>
      </c>
      <c r="AJ28" s="21">
        <f>RopaDama!AJ28*(1+4.6%)</f>
        <v>3138000</v>
      </c>
      <c r="AK28" s="21">
        <f>RopaDama!AK28*(1+4.6%)</f>
        <v>3138000</v>
      </c>
      <c r="AL28" s="21">
        <f>RopaDama!AL28*(1+4.6%)</f>
        <v>3138000</v>
      </c>
      <c r="AM28" s="21">
        <f>RopaDama!AM28*(1+4.6%)</f>
        <v>3138000</v>
      </c>
      <c r="AN28" s="21">
        <f>RopaDama!AN28*(1+4.6%)</f>
        <v>3138000</v>
      </c>
      <c r="AO28" s="21">
        <f>RopaDama!AO28*(1+4.6%)</f>
        <v>3138000</v>
      </c>
      <c r="AP28" s="21">
        <f>RopaDama!AP28*(1+4.6%)</f>
        <v>4184000</v>
      </c>
      <c r="AQ28" s="21">
        <f>RopaDama!AQ28*(1+4.6%)</f>
        <v>4184000</v>
      </c>
      <c r="AR28" s="21">
        <f>RopaDama!AR28*(1+4.6%)</f>
        <v>4184000</v>
      </c>
      <c r="AS28" s="21">
        <f>RopaDama!AS28*(1+4.6%)</f>
        <v>4184000</v>
      </c>
      <c r="AT28" s="21">
        <f>RopaDama!AT28*(1+4.6%)</f>
        <v>4184000</v>
      </c>
      <c r="AU28" s="21">
        <f>RopaDama!AU28*(1+4.6%)</f>
        <v>4184000</v>
      </c>
      <c r="AV28" s="21">
        <f>RopaDama!AV28*(1+4.6%)</f>
        <v>4184000</v>
      </c>
      <c r="AW28" s="21">
        <f>RopaDama!AW28*(1+4.6%)</f>
        <v>4184000</v>
      </c>
      <c r="AX28" s="21">
        <f>RopaDama!AX28*(1+4.6%)</f>
        <v>4184000</v>
      </c>
      <c r="AY28" s="21">
        <f>RopaDama!AY28*(1+4.6%)</f>
        <v>4707000</v>
      </c>
      <c r="AZ28" s="21">
        <f>RopaDama!AZ28*(1+4.6%)</f>
        <v>4707000</v>
      </c>
      <c r="BA28" s="21">
        <f>RopaDama!BA28*(1+4.6%)</f>
        <v>4707000</v>
      </c>
      <c r="BB28" s="21">
        <f>RopaDama!BB28*(1+4.6%)</f>
        <v>4707000</v>
      </c>
      <c r="BC28" s="21">
        <f>RopaDama!BC28*(1+4.6%)</f>
        <v>4707000</v>
      </c>
      <c r="BD28" s="21">
        <f>RopaDama!BD28*(1+4.6%)</f>
        <v>4707000</v>
      </c>
      <c r="BE28" s="21">
        <f>RopaDama!BE28*(1+4.6%)</f>
        <v>4707000</v>
      </c>
      <c r="BF28" s="21">
        <f>RopaDama!BF28*(1+4.6%)</f>
        <v>4707000</v>
      </c>
      <c r="BG28" s="21">
        <f>RopaDama!BG28*(1+4.6%)</f>
        <v>4707000</v>
      </c>
      <c r="BH28" s="21">
        <f>RopaDama!BH28*(1+4.6%)</f>
        <v>6276000</v>
      </c>
      <c r="BI28" s="21">
        <f>RopaDama!BI28*(1+4.6%)</f>
        <v>6276000</v>
      </c>
      <c r="BJ28" s="21">
        <f>RopaDama!BJ28*(1+4.6%)</f>
        <v>6276000</v>
      </c>
      <c r="BK28" s="21">
        <f>RopaDama!BK28*(1+4.6%)</f>
        <v>6276000</v>
      </c>
      <c r="BL28" s="21">
        <f>RopaDama!BL28*(1+4.6%)</f>
        <v>6276000</v>
      </c>
      <c r="BM28" s="21">
        <f>RopaDama!BM28*(1+4.6%)</f>
        <v>6276000</v>
      </c>
      <c r="BN28" s="21">
        <f>RopaDama!BN28*(1+4.6%)</f>
        <v>6276000</v>
      </c>
      <c r="BO28" s="21">
        <f>RopaDama!BO28*(1+4.6%)</f>
        <v>6276000</v>
      </c>
      <c r="BP28" s="21">
        <f>RopaDama!BP28*(1+4.6%)</f>
        <v>6276000</v>
      </c>
      <c r="BQ28" s="21">
        <f>RopaDama!BQ28*(1+4.6%)</f>
        <v>12552000</v>
      </c>
      <c r="BR28" s="21">
        <f>RopaDama!BR28*(1+4.6%)</f>
        <v>12552000</v>
      </c>
      <c r="BS28" s="21">
        <f>RopaDama!BS28*(1+4.6%)</f>
        <v>12552000</v>
      </c>
      <c r="BT28" s="21">
        <f>RopaDama!BT28*(1+4.6%)</f>
        <v>12552000</v>
      </c>
      <c r="BU28" s="21">
        <f>RopaDama!BU28*(1+4.6%)</f>
        <v>12552000</v>
      </c>
      <c r="BV28" s="21">
        <f>RopaDama!BV28*(1+4.6%)</f>
        <v>12552000</v>
      </c>
      <c r="BW28" s="21">
        <f>RopaDama!BW28*(1+4.6%)</f>
        <v>12552000</v>
      </c>
      <c r="BX28" s="21">
        <f>RopaDama!BX28*(1+4.6%)</f>
        <v>12552000</v>
      </c>
      <c r="BY28" s="21">
        <f>RopaDama!BY28*(1+4.6%)</f>
        <v>12552000</v>
      </c>
      <c r="BZ28" s="21">
        <f>RopaDama!BZ28*(1+4.6%)</f>
        <v>20920000</v>
      </c>
      <c r="CA28" s="21">
        <f>RopaDama!CA28*(1+4.6%)</f>
        <v>20920000</v>
      </c>
      <c r="CB28" s="21">
        <f>RopaDama!CB28*(1+4.6%)</f>
        <v>20920000</v>
      </c>
      <c r="CC28" s="21">
        <f>RopaDama!CC28*(1+4.6%)</f>
        <v>20920000</v>
      </c>
      <c r="CD28" s="21">
        <f>RopaDama!CD28*(1+4.6%)</f>
        <v>20920000</v>
      </c>
      <c r="CE28" s="21">
        <f>RopaDama!CE28*(1+4.6%)</f>
        <v>20920000</v>
      </c>
      <c r="CF28" s="21">
        <f>RopaDama!CF28*(1+4.6%)</f>
        <v>20920000</v>
      </c>
      <c r="CG28" s="21">
        <f>RopaDama!CG28*(1+4.6%)</f>
        <v>20920000</v>
      </c>
      <c r="CH28" s="21">
        <f>RopaDama!CH28*(1+4.6%)</f>
        <v>20920000</v>
      </c>
      <c r="CI28" s="21">
        <f>RopaDama!CI28*(1+4.6%)</f>
        <v>26150000</v>
      </c>
      <c r="CJ28" s="21">
        <f>RopaDama!CJ28*(1+4.6%)</f>
        <v>26150000</v>
      </c>
      <c r="CK28" s="21">
        <f>RopaDama!CK28*(1+4.6%)</f>
        <v>26150000</v>
      </c>
      <c r="CL28" s="21">
        <f>RopaDama!CL28*(1+4.6%)</f>
        <v>26150000</v>
      </c>
      <c r="CM28" s="21">
        <f>RopaDama!CM28*(1+4.6%)</f>
        <v>26150000</v>
      </c>
      <c r="CN28" s="21">
        <f>RopaDama!CN28*(1+4.6%)</f>
        <v>26150000</v>
      </c>
      <c r="CO28" s="21">
        <f>RopaDama!CO28*(1+4.6%)</f>
        <v>26150000</v>
      </c>
      <c r="CP28" s="21">
        <f>RopaDama!CP28*(1+4.6%)</f>
        <v>26150000</v>
      </c>
      <c r="CQ28" s="21">
        <f>RopaDama!CQ28*(1+4.6%)</f>
        <v>26150000</v>
      </c>
      <c r="CR28" s="22">
        <f t="shared" si="64"/>
        <v>193510</v>
      </c>
      <c r="CS28" s="22">
        <f t="shared" si="65"/>
        <v>167360</v>
      </c>
      <c r="CT28" s="22">
        <f t="shared" si="66"/>
        <v>141210</v>
      </c>
      <c r="CU28" s="22">
        <f t="shared" si="1"/>
        <v>120290</v>
      </c>
      <c r="CV28" s="22">
        <f t="shared" si="2"/>
        <v>104600</v>
      </c>
      <c r="CW28" s="22">
        <f t="shared" si="3"/>
        <v>88910</v>
      </c>
      <c r="CX28" s="22">
        <f t="shared" si="4"/>
        <v>183050</v>
      </c>
      <c r="CY28" s="22">
        <f t="shared" si="5"/>
        <v>156900</v>
      </c>
      <c r="CZ28" s="22">
        <f t="shared" si="6"/>
        <v>130750</v>
      </c>
      <c r="DA28" s="22">
        <f t="shared" si="7"/>
        <v>193510</v>
      </c>
      <c r="DB28" s="22">
        <f t="shared" si="8"/>
        <v>167360</v>
      </c>
      <c r="DC28" s="22">
        <f t="shared" si="9"/>
        <v>141210</v>
      </c>
      <c r="DD28" s="22">
        <f t="shared" si="67"/>
        <v>109830</v>
      </c>
      <c r="DE28" s="22">
        <f t="shared" si="68"/>
        <v>94140</v>
      </c>
      <c r="DF28" s="22">
        <f t="shared" si="69"/>
        <v>78450</v>
      </c>
      <c r="DG28" s="22">
        <f t="shared" si="11"/>
        <v>99370</v>
      </c>
      <c r="DH28" s="22">
        <f t="shared" si="12"/>
        <v>83680</v>
      </c>
      <c r="DI28" s="22">
        <f t="shared" si="13"/>
        <v>67990</v>
      </c>
      <c r="DJ28" s="22">
        <f t="shared" si="14"/>
        <v>99370</v>
      </c>
      <c r="DK28" s="22">
        <f t="shared" si="15"/>
        <v>83680</v>
      </c>
      <c r="DL28" s="22">
        <f t="shared" si="16"/>
        <v>67990</v>
      </c>
      <c r="DM28" s="22">
        <f t="shared" si="17"/>
        <v>109830</v>
      </c>
      <c r="DN28" s="22">
        <f t="shared" si="18"/>
        <v>94140</v>
      </c>
      <c r="DO28" s="22">
        <f t="shared" si="19"/>
        <v>78450</v>
      </c>
      <c r="DP28" s="22">
        <f t="shared" si="20"/>
        <v>26150</v>
      </c>
      <c r="DQ28" s="22">
        <f t="shared" si="21"/>
        <v>20920</v>
      </c>
      <c r="DR28" s="22">
        <f t="shared" si="22"/>
        <v>15690</v>
      </c>
      <c r="DS28" s="22">
        <v>500001</v>
      </c>
      <c r="DT28" s="23">
        <f t="shared" si="23"/>
        <v>6276000</v>
      </c>
      <c r="DU28" s="23">
        <f t="shared" si="24"/>
        <v>8368000</v>
      </c>
      <c r="DV28" s="22">
        <f t="shared" si="25"/>
        <v>9414000</v>
      </c>
      <c r="DW28" s="22">
        <f t="shared" si="26"/>
        <v>12552000</v>
      </c>
      <c r="DX28" s="22">
        <f t="shared" si="27"/>
        <v>25104000</v>
      </c>
      <c r="DY28" s="22">
        <f t="shared" si="28"/>
        <v>41840000</v>
      </c>
      <c r="DZ28" s="22">
        <f t="shared" si="29"/>
        <v>52300000</v>
      </c>
      <c r="EA28" s="22">
        <f t="shared" si="30"/>
        <v>9414000</v>
      </c>
      <c r="EB28" s="22">
        <f t="shared" si="70"/>
        <v>12552000</v>
      </c>
      <c r="EC28" s="22">
        <f t="shared" si="31"/>
        <v>14121000</v>
      </c>
      <c r="ED28" s="22">
        <f t="shared" si="32"/>
        <v>25104000</v>
      </c>
      <c r="EE28" s="22">
        <f t="shared" si="33"/>
        <v>37656000</v>
      </c>
      <c r="EF28" s="22">
        <f t="shared" si="34"/>
        <v>62760000</v>
      </c>
      <c r="EG28" s="22">
        <f t="shared" si="35"/>
        <v>78450000</v>
      </c>
      <c r="EH28" s="22">
        <f t="shared" si="36"/>
        <v>9414000</v>
      </c>
      <c r="EI28" s="22">
        <f t="shared" si="37"/>
        <v>12552000</v>
      </c>
      <c r="EJ28" s="22">
        <f t="shared" si="38"/>
        <v>14121000</v>
      </c>
      <c r="EK28" s="22">
        <f t="shared" si="39"/>
        <v>25104000</v>
      </c>
      <c r="EL28" s="22">
        <f t="shared" si="40"/>
        <v>37656000</v>
      </c>
      <c r="EM28" s="22">
        <f t="shared" si="41"/>
        <v>62760000</v>
      </c>
      <c r="EN28" s="22">
        <f t="shared" si="42"/>
        <v>78450000</v>
      </c>
      <c r="EO28" s="22">
        <f t="shared" si="43"/>
        <v>6276000</v>
      </c>
      <c r="EP28" s="22">
        <f t="shared" si="44"/>
        <v>8368000</v>
      </c>
      <c r="EQ28" s="22">
        <f t="shared" si="45"/>
        <v>9414000</v>
      </c>
      <c r="ER28" s="22">
        <f t="shared" si="46"/>
        <v>12552000</v>
      </c>
      <c r="ES28" s="22">
        <f t="shared" si="47"/>
        <v>25104000</v>
      </c>
      <c r="ET28" s="22">
        <f t="shared" si="48"/>
        <v>41840000</v>
      </c>
      <c r="EU28" s="22">
        <f t="shared" si="49"/>
        <v>52300000</v>
      </c>
      <c r="EV28" s="22">
        <f t="shared" si="50"/>
        <v>8368000</v>
      </c>
      <c r="EW28" s="22">
        <f t="shared" si="51"/>
        <v>9414000</v>
      </c>
      <c r="EX28" s="22">
        <f t="shared" si="52"/>
        <v>12552000</v>
      </c>
      <c r="EY28" s="22">
        <f t="shared" si="53"/>
        <v>25104000</v>
      </c>
      <c r="EZ28" s="22">
        <f t="shared" si="54"/>
        <v>25104000</v>
      </c>
      <c r="FA28" s="22">
        <f t="shared" si="55"/>
        <v>41840000</v>
      </c>
      <c r="FB28" s="22">
        <f t="shared" si="56"/>
        <v>52300000</v>
      </c>
      <c r="FC28" s="22">
        <f t="shared" si="57"/>
        <v>6276000</v>
      </c>
      <c r="FD28" s="22">
        <f t="shared" si="58"/>
        <v>8368000</v>
      </c>
      <c r="FE28" s="22">
        <f t="shared" si="59"/>
        <v>9414000</v>
      </c>
      <c r="FF28" s="22">
        <f t="shared" si="60"/>
        <v>12552000</v>
      </c>
      <c r="FG28" s="22">
        <f t="shared" si="61"/>
        <v>25104000</v>
      </c>
      <c r="FH28" s="22">
        <f t="shared" si="62"/>
        <v>41840000</v>
      </c>
      <c r="FI28" s="22">
        <f t="shared" si="63"/>
        <v>52300000</v>
      </c>
      <c r="FJ28" s="10">
        <f t="array" ref="FJ28">SUM(IF($C$2:$FI$2&gt;=1,C28:FI28,0))</f>
        <v>171816483</v>
      </c>
      <c r="FK28" s="10" t="s">
        <v>164</v>
      </c>
    </row>
    <row r="29" spans="1:167" x14ac:dyDescent="0.2">
      <c r="A29" s="2" t="s">
        <v>131</v>
      </c>
      <c r="B29" s="3" t="s">
        <v>10</v>
      </c>
      <c r="C29" s="21">
        <f>RopaDama!C29*(1+4.6%)</f>
        <v>203865.4</v>
      </c>
      <c r="D29" s="21">
        <f>RopaDama!D29*(1+4.6%)</f>
        <v>73978.350000000006</v>
      </c>
      <c r="E29" s="21">
        <f>RopaDama!E29*(1+4.6%)</f>
        <v>73978.350000000006</v>
      </c>
      <c r="F29" s="21">
        <f>RopaDama!F29*(1+4.6%)</f>
        <v>71128</v>
      </c>
      <c r="G29" s="21">
        <f>RopaDama!G29*(1+4.6%)</f>
        <v>117047.40000000001</v>
      </c>
      <c r="H29" s="21">
        <f>RopaDama!H29*(1+4.6%)</f>
        <v>101880.40000000001</v>
      </c>
      <c r="I29" s="21">
        <f>RopaDama!I29*(1+4.6%)</f>
        <v>73220</v>
      </c>
      <c r="J29" s="21">
        <f>RopaDama!J29*(1+4.6%)</f>
        <v>93094</v>
      </c>
      <c r="K29" s="21">
        <f>RopaDama!K29*(1+4.6%)</f>
        <v>39748</v>
      </c>
      <c r="L29" s="21">
        <f>RopaDama!L29*(1+4.6%)</f>
        <v>202924</v>
      </c>
      <c r="M29" s="21">
        <f>RopaDama!M29*(1+4.6%)</f>
        <v>73036.95</v>
      </c>
      <c r="N29" s="21">
        <f>RopaDama!N29*(1+4.6%)</f>
        <v>73036.95</v>
      </c>
      <c r="O29" s="21">
        <f>RopaDama!O29*(1+4.6%)</f>
        <v>70186.600000000006</v>
      </c>
      <c r="P29" s="21">
        <f>RopaDama!P29*(1+4.6%)</f>
        <v>116106</v>
      </c>
      <c r="Q29" s="21">
        <f>RopaDama!Q29*(1+4.6%)</f>
        <v>100939</v>
      </c>
      <c r="R29" s="21">
        <f>RopaDama!R29*(1+4.6%)</f>
        <v>72278.600000000006</v>
      </c>
      <c r="S29" s="21">
        <f>RopaDama!S29*(1+4.6%)</f>
        <v>92152.6</v>
      </c>
      <c r="T29" s="21">
        <f>RopaDama!T29*(1+4.6%)</f>
        <v>38806.6</v>
      </c>
      <c r="U29" s="21">
        <f>RopaDama!U29*(1+4.6%)</f>
        <v>202087.2</v>
      </c>
      <c r="V29" s="21">
        <f>RopaDama!V29*(1+4.6%)</f>
        <v>72200.150000000009</v>
      </c>
      <c r="W29" s="21">
        <f>RopaDama!W29*(1+4.6%)</f>
        <v>72200.150000000009</v>
      </c>
      <c r="X29" s="21">
        <f>RopaDama!X29*(1+4.6%)</f>
        <v>69349.8</v>
      </c>
      <c r="Y29" s="21">
        <f>RopaDama!Y29*(1+4.6%)</f>
        <v>115269.20000000001</v>
      </c>
      <c r="Z29" s="21">
        <f>RopaDama!Z29*(1+4.6%)</f>
        <v>100102.2</v>
      </c>
      <c r="AA29" s="21">
        <f>RopaDama!AA29*(1+4.6%)</f>
        <v>71441.8</v>
      </c>
      <c r="AB29" s="21">
        <f>RopaDama!AB29*(1+4.6%)</f>
        <v>91315.8</v>
      </c>
      <c r="AC29" s="21">
        <f>RopaDama!AC29*(1+4.6%)</f>
        <v>37969.800000000003</v>
      </c>
      <c r="AD29" s="21">
        <f>RopaDama!AD29*(1+4.6%)</f>
        <v>20920</v>
      </c>
      <c r="AE29" s="21">
        <f>RopaDama!AE29*(1+4.6%)</f>
        <v>418400</v>
      </c>
      <c r="AF29" s="21">
        <f>RopaDama!AF29*(1+4.6%)</f>
        <v>575300</v>
      </c>
      <c r="AG29" s="21">
        <f>RopaDama!AG29*(1+4.6%)</f>
        <v>2092000</v>
      </c>
      <c r="AH29" s="21">
        <f>RopaDama!AH29*(1+4.6%)</f>
        <v>2092000</v>
      </c>
      <c r="AI29" s="21">
        <f>RopaDama!AI29*(1+4.6%)</f>
        <v>2092000</v>
      </c>
      <c r="AJ29" s="21">
        <f>RopaDama!AJ29*(1+4.6%)</f>
        <v>2092000</v>
      </c>
      <c r="AK29" s="21">
        <f>RopaDama!AK29*(1+4.6%)</f>
        <v>2092000</v>
      </c>
      <c r="AL29" s="21">
        <f>RopaDama!AL29*(1+4.6%)</f>
        <v>2092000</v>
      </c>
      <c r="AM29" s="21">
        <f>RopaDama!AM29*(1+4.6%)</f>
        <v>2092000</v>
      </c>
      <c r="AN29" s="21">
        <f>RopaDama!AN29*(1+4.6%)</f>
        <v>2092000</v>
      </c>
      <c r="AO29" s="21">
        <f>RopaDama!AO29*(1+4.6%)</f>
        <v>2092000</v>
      </c>
      <c r="AP29" s="21">
        <f>RopaDama!AP29*(1+4.6%)</f>
        <v>2081540</v>
      </c>
      <c r="AQ29" s="21">
        <f>RopaDama!AQ29*(1+4.6%)</f>
        <v>2081540</v>
      </c>
      <c r="AR29" s="21">
        <f>RopaDama!AR29*(1+4.6%)</f>
        <v>2081540</v>
      </c>
      <c r="AS29" s="21">
        <f>RopaDama!AS29*(1+4.6%)</f>
        <v>2081540</v>
      </c>
      <c r="AT29" s="21">
        <f>RopaDama!AT29*(1+4.6%)</f>
        <v>2081540</v>
      </c>
      <c r="AU29" s="21">
        <f>RopaDama!AU29*(1+4.6%)</f>
        <v>2081540</v>
      </c>
      <c r="AV29" s="21">
        <f>RopaDama!AV29*(1+4.6%)</f>
        <v>2081540</v>
      </c>
      <c r="AW29" s="21">
        <f>RopaDama!AW29*(1+4.6%)</f>
        <v>2081540</v>
      </c>
      <c r="AX29" s="21">
        <f>RopaDama!AX29*(1+4.6%)</f>
        <v>2081540</v>
      </c>
      <c r="AY29" s="21">
        <f>RopaDama!AY29*(1+4.6%)</f>
        <v>2076310</v>
      </c>
      <c r="AZ29" s="21">
        <f>RopaDama!AZ29*(1+4.6%)</f>
        <v>2076310</v>
      </c>
      <c r="BA29" s="21">
        <f>RopaDama!BA29*(1+4.6%)</f>
        <v>2076310</v>
      </c>
      <c r="BB29" s="21">
        <f>RopaDama!BB29*(1+4.6%)</f>
        <v>2076310</v>
      </c>
      <c r="BC29" s="21">
        <f>RopaDama!BC29*(1+4.6%)</f>
        <v>2076310</v>
      </c>
      <c r="BD29" s="21">
        <f>RopaDama!BD29*(1+4.6%)</f>
        <v>2076310</v>
      </c>
      <c r="BE29" s="21">
        <f>RopaDama!BE29*(1+4.6%)</f>
        <v>2076310</v>
      </c>
      <c r="BF29" s="21">
        <f>RopaDama!BF29*(1+4.6%)</f>
        <v>2076310</v>
      </c>
      <c r="BG29" s="21">
        <f>RopaDama!BG29*(1+4.6%)</f>
        <v>2076310</v>
      </c>
      <c r="BH29" s="21">
        <f>RopaDama!BH29*(1+4.6%)</f>
        <v>2071080</v>
      </c>
      <c r="BI29" s="21">
        <f>RopaDama!BI29*(1+4.6%)</f>
        <v>2071080</v>
      </c>
      <c r="BJ29" s="21">
        <f>RopaDama!BJ29*(1+4.6%)</f>
        <v>2071080</v>
      </c>
      <c r="BK29" s="21">
        <f>RopaDama!BK29*(1+4.6%)</f>
        <v>2071080</v>
      </c>
      <c r="BL29" s="21">
        <f>RopaDama!BL29*(1+4.6%)</f>
        <v>2071080</v>
      </c>
      <c r="BM29" s="21">
        <f>RopaDama!BM29*(1+4.6%)</f>
        <v>2071080</v>
      </c>
      <c r="BN29" s="21">
        <f>RopaDama!BN29*(1+4.6%)</f>
        <v>2071080</v>
      </c>
      <c r="BO29" s="21">
        <f>RopaDama!BO29*(1+4.6%)</f>
        <v>2071080</v>
      </c>
      <c r="BP29" s="21">
        <f>RopaDama!BP29*(1+4.6%)</f>
        <v>2071080</v>
      </c>
      <c r="BQ29" s="21">
        <f>RopaDama!BQ29*(1+4.6%)</f>
        <v>2065850</v>
      </c>
      <c r="BR29" s="21">
        <f>RopaDama!BR29*(1+4.6%)</f>
        <v>2065850</v>
      </c>
      <c r="BS29" s="21">
        <f>RopaDama!BS29*(1+4.6%)</f>
        <v>2065850</v>
      </c>
      <c r="BT29" s="21">
        <f>RopaDama!BT29*(1+4.6%)</f>
        <v>2065850</v>
      </c>
      <c r="BU29" s="21">
        <f>RopaDama!BU29*(1+4.6%)</f>
        <v>2065850</v>
      </c>
      <c r="BV29" s="21">
        <f>RopaDama!BV29*(1+4.6%)</f>
        <v>2065850</v>
      </c>
      <c r="BW29" s="21">
        <f>RopaDama!BW29*(1+4.6%)</f>
        <v>2065850</v>
      </c>
      <c r="BX29" s="21">
        <f>RopaDama!BX29*(1+4.6%)</f>
        <v>2065850</v>
      </c>
      <c r="BY29" s="21">
        <f>RopaDama!BY29*(1+4.6%)</f>
        <v>2065850</v>
      </c>
      <c r="BZ29" s="21">
        <f>RopaDama!BZ29*(1+4.6%)</f>
        <v>2060620</v>
      </c>
      <c r="CA29" s="21">
        <f>RopaDama!CA29*(1+4.6%)</f>
        <v>2060620</v>
      </c>
      <c r="CB29" s="21">
        <f>RopaDama!CB29*(1+4.6%)</f>
        <v>2060620</v>
      </c>
      <c r="CC29" s="21">
        <f>RopaDama!CC29*(1+4.6%)</f>
        <v>2060620</v>
      </c>
      <c r="CD29" s="21">
        <f>RopaDama!CD29*(1+4.6%)</f>
        <v>2060620</v>
      </c>
      <c r="CE29" s="21">
        <f>RopaDama!CE29*(1+4.6%)</f>
        <v>2060620</v>
      </c>
      <c r="CF29" s="21">
        <f>RopaDama!CF29*(1+4.6%)</f>
        <v>2060620</v>
      </c>
      <c r="CG29" s="21">
        <f>RopaDama!CG29*(1+4.6%)</f>
        <v>2060620</v>
      </c>
      <c r="CH29" s="21">
        <f>RopaDama!CH29*(1+4.6%)</f>
        <v>2060620</v>
      </c>
      <c r="CI29" s="21">
        <f>RopaDama!CI29*(1+4.6%)</f>
        <v>2055390</v>
      </c>
      <c r="CJ29" s="21">
        <f>RopaDama!CJ29*(1+4.6%)</f>
        <v>2055390</v>
      </c>
      <c r="CK29" s="21">
        <f>RopaDama!CK29*(1+4.6%)</f>
        <v>2055390</v>
      </c>
      <c r="CL29" s="21">
        <f>RopaDama!CL29*(1+4.6%)</f>
        <v>2055390</v>
      </c>
      <c r="CM29" s="21">
        <f>RopaDama!CM29*(1+4.6%)</f>
        <v>2055390</v>
      </c>
      <c r="CN29" s="21">
        <f>RopaDama!CN29*(1+4.6%)</f>
        <v>2055390</v>
      </c>
      <c r="CO29" s="21">
        <f>RopaDama!CO29*(1+4.6%)</f>
        <v>2055390</v>
      </c>
      <c r="CP29" s="21">
        <f>RopaDama!CP29*(1+4.6%)</f>
        <v>2055390</v>
      </c>
      <c r="CQ29" s="21">
        <f>RopaDama!CQ29*(1+4.6%)</f>
        <v>2055390</v>
      </c>
      <c r="CR29" s="22">
        <f t="shared" si="64"/>
        <v>292906.15000000002</v>
      </c>
      <c r="CS29" s="22">
        <f t="shared" si="65"/>
        <v>290081.95</v>
      </c>
      <c r="CT29" s="22">
        <f t="shared" si="66"/>
        <v>287571.55000000005</v>
      </c>
      <c r="CU29" s="22">
        <f t="shared" si="1"/>
        <v>277843.75</v>
      </c>
      <c r="CV29" s="22">
        <f t="shared" si="2"/>
        <v>275960.95</v>
      </c>
      <c r="CW29" s="22">
        <f t="shared" si="3"/>
        <v>274287.35000000003</v>
      </c>
      <c r="CX29" s="22">
        <f t="shared" si="4"/>
        <v>292906.15000000002</v>
      </c>
      <c r="CY29" s="22">
        <f t="shared" si="5"/>
        <v>290081.95</v>
      </c>
      <c r="CZ29" s="22">
        <f t="shared" si="6"/>
        <v>287571.55000000005</v>
      </c>
      <c r="DA29" s="22">
        <f t="shared" si="7"/>
        <v>284119.75</v>
      </c>
      <c r="DB29" s="22">
        <f t="shared" si="8"/>
        <v>281295.55000000005</v>
      </c>
      <c r="DC29" s="22">
        <f t="shared" si="9"/>
        <v>278785.15000000002</v>
      </c>
      <c r="DD29" s="22">
        <f t="shared" si="67"/>
        <v>175858.75</v>
      </c>
      <c r="DE29" s="22">
        <f t="shared" si="68"/>
        <v>173975.95</v>
      </c>
      <c r="DF29" s="22">
        <f t="shared" si="69"/>
        <v>172302.35</v>
      </c>
      <c r="DG29" s="22">
        <f t="shared" si="11"/>
        <v>175858.75</v>
      </c>
      <c r="DH29" s="22">
        <f t="shared" si="12"/>
        <v>173975.95</v>
      </c>
      <c r="DI29" s="22">
        <f t="shared" si="13"/>
        <v>172302.35</v>
      </c>
      <c r="DJ29" s="22">
        <f t="shared" si="14"/>
        <v>175858.75</v>
      </c>
      <c r="DK29" s="22">
        <f t="shared" si="15"/>
        <v>173975.95</v>
      </c>
      <c r="DL29" s="22">
        <f t="shared" si="16"/>
        <v>172302.35</v>
      </c>
      <c r="DM29" s="22">
        <f t="shared" si="17"/>
        <v>167072.35</v>
      </c>
      <c r="DN29" s="22">
        <f t="shared" si="18"/>
        <v>165189.54999999999</v>
      </c>
      <c r="DO29" s="22">
        <f t="shared" si="19"/>
        <v>163515.95000000001</v>
      </c>
      <c r="DP29" s="22">
        <f t="shared" si="20"/>
        <v>39748</v>
      </c>
      <c r="DQ29" s="22">
        <f t="shared" si="21"/>
        <v>38806.6</v>
      </c>
      <c r="DR29" s="22">
        <f t="shared" si="22"/>
        <v>37969.800000000003</v>
      </c>
      <c r="DS29" s="22">
        <v>500002</v>
      </c>
      <c r="DT29" s="23">
        <f t="shared" si="23"/>
        <v>4184000</v>
      </c>
      <c r="DU29" s="23">
        <f t="shared" si="24"/>
        <v>4163080</v>
      </c>
      <c r="DV29" s="22">
        <f t="shared" si="25"/>
        <v>4152620</v>
      </c>
      <c r="DW29" s="22">
        <f t="shared" si="26"/>
        <v>4142160</v>
      </c>
      <c r="DX29" s="22">
        <f t="shared" si="27"/>
        <v>4131700</v>
      </c>
      <c r="DY29" s="22">
        <f t="shared" si="28"/>
        <v>4121240</v>
      </c>
      <c r="DZ29" s="22">
        <f t="shared" si="29"/>
        <v>4110780</v>
      </c>
      <c r="EA29" s="22">
        <f t="shared" si="30"/>
        <v>6276000</v>
      </c>
      <c r="EB29" s="22">
        <f t="shared" si="70"/>
        <v>6244620</v>
      </c>
      <c r="EC29" s="22">
        <f t="shared" si="31"/>
        <v>6228930</v>
      </c>
      <c r="ED29" s="22">
        <f t="shared" si="32"/>
        <v>6208010</v>
      </c>
      <c r="EE29" s="22">
        <f t="shared" si="33"/>
        <v>6197550</v>
      </c>
      <c r="EF29" s="22">
        <f t="shared" si="34"/>
        <v>6181860</v>
      </c>
      <c r="EG29" s="22">
        <f t="shared" si="35"/>
        <v>6166170</v>
      </c>
      <c r="EH29" s="22">
        <f t="shared" si="36"/>
        <v>6276000</v>
      </c>
      <c r="EI29" s="22">
        <f t="shared" si="37"/>
        <v>6244620</v>
      </c>
      <c r="EJ29" s="22">
        <f t="shared" si="38"/>
        <v>6228930</v>
      </c>
      <c r="EK29" s="22">
        <f t="shared" si="39"/>
        <v>6208010</v>
      </c>
      <c r="EL29" s="22">
        <f t="shared" si="40"/>
        <v>6197550</v>
      </c>
      <c r="EM29" s="22">
        <f t="shared" si="41"/>
        <v>6181860</v>
      </c>
      <c r="EN29" s="22">
        <f t="shared" si="42"/>
        <v>6166170</v>
      </c>
      <c r="EO29" s="22">
        <f t="shared" si="43"/>
        <v>4184000</v>
      </c>
      <c r="EP29" s="22">
        <f t="shared" si="44"/>
        <v>4163080</v>
      </c>
      <c r="EQ29" s="22">
        <f t="shared" si="45"/>
        <v>4152620</v>
      </c>
      <c r="ER29" s="22">
        <f t="shared" si="46"/>
        <v>4142160</v>
      </c>
      <c r="ES29" s="22">
        <f t="shared" si="47"/>
        <v>4131700</v>
      </c>
      <c r="ET29" s="22">
        <f t="shared" si="48"/>
        <v>4121240</v>
      </c>
      <c r="EU29" s="22">
        <f t="shared" si="49"/>
        <v>4110780</v>
      </c>
      <c r="EV29" s="22">
        <f t="shared" si="50"/>
        <v>4163080</v>
      </c>
      <c r="EW29" s="22">
        <f t="shared" si="51"/>
        <v>4152620</v>
      </c>
      <c r="EX29" s="22">
        <f t="shared" si="52"/>
        <v>4142160</v>
      </c>
      <c r="EY29" s="22">
        <f t="shared" si="53"/>
        <v>4131700</v>
      </c>
      <c r="EZ29" s="22">
        <f t="shared" si="54"/>
        <v>4131700</v>
      </c>
      <c r="FA29" s="22">
        <f t="shared" si="55"/>
        <v>4121240</v>
      </c>
      <c r="FB29" s="22">
        <f t="shared" si="56"/>
        <v>4110780</v>
      </c>
      <c r="FC29" s="22">
        <f t="shared" si="57"/>
        <v>4184000</v>
      </c>
      <c r="FD29" s="22">
        <f t="shared" si="58"/>
        <v>4163080</v>
      </c>
      <c r="FE29" s="22">
        <f t="shared" si="59"/>
        <v>4152620</v>
      </c>
      <c r="FF29" s="22">
        <f t="shared" si="60"/>
        <v>4142160</v>
      </c>
      <c r="FG29" s="22">
        <f t="shared" si="61"/>
        <v>4131700</v>
      </c>
      <c r="FH29" s="22">
        <f t="shared" si="62"/>
        <v>4121240</v>
      </c>
      <c r="FI29" s="22">
        <f t="shared" si="63"/>
        <v>4110780</v>
      </c>
      <c r="FJ29" s="10">
        <f t="array" ref="FJ29">SUM(IF($C$2:$FI$2&gt;=1,C29:FI29,0))</f>
        <v>33845422</v>
      </c>
      <c r="FK29" s="10" t="s">
        <v>164</v>
      </c>
    </row>
    <row r="30" spans="1:167" x14ac:dyDescent="0.2">
      <c r="DU30" s="24"/>
    </row>
    <row r="31" spans="1:167" hidden="1" x14ac:dyDescent="0.2">
      <c r="DU31" s="24"/>
    </row>
    <row r="32" spans="1:167" hidden="1" x14ac:dyDescent="0.2">
      <c r="DU32" s="24"/>
    </row>
    <row r="33" spans="125:125" hidden="1" x14ac:dyDescent="0.2">
      <c r="DU33" s="24"/>
    </row>
    <row r="34" spans="125:125" hidden="1" x14ac:dyDescent="0.2">
      <c r="DU34" s="24"/>
    </row>
    <row r="35" spans="125:125" hidden="1" x14ac:dyDescent="0.2">
      <c r="DU35" s="24"/>
    </row>
    <row r="36" spans="125:125" hidden="1" x14ac:dyDescent="0.2">
      <c r="DU36" s="24"/>
    </row>
    <row r="37" spans="125:125" hidden="1" x14ac:dyDescent="0.2">
      <c r="DU37" s="24"/>
    </row>
  </sheetData>
  <autoFilter ref="A4:FP29"/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T165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A3" sqref="A3:XFD3"/>
    </sheetView>
  </sheetViews>
  <sheetFormatPr defaultColWidth="0" defaultRowHeight="12.75" zeroHeight="1" x14ac:dyDescent="0.2"/>
  <cols>
    <col min="1" max="1" width="51.25" style="2" bestFit="1" customWidth="1"/>
    <col min="2" max="2" width="22.25" style="3" bestFit="1" customWidth="1"/>
    <col min="3" max="16" width="16.625" style="3" customWidth="1"/>
    <col min="17" max="18" width="16.625" style="4" customWidth="1"/>
    <col min="19" max="27" width="16.625" style="3" customWidth="1"/>
    <col min="28" max="28" width="16.625" style="4" customWidth="1"/>
    <col min="29" max="95" width="16.625" style="3" customWidth="1"/>
    <col min="96" max="252" width="16.625" style="5" customWidth="1"/>
    <col min="253" max="253" width="16.625" style="5" hidden="1" customWidth="1"/>
    <col min="254" max="254" width="0" style="5" hidden="1" customWidth="1"/>
    <col min="255" max="16384" width="16.625" style="5" hidden="1"/>
  </cols>
  <sheetData>
    <row r="1" spans="1:254" hidden="1" x14ac:dyDescent="0.2">
      <c r="A1" s="9">
        <f>MIN(PRICE)</f>
        <v>1437759</v>
      </c>
      <c r="Q1" s="3"/>
      <c r="R1" s="3"/>
      <c r="AB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3" customFormat="1" hidden="1" x14ac:dyDescent="0.2">
      <c r="A2" s="11" t="s">
        <v>141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2"/>
      <c r="R2" s="12"/>
      <c r="S2" s="6"/>
      <c r="T2" s="6"/>
      <c r="U2" s="6"/>
      <c r="V2" s="6"/>
      <c r="W2" s="6"/>
      <c r="X2" s="6"/>
      <c r="Y2" s="6"/>
      <c r="Z2" s="6"/>
      <c r="AA2" s="6"/>
      <c r="AB2" s="12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>
        <v>3</v>
      </c>
      <c r="BA2" s="6">
        <v>3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>
        <v>1</v>
      </c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DK2" s="13">
        <v>1</v>
      </c>
      <c r="DL2" s="13">
        <v>1</v>
      </c>
      <c r="DM2" s="13">
        <v>1</v>
      </c>
      <c r="DT2" s="13">
        <v>1</v>
      </c>
      <c r="FA2" s="13">
        <v>1</v>
      </c>
      <c r="FL2" s="13">
        <v>1</v>
      </c>
      <c r="FO2" s="13">
        <v>1</v>
      </c>
      <c r="FR2" s="13">
        <v>1</v>
      </c>
      <c r="FU2" s="13">
        <v>1</v>
      </c>
      <c r="FX2" s="13">
        <v>1</v>
      </c>
      <c r="GA2" s="13">
        <v>1</v>
      </c>
      <c r="GC2" s="13">
        <v>1</v>
      </c>
      <c r="GF2" s="13">
        <v>1</v>
      </c>
      <c r="GI2" s="13">
        <v>1</v>
      </c>
      <c r="GM2" s="13">
        <v>1</v>
      </c>
      <c r="GP2" s="13">
        <v>1</v>
      </c>
      <c r="GS2" s="13">
        <v>1</v>
      </c>
      <c r="GV2" s="13">
        <v>1</v>
      </c>
      <c r="GY2" s="13">
        <v>1</v>
      </c>
      <c r="HA2" s="13">
        <v>3</v>
      </c>
      <c r="HB2" s="13">
        <v>3</v>
      </c>
      <c r="HI2" s="13">
        <v>1</v>
      </c>
      <c r="HN2" s="13">
        <v>1</v>
      </c>
      <c r="HU2" s="13">
        <v>1</v>
      </c>
      <c r="IA2" s="13">
        <v>1</v>
      </c>
      <c r="IG2" s="13">
        <v>1</v>
      </c>
      <c r="IN2" s="13">
        <v>1</v>
      </c>
    </row>
    <row r="3" spans="1:254" s="55" customFormat="1" ht="43.5" customHeight="1" x14ac:dyDescent="0.2">
      <c r="A3" s="91" t="s">
        <v>568</v>
      </c>
      <c r="B3" s="92"/>
      <c r="C3" s="93" t="s">
        <v>564</v>
      </c>
      <c r="D3" s="94"/>
      <c r="E3" s="95" t="s">
        <v>565</v>
      </c>
      <c r="F3" s="96"/>
      <c r="G3" s="97" t="s">
        <v>566</v>
      </c>
      <c r="H3" s="98"/>
      <c r="I3" s="99" t="s">
        <v>567</v>
      </c>
      <c r="J3" s="10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254" s="28" customFormat="1" ht="63.75" x14ac:dyDescent="0.2">
      <c r="A4" s="25" t="s">
        <v>548</v>
      </c>
      <c r="B4" s="25" t="s">
        <v>94</v>
      </c>
      <c r="C4" s="25" t="s">
        <v>175</v>
      </c>
      <c r="D4" s="25" t="s">
        <v>176</v>
      </c>
      <c r="E4" s="25" t="s">
        <v>177</v>
      </c>
      <c r="F4" s="25" t="s">
        <v>178</v>
      </c>
      <c r="G4" s="25" t="s">
        <v>99</v>
      </c>
      <c r="H4" s="25" t="s">
        <v>179</v>
      </c>
      <c r="I4" s="25" t="s">
        <v>180</v>
      </c>
      <c r="J4" s="25" t="s">
        <v>181</v>
      </c>
      <c r="K4" s="25" t="s">
        <v>182</v>
      </c>
      <c r="L4" s="25" t="s">
        <v>183</v>
      </c>
      <c r="M4" s="25" t="s">
        <v>101</v>
      </c>
      <c r="N4" s="25" t="s">
        <v>102</v>
      </c>
      <c r="O4" s="25" t="s">
        <v>184</v>
      </c>
      <c r="P4" s="25" t="s">
        <v>185</v>
      </c>
      <c r="Q4" s="25" t="s">
        <v>186</v>
      </c>
      <c r="R4" s="25" t="s">
        <v>187</v>
      </c>
      <c r="S4" s="25" t="s">
        <v>188</v>
      </c>
      <c r="T4" s="25" t="s">
        <v>189</v>
      </c>
      <c r="U4" s="25" t="s">
        <v>190</v>
      </c>
      <c r="V4" s="25" t="s">
        <v>191</v>
      </c>
      <c r="W4" s="25" t="s">
        <v>107</v>
      </c>
      <c r="X4" s="25" t="s">
        <v>192</v>
      </c>
      <c r="Y4" s="25" t="s">
        <v>193</v>
      </c>
      <c r="Z4" s="25" t="s">
        <v>194</v>
      </c>
      <c r="AA4" s="25" t="s">
        <v>195</v>
      </c>
      <c r="AB4" s="25" t="s">
        <v>196</v>
      </c>
      <c r="AC4" s="25" t="s">
        <v>109</v>
      </c>
      <c r="AD4" s="25" t="s">
        <v>110</v>
      </c>
      <c r="AE4" s="25" t="s">
        <v>173</v>
      </c>
      <c r="AF4" s="25" t="s">
        <v>197</v>
      </c>
      <c r="AG4" s="25" t="s">
        <v>198</v>
      </c>
      <c r="AH4" s="25" t="s">
        <v>199</v>
      </c>
      <c r="AI4" s="25" t="s">
        <v>200</v>
      </c>
      <c r="AJ4" s="25" t="s">
        <v>201</v>
      </c>
      <c r="AK4" s="25" t="s">
        <v>202</v>
      </c>
      <c r="AL4" s="25" t="s">
        <v>203</v>
      </c>
      <c r="AM4" s="25" t="s">
        <v>115</v>
      </c>
      <c r="AN4" s="25" t="s">
        <v>204</v>
      </c>
      <c r="AO4" s="25" t="s">
        <v>205</v>
      </c>
      <c r="AP4" s="25" t="s">
        <v>206</v>
      </c>
      <c r="AQ4" s="25" t="s">
        <v>207</v>
      </c>
      <c r="AR4" s="25" t="s">
        <v>208</v>
      </c>
      <c r="AS4" s="25" t="s">
        <v>117</v>
      </c>
      <c r="AT4" s="25" t="s">
        <v>118</v>
      </c>
      <c r="AU4" s="25" t="s">
        <v>174</v>
      </c>
      <c r="AV4" s="25" t="s">
        <v>209</v>
      </c>
      <c r="AW4" s="25" t="s">
        <v>210</v>
      </c>
      <c r="AX4" s="25" t="s">
        <v>211</v>
      </c>
      <c r="AY4" s="25" t="s">
        <v>119</v>
      </c>
      <c r="AZ4" s="25" t="s">
        <v>45</v>
      </c>
      <c r="BA4" s="25" t="s">
        <v>165</v>
      </c>
      <c r="BB4" s="7" t="s">
        <v>382</v>
      </c>
      <c r="BC4" s="7" t="s">
        <v>383</v>
      </c>
      <c r="BD4" s="7" t="s">
        <v>384</v>
      </c>
      <c r="BE4" s="7" t="s">
        <v>385</v>
      </c>
      <c r="BF4" s="7" t="s">
        <v>231</v>
      </c>
      <c r="BG4" s="7" t="s">
        <v>386</v>
      </c>
      <c r="BH4" s="7" t="s">
        <v>332</v>
      </c>
      <c r="BI4" s="7" t="s">
        <v>333</v>
      </c>
      <c r="BJ4" s="7" t="s">
        <v>387</v>
      </c>
      <c r="BK4" s="7" t="s">
        <v>388</v>
      </c>
      <c r="BL4" s="7" t="s">
        <v>233</v>
      </c>
      <c r="BM4" s="7" t="s">
        <v>234</v>
      </c>
      <c r="BN4" s="7" t="s">
        <v>235</v>
      </c>
      <c r="BO4" s="7" t="s">
        <v>334</v>
      </c>
      <c r="BP4" s="7" t="s">
        <v>335</v>
      </c>
      <c r="BQ4" s="7" t="s">
        <v>336</v>
      </c>
      <c r="BR4" s="7" t="s">
        <v>389</v>
      </c>
      <c r="BS4" s="7" t="s">
        <v>390</v>
      </c>
      <c r="BT4" s="7" t="s">
        <v>391</v>
      </c>
      <c r="BU4" s="7" t="s">
        <v>392</v>
      </c>
      <c r="BV4" s="7" t="s">
        <v>240</v>
      </c>
      <c r="BW4" s="7" t="s">
        <v>393</v>
      </c>
      <c r="BX4" s="7" t="s">
        <v>337</v>
      </c>
      <c r="BY4" s="7" t="s">
        <v>338</v>
      </c>
      <c r="BZ4" s="7" t="s">
        <v>394</v>
      </c>
      <c r="CA4" s="7" t="s">
        <v>395</v>
      </c>
      <c r="CB4" s="7" t="s">
        <v>242</v>
      </c>
      <c r="CC4" s="7" t="s">
        <v>243</v>
      </c>
      <c r="CD4" s="7" t="s">
        <v>244</v>
      </c>
      <c r="CE4" s="7" t="s">
        <v>339</v>
      </c>
      <c r="CF4" s="7" t="s">
        <v>340</v>
      </c>
      <c r="CG4" s="7" t="s">
        <v>341</v>
      </c>
      <c r="CH4" s="7" t="s">
        <v>396</v>
      </c>
      <c r="CI4" s="7" t="s">
        <v>397</v>
      </c>
      <c r="CJ4" s="7" t="s">
        <v>398</v>
      </c>
      <c r="CK4" s="7" t="s">
        <v>399</v>
      </c>
      <c r="CL4" s="7" t="s">
        <v>249</v>
      </c>
      <c r="CM4" s="7" t="s">
        <v>400</v>
      </c>
      <c r="CN4" s="7" t="s">
        <v>342</v>
      </c>
      <c r="CO4" s="7" t="s">
        <v>343</v>
      </c>
      <c r="CP4" s="7" t="s">
        <v>401</v>
      </c>
      <c r="CQ4" s="7" t="s">
        <v>402</v>
      </c>
      <c r="CR4" s="26" t="s">
        <v>251</v>
      </c>
      <c r="CS4" s="26" t="s">
        <v>252</v>
      </c>
      <c r="CT4" s="26" t="s">
        <v>253</v>
      </c>
      <c r="CU4" s="26" t="s">
        <v>344</v>
      </c>
      <c r="CV4" s="26" t="s">
        <v>345</v>
      </c>
      <c r="CW4" s="26" t="s">
        <v>346</v>
      </c>
      <c r="CX4" s="27" t="s">
        <v>403</v>
      </c>
      <c r="CY4" s="27" t="s">
        <v>404</v>
      </c>
      <c r="CZ4" s="27" t="s">
        <v>405</v>
      </c>
      <c r="DA4" s="27" t="s">
        <v>406</v>
      </c>
      <c r="DB4" s="27" t="s">
        <v>258</v>
      </c>
      <c r="DC4" s="27" t="s">
        <v>407</v>
      </c>
      <c r="DD4" s="27" t="s">
        <v>347</v>
      </c>
      <c r="DE4" s="27" t="s">
        <v>348</v>
      </c>
      <c r="DF4" s="27" t="s">
        <v>408</v>
      </c>
      <c r="DG4" s="27" t="s">
        <v>409</v>
      </c>
      <c r="DH4" s="27" t="s">
        <v>260</v>
      </c>
      <c r="DI4" s="27" t="s">
        <v>261</v>
      </c>
      <c r="DJ4" s="27" t="s">
        <v>262</v>
      </c>
      <c r="DK4" s="27" t="s">
        <v>349</v>
      </c>
      <c r="DL4" s="27" t="s">
        <v>350</v>
      </c>
      <c r="DM4" s="27" t="s">
        <v>351</v>
      </c>
      <c r="DN4" s="27" t="s">
        <v>410</v>
      </c>
      <c r="DO4" s="27" t="s">
        <v>411</v>
      </c>
      <c r="DP4" s="27" t="s">
        <v>412</v>
      </c>
      <c r="DQ4" s="27" t="s">
        <v>413</v>
      </c>
      <c r="DR4" s="27" t="s">
        <v>267</v>
      </c>
      <c r="DS4" s="27" t="s">
        <v>414</v>
      </c>
      <c r="DT4" s="27" t="s">
        <v>352</v>
      </c>
      <c r="DU4" s="27" t="s">
        <v>353</v>
      </c>
      <c r="DV4" s="27" t="s">
        <v>415</v>
      </c>
      <c r="DW4" s="27" t="s">
        <v>416</v>
      </c>
      <c r="DX4" s="27" t="s">
        <v>269</v>
      </c>
      <c r="DY4" s="27" t="s">
        <v>270</v>
      </c>
      <c r="DZ4" s="27" t="s">
        <v>271</v>
      </c>
      <c r="EA4" s="27" t="s">
        <v>354</v>
      </c>
      <c r="EB4" s="27" t="s">
        <v>355</v>
      </c>
      <c r="EC4" s="27" t="s">
        <v>356</v>
      </c>
      <c r="ED4" s="27" t="s">
        <v>417</v>
      </c>
      <c r="EE4" s="27" t="s">
        <v>418</v>
      </c>
      <c r="EF4" s="27" t="s">
        <v>419</v>
      </c>
      <c r="EG4" s="27" t="s">
        <v>420</v>
      </c>
      <c r="EH4" s="27" t="s">
        <v>276</v>
      </c>
      <c r="EI4" s="27" t="s">
        <v>421</v>
      </c>
      <c r="EJ4" s="27" t="s">
        <v>357</v>
      </c>
      <c r="EK4" s="27" t="s">
        <v>358</v>
      </c>
      <c r="EL4" s="27" t="s">
        <v>422</v>
      </c>
      <c r="EM4" s="27" t="s">
        <v>423</v>
      </c>
      <c r="EN4" s="27" t="s">
        <v>278</v>
      </c>
      <c r="EO4" s="27" t="s">
        <v>279</v>
      </c>
      <c r="EP4" s="27" t="s">
        <v>280</v>
      </c>
      <c r="EQ4" s="27" t="s">
        <v>359</v>
      </c>
      <c r="ER4" s="27" t="s">
        <v>360</v>
      </c>
      <c r="ES4" s="27" t="s">
        <v>361</v>
      </c>
      <c r="ET4" s="27" t="s">
        <v>424</v>
      </c>
      <c r="EU4" s="27" t="s">
        <v>425</v>
      </c>
      <c r="EV4" s="27" t="s">
        <v>426</v>
      </c>
      <c r="EW4" s="27" t="s">
        <v>427</v>
      </c>
      <c r="EX4" s="27" t="s">
        <v>285</v>
      </c>
      <c r="EY4" s="27" t="s">
        <v>428</v>
      </c>
      <c r="EZ4" s="27" t="s">
        <v>362</v>
      </c>
      <c r="FA4" s="27" t="s">
        <v>363</v>
      </c>
      <c r="FB4" s="27" t="s">
        <v>429</v>
      </c>
      <c r="FC4" s="27" t="s">
        <v>430</v>
      </c>
      <c r="FD4" s="27" t="s">
        <v>287</v>
      </c>
      <c r="FE4" s="27" t="s">
        <v>288</v>
      </c>
      <c r="FF4" s="27" t="s">
        <v>289</v>
      </c>
      <c r="FG4" s="27" t="s">
        <v>364</v>
      </c>
      <c r="FH4" s="27" t="s">
        <v>365</v>
      </c>
      <c r="FI4" s="27" t="s">
        <v>366</v>
      </c>
      <c r="FJ4" s="52" t="s">
        <v>158</v>
      </c>
      <c r="FK4" s="52" t="s">
        <v>162</v>
      </c>
      <c r="FL4" s="52" t="s">
        <v>163</v>
      </c>
      <c r="FM4" s="52" t="s">
        <v>142</v>
      </c>
      <c r="FN4" s="52" t="s">
        <v>143</v>
      </c>
      <c r="FO4" s="52" t="s">
        <v>144</v>
      </c>
      <c r="FP4" s="52" t="s">
        <v>120</v>
      </c>
      <c r="FQ4" s="52" t="s">
        <v>121</v>
      </c>
      <c r="FR4" s="52" t="s">
        <v>122</v>
      </c>
      <c r="FS4" s="52" t="s">
        <v>123</v>
      </c>
      <c r="FT4" s="52" t="s">
        <v>124</v>
      </c>
      <c r="FU4" s="52" t="s">
        <v>125</v>
      </c>
      <c r="FV4" s="52" t="s">
        <v>159</v>
      </c>
      <c r="FW4" s="52" t="s">
        <v>160</v>
      </c>
      <c r="FX4" s="52" t="s">
        <v>161</v>
      </c>
      <c r="FY4" s="52" t="s">
        <v>145</v>
      </c>
      <c r="FZ4" s="52" t="s">
        <v>146</v>
      </c>
      <c r="GA4" s="52" t="s">
        <v>147</v>
      </c>
      <c r="GB4" s="52" t="s">
        <v>148</v>
      </c>
      <c r="GC4" s="52" t="s">
        <v>149</v>
      </c>
      <c r="GD4" s="52" t="s">
        <v>150</v>
      </c>
      <c r="GE4" s="52" t="s">
        <v>151</v>
      </c>
      <c r="GF4" s="52" t="s">
        <v>152</v>
      </c>
      <c r="GG4" s="52" t="s">
        <v>153</v>
      </c>
      <c r="GH4" s="52" t="s">
        <v>154</v>
      </c>
      <c r="GI4" s="52" t="s">
        <v>155</v>
      </c>
      <c r="GJ4" s="52" t="s">
        <v>156</v>
      </c>
      <c r="GK4" s="52" t="s">
        <v>431</v>
      </c>
      <c r="GL4" s="52" t="s">
        <v>432</v>
      </c>
      <c r="GM4" s="52" t="s">
        <v>433</v>
      </c>
      <c r="GN4" s="52" t="s">
        <v>434</v>
      </c>
      <c r="GO4" s="52" t="s">
        <v>435</v>
      </c>
      <c r="GP4" s="52" t="s">
        <v>436</v>
      </c>
      <c r="GQ4" s="52" t="s">
        <v>218</v>
      </c>
      <c r="GR4" s="52" t="s">
        <v>219</v>
      </c>
      <c r="GS4" s="52" t="s">
        <v>220</v>
      </c>
      <c r="GT4" s="52" t="s">
        <v>212</v>
      </c>
      <c r="GU4" s="52" t="s">
        <v>213</v>
      </c>
      <c r="GV4" s="52" t="s">
        <v>214</v>
      </c>
      <c r="GW4" s="52" t="s">
        <v>215</v>
      </c>
      <c r="GX4" s="52" t="s">
        <v>216</v>
      </c>
      <c r="GY4" s="52" t="s">
        <v>217</v>
      </c>
      <c r="GZ4" s="52" t="s">
        <v>119</v>
      </c>
      <c r="HA4" s="52" t="s">
        <v>45</v>
      </c>
      <c r="HB4" s="52" t="s">
        <v>165</v>
      </c>
      <c r="HC4" s="53" t="s">
        <v>290</v>
      </c>
      <c r="HD4" s="53" t="s">
        <v>291</v>
      </c>
      <c r="HE4" s="53" t="s">
        <v>292</v>
      </c>
      <c r="HF4" s="53" t="s">
        <v>293</v>
      </c>
      <c r="HG4" s="53" t="s">
        <v>294</v>
      </c>
      <c r="HH4" s="53" t="s">
        <v>295</v>
      </c>
      <c r="HI4" s="53" t="s">
        <v>296</v>
      </c>
      <c r="HJ4" s="53" t="s">
        <v>297</v>
      </c>
      <c r="HK4" s="53" t="s">
        <v>298</v>
      </c>
      <c r="HL4" s="53" t="s">
        <v>299</v>
      </c>
      <c r="HM4" s="53" t="s">
        <v>300</v>
      </c>
      <c r="HN4" s="53" t="s">
        <v>301</v>
      </c>
      <c r="HO4" s="53" t="s">
        <v>302</v>
      </c>
      <c r="HP4" s="53" t="s">
        <v>303</v>
      </c>
      <c r="HQ4" s="53" t="s">
        <v>304</v>
      </c>
      <c r="HR4" s="53" t="s">
        <v>305</v>
      </c>
      <c r="HS4" s="53" t="s">
        <v>306</v>
      </c>
      <c r="HT4" s="53" t="s">
        <v>307</v>
      </c>
      <c r="HU4" s="53" t="s">
        <v>308</v>
      </c>
      <c r="HV4" s="53" t="s">
        <v>309</v>
      </c>
      <c r="HW4" s="53" t="s">
        <v>310</v>
      </c>
      <c r="HX4" s="53" t="s">
        <v>311</v>
      </c>
      <c r="HY4" s="53" t="s">
        <v>312</v>
      </c>
      <c r="HZ4" s="53" t="s">
        <v>313</v>
      </c>
      <c r="IA4" s="53" t="s">
        <v>314</v>
      </c>
      <c r="IB4" s="53" t="s">
        <v>315</v>
      </c>
      <c r="IC4" s="53" t="s">
        <v>316</v>
      </c>
      <c r="ID4" s="53" t="s">
        <v>317</v>
      </c>
      <c r="IE4" s="53" t="s">
        <v>318</v>
      </c>
      <c r="IF4" s="53" t="s">
        <v>319</v>
      </c>
      <c r="IG4" s="53" t="s">
        <v>320</v>
      </c>
      <c r="IH4" s="53" t="s">
        <v>321</v>
      </c>
      <c r="II4" s="53" t="s">
        <v>322</v>
      </c>
      <c r="IJ4" s="53" t="s">
        <v>323</v>
      </c>
      <c r="IK4" s="53" t="s">
        <v>324</v>
      </c>
      <c r="IL4" s="53" t="s">
        <v>325</v>
      </c>
      <c r="IM4" s="53" t="s">
        <v>326</v>
      </c>
      <c r="IN4" s="53" t="s">
        <v>327</v>
      </c>
      <c r="IO4" s="53" t="s">
        <v>328</v>
      </c>
      <c r="IP4" s="53" t="s">
        <v>329</v>
      </c>
      <c r="IQ4" s="53" t="s">
        <v>330</v>
      </c>
      <c r="IR4" s="53" t="s">
        <v>331</v>
      </c>
    </row>
    <row r="5" spans="1:254" x14ac:dyDescent="0.2">
      <c r="A5" s="2" t="s">
        <v>129</v>
      </c>
      <c r="B5" s="1" t="s">
        <v>0</v>
      </c>
      <c r="C5" s="9">
        <v>150000</v>
      </c>
      <c r="D5" s="9">
        <v>70000</v>
      </c>
      <c r="E5" s="9">
        <v>65000</v>
      </c>
      <c r="F5" s="9">
        <v>30000</v>
      </c>
      <c r="G5" s="9">
        <v>80000</v>
      </c>
      <c r="H5" s="9">
        <v>45000</v>
      </c>
      <c r="I5" s="9">
        <v>30000</v>
      </c>
      <c r="J5" s="9">
        <v>40000</v>
      </c>
      <c r="K5" s="9">
        <v>45000</v>
      </c>
      <c r="L5" s="9">
        <v>60000</v>
      </c>
      <c r="M5" s="9">
        <v>60000</v>
      </c>
      <c r="N5" s="9">
        <v>60000</v>
      </c>
      <c r="O5" s="9">
        <v>25000</v>
      </c>
      <c r="P5" s="9">
        <v>15000</v>
      </c>
      <c r="Q5" s="4">
        <v>15000</v>
      </c>
      <c r="R5" s="4">
        <v>20000</v>
      </c>
      <c r="S5" s="4">
        <v>140000</v>
      </c>
      <c r="T5" s="4">
        <v>65000</v>
      </c>
      <c r="U5" s="4">
        <v>60000</v>
      </c>
      <c r="V5" s="4">
        <v>25000</v>
      </c>
      <c r="W5" s="4">
        <v>70000</v>
      </c>
      <c r="X5" s="4">
        <v>40000</v>
      </c>
      <c r="Y5" s="4">
        <v>25000</v>
      </c>
      <c r="Z5" s="4">
        <v>35000</v>
      </c>
      <c r="AA5" s="4">
        <v>40000</v>
      </c>
      <c r="AB5" s="4">
        <v>50000</v>
      </c>
      <c r="AC5" s="4">
        <v>55000</v>
      </c>
      <c r="AD5" s="4">
        <v>55000</v>
      </c>
      <c r="AE5" s="3">
        <v>20000</v>
      </c>
      <c r="AF5" s="3">
        <v>12000</v>
      </c>
      <c r="AG5" s="3">
        <v>12000</v>
      </c>
      <c r="AH5" s="3">
        <v>15000</v>
      </c>
      <c r="AI5" s="3">
        <v>130000</v>
      </c>
      <c r="AJ5" s="3">
        <v>60000</v>
      </c>
      <c r="AK5" s="3">
        <v>55000</v>
      </c>
      <c r="AL5" s="3">
        <v>20000</v>
      </c>
      <c r="AM5" s="3">
        <v>60000</v>
      </c>
      <c r="AN5" s="3">
        <v>35000</v>
      </c>
      <c r="AO5" s="3">
        <v>20000</v>
      </c>
      <c r="AP5" s="3">
        <v>30000</v>
      </c>
      <c r="AQ5" s="3">
        <v>35000</v>
      </c>
      <c r="AR5" s="3">
        <v>40000</v>
      </c>
      <c r="AS5" s="3">
        <v>50000</v>
      </c>
      <c r="AT5" s="3">
        <v>50000</v>
      </c>
      <c r="AU5" s="3">
        <v>15000</v>
      </c>
      <c r="AV5" s="3">
        <v>10000</v>
      </c>
      <c r="AW5" s="3">
        <v>10000</v>
      </c>
      <c r="AX5" s="3">
        <v>10000</v>
      </c>
      <c r="AY5" s="3">
        <v>715250</v>
      </c>
      <c r="AZ5" s="3">
        <v>735250</v>
      </c>
      <c r="BA5" s="3">
        <v>735250</v>
      </c>
      <c r="BB5" s="3">
        <v>3000000</v>
      </c>
      <c r="BC5" s="3">
        <v>3000000</v>
      </c>
      <c r="BD5" s="3">
        <v>3000000</v>
      </c>
      <c r="BE5" s="3">
        <v>3000000</v>
      </c>
      <c r="BF5" s="3">
        <v>3000000</v>
      </c>
      <c r="BG5" s="3">
        <v>3000000</v>
      </c>
      <c r="BH5" s="3">
        <v>3000000</v>
      </c>
      <c r="BI5" s="3">
        <v>3000000</v>
      </c>
      <c r="BJ5" s="3">
        <v>3000000</v>
      </c>
      <c r="BK5" s="3">
        <v>3000000</v>
      </c>
      <c r="BL5" s="3">
        <v>3000000</v>
      </c>
      <c r="BM5" s="3">
        <v>3000000</v>
      </c>
      <c r="BN5" s="3">
        <v>3000000</v>
      </c>
      <c r="BO5" s="3">
        <v>3000000</v>
      </c>
      <c r="BP5" s="3">
        <v>3000000</v>
      </c>
      <c r="BQ5" s="3">
        <v>3000000</v>
      </c>
      <c r="BR5" s="3">
        <v>4000000</v>
      </c>
      <c r="BS5" s="3">
        <v>4000000</v>
      </c>
      <c r="BT5" s="3">
        <v>4000000</v>
      </c>
      <c r="BU5" s="3">
        <v>4000000</v>
      </c>
      <c r="BV5" s="3">
        <v>4000000</v>
      </c>
      <c r="BW5" s="3">
        <v>4000000</v>
      </c>
      <c r="BX5" s="3">
        <v>4000000</v>
      </c>
      <c r="BY5" s="3">
        <v>4000000</v>
      </c>
      <c r="BZ5" s="3">
        <v>4000000</v>
      </c>
      <c r="CA5" s="3">
        <v>4000000</v>
      </c>
      <c r="CB5" s="3">
        <v>4000000</v>
      </c>
      <c r="CC5" s="3">
        <v>4000000</v>
      </c>
      <c r="CD5" s="3">
        <v>4000000</v>
      </c>
      <c r="CE5" s="3">
        <v>4000000</v>
      </c>
      <c r="CF5" s="3">
        <v>4000000</v>
      </c>
      <c r="CG5" s="3">
        <v>4000000</v>
      </c>
      <c r="CH5" s="3">
        <v>4500000</v>
      </c>
      <c r="CI5" s="3">
        <v>4500000</v>
      </c>
      <c r="CJ5" s="3">
        <v>4500000</v>
      </c>
      <c r="CK5" s="3">
        <v>4500000</v>
      </c>
      <c r="CL5" s="3">
        <v>4500000</v>
      </c>
      <c r="CM5" s="3">
        <v>4500000</v>
      </c>
      <c r="CN5" s="3">
        <v>4500000</v>
      </c>
      <c r="CO5" s="3">
        <v>4500000</v>
      </c>
      <c r="CP5" s="3">
        <v>4500000</v>
      </c>
      <c r="CQ5" s="3">
        <v>4500000</v>
      </c>
      <c r="CR5" s="3">
        <v>4500000</v>
      </c>
      <c r="CS5" s="3">
        <v>4500000</v>
      </c>
      <c r="CT5" s="3">
        <v>4500000</v>
      </c>
      <c r="CU5" s="3">
        <v>4500000</v>
      </c>
      <c r="CV5" s="3">
        <v>4500000</v>
      </c>
      <c r="CW5" s="3">
        <v>4500000</v>
      </c>
      <c r="CX5" s="3">
        <v>6000000</v>
      </c>
      <c r="CY5" s="3">
        <v>6000000</v>
      </c>
      <c r="CZ5" s="3">
        <v>6000000</v>
      </c>
      <c r="DA5" s="3">
        <v>6000000</v>
      </c>
      <c r="DB5" s="3">
        <v>6000000</v>
      </c>
      <c r="DC5" s="3">
        <v>6000000</v>
      </c>
      <c r="DD5" s="3">
        <v>6000000</v>
      </c>
      <c r="DE5" s="3">
        <v>6000000</v>
      </c>
      <c r="DF5" s="3">
        <v>6000000</v>
      </c>
      <c r="DG5" s="3">
        <v>6000000</v>
      </c>
      <c r="DH5" s="3">
        <v>6000000</v>
      </c>
      <c r="DI5" s="3">
        <v>6000000</v>
      </c>
      <c r="DJ5" s="3">
        <v>6000000</v>
      </c>
      <c r="DK5" s="3">
        <v>6000000</v>
      </c>
      <c r="DL5" s="3">
        <v>6000000</v>
      </c>
      <c r="DM5" s="3">
        <v>6000000</v>
      </c>
      <c r="DN5" s="3">
        <v>12000000</v>
      </c>
      <c r="DO5" s="3">
        <v>12000000</v>
      </c>
      <c r="DP5" s="3">
        <v>12000000</v>
      </c>
      <c r="DQ5" s="3">
        <v>12000000</v>
      </c>
      <c r="DR5" s="3">
        <v>12000000</v>
      </c>
      <c r="DS5" s="3">
        <v>12000000</v>
      </c>
      <c r="DT5" s="3">
        <v>12000000</v>
      </c>
      <c r="DU5" s="3">
        <v>12000000</v>
      </c>
      <c r="DV5" s="3">
        <v>12000000</v>
      </c>
      <c r="DW5" s="3">
        <v>12000000</v>
      </c>
      <c r="DX5" s="3">
        <v>12000000</v>
      </c>
      <c r="DY5" s="3">
        <v>12000000</v>
      </c>
      <c r="DZ5" s="3">
        <v>12000000</v>
      </c>
      <c r="EA5" s="3">
        <v>12000000</v>
      </c>
      <c r="EB5" s="3">
        <v>12000000</v>
      </c>
      <c r="EC5" s="3">
        <v>12000000</v>
      </c>
      <c r="ED5" s="3">
        <v>20000000</v>
      </c>
      <c r="EE5" s="3">
        <v>20000000</v>
      </c>
      <c r="EF5" s="3">
        <v>20000000</v>
      </c>
      <c r="EG5" s="3">
        <v>20000000</v>
      </c>
      <c r="EH5" s="3">
        <v>20000000</v>
      </c>
      <c r="EI5" s="3">
        <v>20000000</v>
      </c>
      <c r="EJ5" s="3">
        <v>20000000</v>
      </c>
      <c r="EK5" s="3">
        <v>20000000</v>
      </c>
      <c r="EL5" s="3">
        <v>20000000</v>
      </c>
      <c r="EM5" s="3">
        <v>20000000</v>
      </c>
      <c r="EN5" s="3">
        <v>20000000</v>
      </c>
      <c r="EO5" s="3">
        <v>20000000</v>
      </c>
      <c r="EP5" s="3">
        <v>20000000</v>
      </c>
      <c r="EQ5" s="3">
        <v>20000000</v>
      </c>
      <c r="ER5" s="3">
        <v>20000000</v>
      </c>
      <c r="ES5" s="3">
        <v>20000000</v>
      </c>
      <c r="ET5" s="3">
        <v>25000000</v>
      </c>
      <c r="EU5" s="3">
        <v>25000000</v>
      </c>
      <c r="EV5" s="3">
        <v>25000000</v>
      </c>
      <c r="EW5" s="3">
        <v>25000000</v>
      </c>
      <c r="EX5" s="3">
        <v>25000000</v>
      </c>
      <c r="EY5" s="3">
        <v>25000000</v>
      </c>
      <c r="EZ5" s="3">
        <v>25000000</v>
      </c>
      <c r="FA5" s="3">
        <v>25000000</v>
      </c>
      <c r="FB5" s="3">
        <v>25000000</v>
      </c>
      <c r="FC5" s="3">
        <v>25000000</v>
      </c>
      <c r="FD5" s="3">
        <v>25000000</v>
      </c>
      <c r="FE5" s="3">
        <v>25000000</v>
      </c>
      <c r="FF5" s="3">
        <v>25000000</v>
      </c>
      <c r="FG5" s="3">
        <v>25000000</v>
      </c>
      <c r="FH5" s="3">
        <v>25000000</v>
      </c>
      <c r="FI5" s="3">
        <v>25000000</v>
      </c>
      <c r="FJ5" s="3">
        <f t="shared" ref="FJ5:FJ41" si="0">C5+MAX(D5:E5)+F5</f>
        <v>250000</v>
      </c>
      <c r="FK5" s="3">
        <f t="shared" ref="FK5:FK41" si="1">S5+MAX(T5:U5)+V5</f>
        <v>230000</v>
      </c>
      <c r="FL5" s="3">
        <f t="shared" ref="FL5:FL41" si="2">AI5+MAX(AJ5:AK5)+AL5</f>
        <v>210000</v>
      </c>
      <c r="FM5" s="3">
        <f t="shared" ref="FM5:FM41" si="3">C5+MAX(D5:E5)+F5</f>
        <v>250000</v>
      </c>
      <c r="FN5" s="3">
        <f t="shared" ref="FN5:FN41" si="4">S5+MAX(T5:U5)+V5</f>
        <v>230000</v>
      </c>
      <c r="FO5" s="3">
        <f t="shared" ref="FO5:FO41" si="5">AI5+MAX(AJ5:AK5)+AL5</f>
        <v>210000</v>
      </c>
      <c r="FP5" s="3">
        <f t="shared" ref="FP5:FP41" si="6">G5+MAX(H5,D5,E5)+L5</f>
        <v>210000</v>
      </c>
      <c r="FQ5" s="3">
        <f t="shared" ref="FQ5:FQ41" si="7">W5+MAX(X5,T5,U5)+AB5</f>
        <v>185000</v>
      </c>
      <c r="FR5" s="3">
        <f t="shared" ref="FR5:FR41" si="8">AM5+MAX(AN5,AJ5,AK5)+AR5</f>
        <v>160000</v>
      </c>
      <c r="FS5" s="3">
        <f t="shared" ref="FS5:FS41" si="9">G5+MAX(H5,K5,D5,E5)+MAX(M5,N5)</f>
        <v>210000</v>
      </c>
      <c r="FT5" s="3">
        <f t="shared" ref="FT5:FT41" si="10">W5+MAX(X5,AA5,T5,U5)+MAX(AC5,AD5)</f>
        <v>190000</v>
      </c>
      <c r="FU5" s="3">
        <f t="shared" ref="FU5:FU41" si="11">AM5+MAX(AN5,AQ5,AJ5,AK5)+MAX(AS5,AT5)</f>
        <v>170000</v>
      </c>
      <c r="FV5" s="3">
        <f t="shared" ref="FV5:FV41" si="12">L5+E5</f>
        <v>125000</v>
      </c>
      <c r="FW5" s="3">
        <f t="shared" ref="FW5:FW41" si="13">AB5+U5</f>
        <v>110000</v>
      </c>
      <c r="FX5" s="3">
        <f t="shared" ref="FX5:FX41" si="14">AR5+AK5</f>
        <v>95000</v>
      </c>
      <c r="FY5" s="3">
        <f t="shared" ref="FY5:FY41" si="15">L5+E5</f>
        <v>125000</v>
      </c>
      <c r="FZ5" s="3">
        <f t="shared" ref="FZ5:FZ41" si="16">AB5+U5</f>
        <v>110000</v>
      </c>
      <c r="GA5" s="3">
        <f t="shared" ref="GA5:GA41" si="17">AR5+AK5</f>
        <v>95000</v>
      </c>
      <c r="GB5" s="3">
        <f t="shared" ref="GB5:GB41" si="18">H5+L5</f>
        <v>105000</v>
      </c>
      <c r="GC5" s="3">
        <f t="shared" ref="GC5:GC41" si="19">X5+AB5</f>
        <v>90000</v>
      </c>
      <c r="GD5" s="3">
        <f t="shared" ref="GD5:GD41" si="20">AN5+AR5</f>
        <v>75000</v>
      </c>
      <c r="GE5" s="3">
        <f t="shared" ref="GE5:GE41" si="21">MAX(H5,K5)+MAX(M5,N5)</f>
        <v>105000</v>
      </c>
      <c r="GF5" s="3">
        <f t="shared" ref="GF5:GF41" si="22">MAX(X5,AA5)+MAX(AC5,AD5)</f>
        <v>95000</v>
      </c>
      <c r="GG5" s="3">
        <f t="shared" ref="GG5:GG41" si="23">MAX(X5,AA5)+MAX(AC5,AD5)</f>
        <v>95000</v>
      </c>
      <c r="GH5" s="14">
        <f t="shared" ref="GH5:GH41" si="24">O5</f>
        <v>25000</v>
      </c>
      <c r="GI5" s="3">
        <f t="shared" ref="GI5:GI41" si="25">AE5</f>
        <v>20000</v>
      </c>
      <c r="GJ5" s="3">
        <f t="shared" ref="GJ5:GJ41" si="26">AU5</f>
        <v>15000</v>
      </c>
      <c r="GK5" s="3">
        <f t="shared" ref="GK5:GK41" si="27">I5</f>
        <v>30000</v>
      </c>
      <c r="GL5" s="3">
        <f t="shared" ref="GL5:GL41" si="28">Y5</f>
        <v>25000</v>
      </c>
      <c r="GM5" s="3">
        <f t="shared" ref="GM5:GM41" si="29">AO5</f>
        <v>20000</v>
      </c>
      <c r="GN5" s="3">
        <f t="shared" ref="GN5:GN41" si="30">J5</f>
        <v>40000</v>
      </c>
      <c r="GO5" s="3">
        <f t="shared" ref="GO5:GO41" si="31">Z5</f>
        <v>35000</v>
      </c>
      <c r="GP5" s="3">
        <f t="shared" ref="GP5:GP41" si="32">AP5</f>
        <v>30000</v>
      </c>
      <c r="GQ5" s="3">
        <f t="shared" ref="GQ5:GQ41" si="33">R5</f>
        <v>20000</v>
      </c>
      <c r="GR5" s="3">
        <f t="shared" ref="GR5:GR41" si="34">AH5</f>
        <v>15000</v>
      </c>
      <c r="GS5" s="3">
        <f t="shared" ref="GS5:GS41" si="35">AX5</f>
        <v>10000</v>
      </c>
      <c r="GT5" s="3">
        <f t="shared" ref="GT5:GT41" si="36">P5</f>
        <v>15000</v>
      </c>
      <c r="GU5" s="3">
        <f t="shared" ref="GU5:GU41" si="37">AF5</f>
        <v>12000</v>
      </c>
      <c r="GV5" s="3">
        <f t="shared" ref="GV5:GV41" si="38">AV5</f>
        <v>10000</v>
      </c>
      <c r="GW5" s="3">
        <f t="shared" ref="GW5:GW41" si="39">Q5</f>
        <v>15000</v>
      </c>
      <c r="GX5" s="3">
        <f t="shared" ref="GX5:GX41" si="40">AF5</f>
        <v>12000</v>
      </c>
      <c r="GY5" s="3">
        <f t="shared" ref="GY5:GY41" si="41">AW5</f>
        <v>10000</v>
      </c>
      <c r="GZ5" s="3">
        <f t="shared" ref="GZ5:GZ41" si="42">AY5</f>
        <v>715250</v>
      </c>
      <c r="HA5" s="3">
        <f t="shared" ref="HA5:HA41" si="43">AZ5</f>
        <v>735250</v>
      </c>
      <c r="HB5" s="3">
        <f t="shared" ref="HB5:HB41" si="44">BA5</f>
        <v>735250</v>
      </c>
      <c r="HC5" s="3">
        <f t="shared" ref="HC5:HC41" si="45">BB5+MAX(BC5:BD5)+BE5</f>
        <v>9000000</v>
      </c>
      <c r="HD5" s="3">
        <f t="shared" ref="HD5:HD41" si="46">BR5+MAX(BS5:BT5)+BU5</f>
        <v>12000000</v>
      </c>
      <c r="HE5" s="3">
        <f t="shared" ref="HE5:HE41" si="47">CH5+MAX(CI5:CJ5)+CK5</f>
        <v>13500000</v>
      </c>
      <c r="HF5" s="3">
        <f t="shared" ref="HF5:HF41" si="48">CX5+MAX(CY5:CZ5)+DA5</f>
        <v>18000000</v>
      </c>
      <c r="HG5" s="3">
        <f t="shared" ref="HG5:HG41" si="49">DN5+MAX(DO5:DP5)+DQ5</f>
        <v>36000000</v>
      </c>
      <c r="HH5" s="3">
        <f t="shared" ref="HH5:HH41" si="50">ED5+MAX(EE5:EF5)+EG5</f>
        <v>60000000</v>
      </c>
      <c r="HI5" s="3">
        <f t="shared" ref="HI5:HI41" si="51">ET5+MAX(EU5:EV5)+EW5</f>
        <v>75000000</v>
      </c>
      <c r="HJ5" s="3">
        <f t="shared" ref="HJ5:HJ41" si="52">BF5+MAX(BG5,BC5,BD5)+BK5</f>
        <v>9000000</v>
      </c>
      <c r="HK5" s="3">
        <f t="shared" ref="HK5:HK41" si="53">BV5+MAX(BW5,BS5,BT5)+CA5</f>
        <v>12000000</v>
      </c>
      <c r="HL5" s="3">
        <f t="shared" ref="HL5:HL41" si="54">CL5+MAX(CM5,CI5,CJ5)+CQ5</f>
        <v>13500000</v>
      </c>
      <c r="HM5" s="3">
        <f t="shared" ref="HM5:HM41" si="55">DB5+MAX(DC5,CY5,CZ5)+DG5</f>
        <v>18000000</v>
      </c>
      <c r="HN5" s="3">
        <f t="shared" ref="HN5:HN41" si="56">DR5+MAX(DS5,DO5,DP5)+DW5</f>
        <v>36000000</v>
      </c>
      <c r="HO5" s="3">
        <f t="shared" ref="HO5:HO41" si="57">EH5+MAX(EI5,EE5,EF5)+EM5</f>
        <v>60000000</v>
      </c>
      <c r="HP5" s="3">
        <f t="shared" ref="HP5:HP41" si="58">EX5+MAX(EY5,EU5,EV5)+FC5</f>
        <v>75000000</v>
      </c>
      <c r="HQ5" s="3">
        <f t="shared" ref="HQ5:HQ41" si="59">EH5+MAX(EI5,EL5,EE5,EF5)+MAX(EN5,EO5)</f>
        <v>60000000</v>
      </c>
      <c r="HR5" s="3">
        <f t="shared" ref="HR5:HR41" si="60">BV5+MAX(BW5,BZ5,BS5,BT5)+MAX(CB5,CC5)</f>
        <v>12000000</v>
      </c>
      <c r="HS5" s="3">
        <f t="shared" ref="HS5:HS41" si="61">CL5+MAX(CM5,CP5,CI5,CJ5)+MAX(CR5,CS5)</f>
        <v>13500000</v>
      </c>
      <c r="HT5" s="3">
        <f t="shared" ref="HT5:HT41" si="62">DB5+MAX(DC5,DF5,CY5,CZ5)+MAX(DH5,DI5)</f>
        <v>18000000</v>
      </c>
      <c r="HU5" s="3">
        <f t="shared" ref="HU5:HU41" si="63">DR5+MAX(DS5,DV5,DO5,DP5)+MAX(DX5,DY5)</f>
        <v>36000000</v>
      </c>
      <c r="HV5" s="3">
        <f t="shared" ref="HV5:HV41" si="64">EH5+MAX(EI5,EL5,EE5,EF5)+MAX(EN5,EO5)</f>
        <v>60000000</v>
      </c>
      <c r="HW5" s="3">
        <f t="shared" ref="HW5:HW41" si="65">EX5+MAX(EY5,FB5,EU5,EV5)+MAX(FD5,FE5)</f>
        <v>75000000</v>
      </c>
      <c r="HX5" s="3">
        <f t="shared" ref="HX5:HX41" si="66">BK5+BD5</f>
        <v>6000000</v>
      </c>
      <c r="HY5" s="3">
        <f t="shared" ref="HY5:HY41" si="67">CA5+BT5</f>
        <v>8000000</v>
      </c>
      <c r="HZ5" s="3">
        <f t="shared" ref="HZ5:HZ41" si="68">CQ5+CJ5</f>
        <v>9000000</v>
      </c>
      <c r="IA5" s="3">
        <f t="shared" ref="IA5:IA41" si="69">DG5+CZ5</f>
        <v>12000000</v>
      </c>
      <c r="IB5" s="3">
        <f t="shared" ref="IB5:IB41" si="70">DW5+DP5</f>
        <v>24000000</v>
      </c>
      <c r="IC5" s="3">
        <f t="shared" ref="IC5:IC41" si="71">EM5+EF5</f>
        <v>40000000</v>
      </c>
      <c r="ID5" s="3">
        <f t="shared" ref="ID5:ID41" si="72">FC5+EV5</f>
        <v>50000000</v>
      </c>
      <c r="IE5" s="3">
        <f t="shared" ref="IE5:IE41" si="73">BG5+BK5</f>
        <v>6000000</v>
      </c>
      <c r="IF5" s="3">
        <f t="shared" ref="IF5:IF41" si="74">BV5+CA5</f>
        <v>8000000</v>
      </c>
      <c r="IG5" s="3">
        <f t="shared" ref="IG5:IG41" si="75">CM5+CQ5</f>
        <v>9000000</v>
      </c>
      <c r="IH5" s="3">
        <f t="shared" ref="IH5:IH41" si="76">DC5+DG5</f>
        <v>12000000</v>
      </c>
      <c r="II5" s="3">
        <f t="shared" ref="II5:II41" si="77">DS5+DW5</f>
        <v>24000000</v>
      </c>
      <c r="IJ5" s="3">
        <f t="shared" ref="IJ5:IJ41" si="78">EI5+EM5</f>
        <v>40000000</v>
      </c>
      <c r="IK5" s="3">
        <f t="shared" ref="IK5:IK41" si="79">EY5+FC5</f>
        <v>50000000</v>
      </c>
      <c r="IL5" s="3">
        <f t="shared" ref="IL5:IL41" si="80">MAX(BG5,BJ5)+MAX(BL5,BM5)</f>
        <v>6000000</v>
      </c>
      <c r="IM5" s="3">
        <f t="shared" ref="IM5:IM41" si="81">MAX(BW5,BZ5)+MAX(CB5,CC5)</f>
        <v>8000000</v>
      </c>
      <c r="IN5" s="3">
        <f t="shared" ref="IN5:IN41" si="82">MAX(CM5,CP5)+MAX(CR5,CS5)</f>
        <v>9000000</v>
      </c>
      <c r="IO5" s="3">
        <f t="shared" ref="IO5:IO41" si="83">MAX(DC5+DF5)+MAX(DH5,DI5)</f>
        <v>18000000</v>
      </c>
      <c r="IP5" s="3">
        <f t="shared" ref="IP5:IP41" si="84">MAX(DS5,DV5)+MAX(DX5,DY5)</f>
        <v>24000000</v>
      </c>
      <c r="IQ5" s="3">
        <f t="shared" ref="IQ5:IQ41" si="85">MAX(EI5,EL5)+MAX(EN5,EO5)</f>
        <v>40000000</v>
      </c>
      <c r="IR5" s="3">
        <f t="shared" ref="IR5:IR41" si="86">MAX(EI5,EL5)+MAX(EN5,EO5)</f>
        <v>40000000</v>
      </c>
      <c r="IS5" s="3">
        <f t="array" ref="IS5">SUM(IF($C$2:$IR$2&gt;=1,C5:IR5,0))</f>
        <v>240166000</v>
      </c>
      <c r="IT5" s="5" t="s">
        <v>164</v>
      </c>
    </row>
    <row r="6" spans="1:254" x14ac:dyDescent="0.2">
      <c r="A6" s="2" t="s">
        <v>168</v>
      </c>
      <c r="B6" s="1" t="s">
        <v>0</v>
      </c>
      <c r="C6" s="9">
        <v>234000</v>
      </c>
      <c r="D6" s="9">
        <v>68000</v>
      </c>
      <c r="E6" s="9">
        <v>68000</v>
      </c>
      <c r="F6" s="9">
        <v>28000</v>
      </c>
      <c r="G6" s="9">
        <v>150000</v>
      </c>
      <c r="H6" s="9">
        <v>68000</v>
      </c>
      <c r="I6" s="9">
        <v>18000</v>
      </c>
      <c r="J6" s="9">
        <v>25000</v>
      </c>
      <c r="K6" s="9">
        <v>60000</v>
      </c>
      <c r="L6" s="9">
        <v>76000</v>
      </c>
      <c r="M6" s="9">
        <v>70000</v>
      </c>
      <c r="N6" s="9">
        <v>85000</v>
      </c>
      <c r="O6" s="9">
        <v>20000</v>
      </c>
      <c r="P6" s="9">
        <v>17000</v>
      </c>
      <c r="Q6" s="4">
        <v>17000</v>
      </c>
      <c r="R6" s="4">
        <v>30000</v>
      </c>
      <c r="S6" s="4">
        <v>234000</v>
      </c>
      <c r="T6" s="4">
        <v>68000</v>
      </c>
      <c r="U6" s="4">
        <v>68000</v>
      </c>
      <c r="V6" s="4">
        <v>28000</v>
      </c>
      <c r="W6" s="4">
        <v>150000</v>
      </c>
      <c r="X6" s="4">
        <v>68000</v>
      </c>
      <c r="Y6" s="4">
        <v>18000</v>
      </c>
      <c r="Z6" s="4">
        <v>25000</v>
      </c>
      <c r="AA6" s="4">
        <v>60000</v>
      </c>
      <c r="AB6" s="4">
        <v>76000</v>
      </c>
      <c r="AC6" s="4">
        <v>70000</v>
      </c>
      <c r="AD6" s="4">
        <v>85000</v>
      </c>
      <c r="AE6" s="3">
        <v>20000</v>
      </c>
      <c r="AF6" s="3">
        <v>17000</v>
      </c>
      <c r="AG6" s="3">
        <v>17000</v>
      </c>
      <c r="AH6" s="3">
        <v>30000</v>
      </c>
      <c r="AI6" s="3">
        <v>234000</v>
      </c>
      <c r="AJ6" s="3">
        <v>68000</v>
      </c>
      <c r="AK6" s="3">
        <v>68000</v>
      </c>
      <c r="AL6" s="3">
        <v>28000</v>
      </c>
      <c r="AM6" s="3">
        <v>150000</v>
      </c>
      <c r="AN6" s="3">
        <v>68000</v>
      </c>
      <c r="AO6" s="3">
        <v>18000</v>
      </c>
      <c r="AP6" s="3">
        <v>25000</v>
      </c>
      <c r="AQ6" s="3">
        <v>60000</v>
      </c>
      <c r="AR6" s="3">
        <v>76000</v>
      </c>
      <c r="AS6" s="3">
        <v>70000</v>
      </c>
      <c r="AT6" s="3">
        <v>85000</v>
      </c>
      <c r="AU6" s="3">
        <v>20000</v>
      </c>
      <c r="AV6" s="3">
        <v>17000</v>
      </c>
      <c r="AW6" s="3">
        <v>17000</v>
      </c>
      <c r="AX6" s="3">
        <v>30000</v>
      </c>
      <c r="AY6" s="3">
        <v>300</v>
      </c>
      <c r="AZ6" s="3">
        <v>8000000</v>
      </c>
      <c r="BA6" s="3">
        <v>8000000</v>
      </c>
      <c r="BB6" s="3">
        <v>2500000</v>
      </c>
      <c r="BC6" s="3">
        <v>2500000</v>
      </c>
      <c r="BD6" s="3">
        <v>2500000</v>
      </c>
      <c r="BE6" s="3">
        <v>2500000</v>
      </c>
      <c r="BF6" s="3">
        <v>2500000</v>
      </c>
      <c r="BG6" s="3">
        <v>2500000</v>
      </c>
      <c r="BH6" s="3">
        <v>2500000</v>
      </c>
      <c r="BI6" s="3">
        <v>2500000</v>
      </c>
      <c r="BJ6" s="3">
        <v>2500000</v>
      </c>
      <c r="BK6" s="3">
        <v>2500000</v>
      </c>
      <c r="BL6" s="3">
        <v>2500000</v>
      </c>
      <c r="BM6" s="3">
        <v>2500000</v>
      </c>
      <c r="BN6" s="3">
        <v>2500000</v>
      </c>
      <c r="BO6" s="3">
        <v>2500000</v>
      </c>
      <c r="BP6" s="3">
        <v>2500000</v>
      </c>
      <c r="BQ6" s="3">
        <v>2500000</v>
      </c>
      <c r="BR6" s="3">
        <v>2500000</v>
      </c>
      <c r="BS6" s="3">
        <v>2500000</v>
      </c>
      <c r="BT6" s="3">
        <v>2500000</v>
      </c>
      <c r="BU6" s="3">
        <v>2500000</v>
      </c>
      <c r="BV6" s="3">
        <v>2500000</v>
      </c>
      <c r="BW6" s="3">
        <v>2500000</v>
      </c>
      <c r="BX6" s="3">
        <v>2500000</v>
      </c>
      <c r="BY6" s="3">
        <v>2500000</v>
      </c>
      <c r="BZ6" s="3">
        <v>2500000</v>
      </c>
      <c r="CA6" s="3">
        <v>2500000</v>
      </c>
      <c r="CB6" s="3">
        <v>2500000</v>
      </c>
      <c r="CC6" s="3">
        <v>2500000</v>
      </c>
      <c r="CD6" s="3">
        <v>2500000</v>
      </c>
      <c r="CE6" s="3">
        <v>2500000</v>
      </c>
      <c r="CF6" s="3">
        <v>2500000</v>
      </c>
      <c r="CG6" s="3">
        <v>2500000</v>
      </c>
      <c r="CH6" s="3">
        <v>2500000</v>
      </c>
      <c r="CI6" s="3">
        <v>2500000</v>
      </c>
      <c r="CJ6" s="3">
        <v>2500000</v>
      </c>
      <c r="CK6" s="3">
        <v>2500000</v>
      </c>
      <c r="CL6" s="3">
        <v>2500000</v>
      </c>
      <c r="CM6" s="3">
        <v>2500000</v>
      </c>
      <c r="CN6" s="3">
        <v>2500000</v>
      </c>
      <c r="CO6" s="3">
        <v>2500000</v>
      </c>
      <c r="CP6" s="3">
        <v>2500000</v>
      </c>
      <c r="CQ6" s="3">
        <v>2500000</v>
      </c>
      <c r="CR6" s="3">
        <v>2500000</v>
      </c>
      <c r="CS6" s="3">
        <v>2500000</v>
      </c>
      <c r="CT6" s="3">
        <v>2500000</v>
      </c>
      <c r="CU6" s="3">
        <v>2500000</v>
      </c>
      <c r="CV6" s="3">
        <v>2500000</v>
      </c>
      <c r="CW6" s="3">
        <v>2500000</v>
      </c>
      <c r="CX6" s="3">
        <v>2500000</v>
      </c>
      <c r="CY6" s="3">
        <v>2500000</v>
      </c>
      <c r="CZ6" s="3">
        <v>2500000</v>
      </c>
      <c r="DA6" s="3">
        <v>2500000</v>
      </c>
      <c r="DB6" s="3">
        <v>2500000</v>
      </c>
      <c r="DC6" s="3">
        <v>2500000</v>
      </c>
      <c r="DD6" s="3">
        <v>2500000</v>
      </c>
      <c r="DE6" s="3">
        <v>2500000</v>
      </c>
      <c r="DF6" s="3">
        <v>2500000</v>
      </c>
      <c r="DG6" s="3">
        <v>2500000</v>
      </c>
      <c r="DH6" s="3">
        <v>2500000</v>
      </c>
      <c r="DI6" s="3">
        <v>2500000</v>
      </c>
      <c r="DJ6" s="3">
        <v>2500000</v>
      </c>
      <c r="DK6" s="3">
        <v>2500000</v>
      </c>
      <c r="DL6" s="3">
        <v>2500000</v>
      </c>
      <c r="DM6" s="3">
        <v>2500000</v>
      </c>
      <c r="DN6" s="3">
        <v>2500000</v>
      </c>
      <c r="DO6" s="3">
        <v>2500000</v>
      </c>
      <c r="DP6" s="3">
        <v>2500000</v>
      </c>
      <c r="DQ6" s="3">
        <v>2500000</v>
      </c>
      <c r="DR6" s="3">
        <v>2500000</v>
      </c>
      <c r="DS6" s="3">
        <v>2500000</v>
      </c>
      <c r="DT6" s="3">
        <v>2500000</v>
      </c>
      <c r="DU6" s="3">
        <v>2500000</v>
      </c>
      <c r="DV6" s="3">
        <v>2500000</v>
      </c>
      <c r="DW6" s="3">
        <v>2500000</v>
      </c>
      <c r="DX6" s="3">
        <v>2500000</v>
      </c>
      <c r="DY6" s="3">
        <v>2500000</v>
      </c>
      <c r="DZ6" s="3">
        <v>2500000</v>
      </c>
      <c r="EA6" s="3">
        <v>2500000</v>
      </c>
      <c r="EB6" s="3">
        <v>2500000</v>
      </c>
      <c r="EC6" s="3">
        <v>2500000</v>
      </c>
      <c r="ED6" s="3">
        <v>2500000</v>
      </c>
      <c r="EE6" s="3">
        <v>2500000</v>
      </c>
      <c r="EF6" s="3">
        <v>2500000</v>
      </c>
      <c r="EG6" s="3">
        <v>2500000</v>
      </c>
      <c r="EH6" s="3">
        <v>2500000</v>
      </c>
      <c r="EI6" s="3">
        <v>2500000</v>
      </c>
      <c r="EJ6" s="3">
        <v>2500000</v>
      </c>
      <c r="EK6" s="3">
        <v>2500000</v>
      </c>
      <c r="EL6" s="3">
        <v>2500000</v>
      </c>
      <c r="EM6" s="3">
        <v>2500000</v>
      </c>
      <c r="EN6" s="3">
        <v>2500000</v>
      </c>
      <c r="EO6" s="3">
        <v>2500000</v>
      </c>
      <c r="EP6" s="3">
        <v>2500000</v>
      </c>
      <c r="EQ6" s="3">
        <v>2500000</v>
      </c>
      <c r="ER6" s="3">
        <v>2500000</v>
      </c>
      <c r="ES6" s="3">
        <v>2500000</v>
      </c>
      <c r="ET6" s="3">
        <v>2500000</v>
      </c>
      <c r="EU6" s="3">
        <v>2500000</v>
      </c>
      <c r="EV6" s="3">
        <v>2500000</v>
      </c>
      <c r="EW6" s="3">
        <v>2500000</v>
      </c>
      <c r="EX6" s="3">
        <v>2500000</v>
      </c>
      <c r="EY6" s="3">
        <v>2500000</v>
      </c>
      <c r="EZ6" s="3">
        <v>2500000</v>
      </c>
      <c r="FA6" s="3">
        <v>2500000</v>
      </c>
      <c r="FB6" s="3">
        <v>2500000</v>
      </c>
      <c r="FC6" s="3">
        <v>2500000</v>
      </c>
      <c r="FD6" s="3">
        <v>2500000</v>
      </c>
      <c r="FE6" s="3">
        <v>2500000</v>
      </c>
      <c r="FF6" s="3">
        <v>2500000</v>
      </c>
      <c r="FG6" s="3">
        <v>2500000</v>
      </c>
      <c r="FH6" s="3">
        <v>2500000</v>
      </c>
      <c r="FI6" s="3">
        <v>2500000</v>
      </c>
      <c r="FJ6" s="3">
        <f t="shared" si="0"/>
        <v>330000</v>
      </c>
      <c r="FK6" s="3">
        <f t="shared" si="1"/>
        <v>330000</v>
      </c>
      <c r="FL6" s="3">
        <f t="shared" si="2"/>
        <v>330000</v>
      </c>
      <c r="FM6" s="3">
        <f t="shared" si="3"/>
        <v>330000</v>
      </c>
      <c r="FN6" s="3">
        <f t="shared" si="4"/>
        <v>330000</v>
      </c>
      <c r="FO6" s="3">
        <f t="shared" si="5"/>
        <v>330000</v>
      </c>
      <c r="FP6" s="3">
        <f t="shared" si="6"/>
        <v>294000</v>
      </c>
      <c r="FQ6" s="3">
        <f t="shared" si="7"/>
        <v>294000</v>
      </c>
      <c r="FR6" s="3">
        <f t="shared" si="8"/>
        <v>294000</v>
      </c>
      <c r="FS6" s="3">
        <f t="shared" si="9"/>
        <v>303000</v>
      </c>
      <c r="FT6" s="3">
        <f t="shared" si="10"/>
        <v>303000</v>
      </c>
      <c r="FU6" s="3">
        <f t="shared" si="11"/>
        <v>303000</v>
      </c>
      <c r="FV6" s="3">
        <f t="shared" si="12"/>
        <v>144000</v>
      </c>
      <c r="FW6" s="3">
        <f t="shared" si="13"/>
        <v>144000</v>
      </c>
      <c r="FX6" s="3">
        <f t="shared" si="14"/>
        <v>144000</v>
      </c>
      <c r="FY6" s="3">
        <f t="shared" si="15"/>
        <v>144000</v>
      </c>
      <c r="FZ6" s="3">
        <f t="shared" si="16"/>
        <v>144000</v>
      </c>
      <c r="GA6" s="3">
        <f t="shared" si="17"/>
        <v>144000</v>
      </c>
      <c r="GB6" s="3">
        <f t="shared" si="18"/>
        <v>144000</v>
      </c>
      <c r="GC6" s="3">
        <f t="shared" si="19"/>
        <v>144000</v>
      </c>
      <c r="GD6" s="3">
        <f t="shared" si="20"/>
        <v>144000</v>
      </c>
      <c r="GE6" s="3">
        <f t="shared" si="21"/>
        <v>153000</v>
      </c>
      <c r="GF6" s="3">
        <f t="shared" si="22"/>
        <v>153000</v>
      </c>
      <c r="GG6" s="3">
        <f t="shared" si="23"/>
        <v>153000</v>
      </c>
      <c r="GH6" s="14">
        <f t="shared" si="24"/>
        <v>20000</v>
      </c>
      <c r="GI6" s="3">
        <f t="shared" si="25"/>
        <v>20000</v>
      </c>
      <c r="GJ6" s="3">
        <f t="shared" si="26"/>
        <v>20000</v>
      </c>
      <c r="GK6" s="3">
        <f t="shared" si="27"/>
        <v>18000</v>
      </c>
      <c r="GL6" s="3">
        <f t="shared" si="28"/>
        <v>18000</v>
      </c>
      <c r="GM6" s="3">
        <f t="shared" si="29"/>
        <v>18000</v>
      </c>
      <c r="GN6" s="3">
        <f t="shared" si="30"/>
        <v>25000</v>
      </c>
      <c r="GO6" s="3">
        <f t="shared" si="31"/>
        <v>25000</v>
      </c>
      <c r="GP6" s="3">
        <f t="shared" si="32"/>
        <v>25000</v>
      </c>
      <c r="GQ6" s="3">
        <f t="shared" si="33"/>
        <v>30000</v>
      </c>
      <c r="GR6" s="3">
        <f t="shared" si="34"/>
        <v>30000</v>
      </c>
      <c r="GS6" s="3">
        <f t="shared" si="35"/>
        <v>30000</v>
      </c>
      <c r="GT6" s="3">
        <f t="shared" si="36"/>
        <v>17000</v>
      </c>
      <c r="GU6" s="3">
        <f t="shared" si="37"/>
        <v>17000</v>
      </c>
      <c r="GV6" s="3">
        <f t="shared" si="38"/>
        <v>17000</v>
      </c>
      <c r="GW6" s="3">
        <f t="shared" si="39"/>
        <v>17000</v>
      </c>
      <c r="GX6" s="3">
        <f t="shared" si="40"/>
        <v>17000</v>
      </c>
      <c r="GY6" s="3">
        <f t="shared" si="41"/>
        <v>17000</v>
      </c>
      <c r="GZ6" s="3">
        <f t="shared" si="42"/>
        <v>300</v>
      </c>
      <c r="HA6" s="3">
        <f t="shared" si="43"/>
        <v>8000000</v>
      </c>
      <c r="HB6" s="3">
        <f t="shared" si="44"/>
        <v>8000000</v>
      </c>
      <c r="HC6" s="3">
        <f t="shared" si="45"/>
        <v>7500000</v>
      </c>
      <c r="HD6" s="3">
        <f t="shared" si="46"/>
        <v>7500000</v>
      </c>
      <c r="HE6" s="3">
        <f t="shared" si="47"/>
        <v>7500000</v>
      </c>
      <c r="HF6" s="3">
        <f t="shared" si="48"/>
        <v>7500000</v>
      </c>
      <c r="HG6" s="3">
        <f t="shared" si="49"/>
        <v>7500000</v>
      </c>
      <c r="HH6" s="3">
        <f t="shared" si="50"/>
        <v>7500000</v>
      </c>
      <c r="HI6" s="3">
        <f t="shared" si="51"/>
        <v>7500000</v>
      </c>
      <c r="HJ6" s="3">
        <f t="shared" si="52"/>
        <v>7500000</v>
      </c>
      <c r="HK6" s="3">
        <f t="shared" si="53"/>
        <v>7500000</v>
      </c>
      <c r="HL6" s="3">
        <f t="shared" si="54"/>
        <v>7500000</v>
      </c>
      <c r="HM6" s="3">
        <f t="shared" si="55"/>
        <v>7500000</v>
      </c>
      <c r="HN6" s="3">
        <f t="shared" si="56"/>
        <v>7500000</v>
      </c>
      <c r="HO6" s="3">
        <f t="shared" si="57"/>
        <v>7500000</v>
      </c>
      <c r="HP6" s="3">
        <f t="shared" si="58"/>
        <v>7500000</v>
      </c>
      <c r="HQ6" s="3">
        <f t="shared" si="59"/>
        <v>7500000</v>
      </c>
      <c r="HR6" s="3">
        <f t="shared" si="60"/>
        <v>7500000</v>
      </c>
      <c r="HS6" s="3">
        <f t="shared" si="61"/>
        <v>7500000</v>
      </c>
      <c r="HT6" s="3">
        <f t="shared" si="62"/>
        <v>7500000</v>
      </c>
      <c r="HU6" s="3">
        <f t="shared" si="63"/>
        <v>7500000</v>
      </c>
      <c r="HV6" s="3">
        <f t="shared" si="64"/>
        <v>7500000</v>
      </c>
      <c r="HW6" s="3">
        <f t="shared" si="65"/>
        <v>7500000</v>
      </c>
      <c r="HX6" s="3">
        <f t="shared" si="66"/>
        <v>5000000</v>
      </c>
      <c r="HY6" s="3">
        <f t="shared" si="67"/>
        <v>5000000</v>
      </c>
      <c r="HZ6" s="3">
        <f t="shared" si="68"/>
        <v>5000000</v>
      </c>
      <c r="IA6" s="3">
        <f t="shared" si="69"/>
        <v>5000000</v>
      </c>
      <c r="IB6" s="3">
        <f t="shared" si="70"/>
        <v>5000000</v>
      </c>
      <c r="IC6" s="3">
        <f t="shared" si="71"/>
        <v>5000000</v>
      </c>
      <c r="ID6" s="3">
        <f t="shared" si="72"/>
        <v>5000000</v>
      </c>
      <c r="IE6" s="3">
        <f t="shared" si="73"/>
        <v>5000000</v>
      </c>
      <c r="IF6" s="3">
        <f t="shared" si="74"/>
        <v>5000000</v>
      </c>
      <c r="IG6" s="3">
        <f t="shared" si="75"/>
        <v>5000000</v>
      </c>
      <c r="IH6" s="3">
        <f t="shared" si="76"/>
        <v>5000000</v>
      </c>
      <c r="II6" s="3">
        <f t="shared" si="77"/>
        <v>5000000</v>
      </c>
      <c r="IJ6" s="3">
        <f t="shared" si="78"/>
        <v>5000000</v>
      </c>
      <c r="IK6" s="3">
        <f t="shared" si="79"/>
        <v>5000000</v>
      </c>
      <c r="IL6" s="3">
        <f t="shared" si="80"/>
        <v>5000000</v>
      </c>
      <c r="IM6" s="3">
        <f t="shared" si="81"/>
        <v>5000000</v>
      </c>
      <c r="IN6" s="3">
        <f t="shared" si="82"/>
        <v>5000000</v>
      </c>
      <c r="IO6" s="3">
        <f t="shared" si="83"/>
        <v>7500000</v>
      </c>
      <c r="IP6" s="3">
        <f t="shared" si="84"/>
        <v>5000000</v>
      </c>
      <c r="IQ6" s="3">
        <f t="shared" si="85"/>
        <v>5000000</v>
      </c>
      <c r="IR6" s="3">
        <f t="shared" si="86"/>
        <v>5000000</v>
      </c>
      <c r="IS6" s="3">
        <f t="array" ref="IS6">SUM(IF($C$2:$IR$2&gt;=1,C6:IR6,0))</f>
        <v>86469000</v>
      </c>
      <c r="IT6" s="5" t="s">
        <v>164</v>
      </c>
    </row>
    <row r="7" spans="1:254" x14ac:dyDescent="0.2">
      <c r="A7" s="2" t="s">
        <v>168</v>
      </c>
      <c r="B7" s="1" t="s">
        <v>1</v>
      </c>
      <c r="C7" s="9">
        <v>234000</v>
      </c>
      <c r="D7" s="9">
        <v>68000</v>
      </c>
      <c r="E7" s="9">
        <v>68000</v>
      </c>
      <c r="F7" s="9">
        <v>28000</v>
      </c>
      <c r="G7" s="9">
        <v>150000</v>
      </c>
      <c r="H7" s="9">
        <v>68000</v>
      </c>
      <c r="I7" s="9">
        <v>18000</v>
      </c>
      <c r="J7" s="9">
        <v>25000</v>
      </c>
      <c r="K7" s="9">
        <v>60000</v>
      </c>
      <c r="L7" s="9">
        <v>76000</v>
      </c>
      <c r="M7" s="9">
        <v>70000</v>
      </c>
      <c r="N7" s="9">
        <v>85000</v>
      </c>
      <c r="O7" s="9">
        <v>20000</v>
      </c>
      <c r="P7" s="9">
        <v>17000</v>
      </c>
      <c r="Q7" s="4">
        <v>17000</v>
      </c>
      <c r="R7" s="4">
        <v>30000</v>
      </c>
      <c r="S7" s="4">
        <v>234000</v>
      </c>
      <c r="T7" s="4">
        <v>68000</v>
      </c>
      <c r="U7" s="4">
        <v>68000</v>
      </c>
      <c r="V7" s="4">
        <v>28000</v>
      </c>
      <c r="W7" s="4">
        <v>150000</v>
      </c>
      <c r="X7" s="4">
        <v>68000</v>
      </c>
      <c r="Y7" s="4">
        <v>18000</v>
      </c>
      <c r="Z7" s="4">
        <v>25000</v>
      </c>
      <c r="AA7" s="4">
        <v>60000</v>
      </c>
      <c r="AB7" s="4">
        <v>76000</v>
      </c>
      <c r="AC7" s="4">
        <v>70000</v>
      </c>
      <c r="AD7" s="4">
        <v>85000</v>
      </c>
      <c r="AE7" s="3">
        <v>20000</v>
      </c>
      <c r="AF7" s="3">
        <v>17000</v>
      </c>
      <c r="AG7" s="3">
        <v>17000</v>
      </c>
      <c r="AH7" s="3">
        <v>30000</v>
      </c>
      <c r="AI7" s="3">
        <v>234000</v>
      </c>
      <c r="AJ7" s="3">
        <v>68000</v>
      </c>
      <c r="AK7" s="3">
        <v>68000</v>
      </c>
      <c r="AL7" s="3">
        <v>28000</v>
      </c>
      <c r="AM7" s="3">
        <v>150000</v>
      </c>
      <c r="AN7" s="3">
        <v>68000</v>
      </c>
      <c r="AO7" s="3">
        <v>18000</v>
      </c>
      <c r="AP7" s="3">
        <v>25000</v>
      </c>
      <c r="AQ7" s="3">
        <v>60000</v>
      </c>
      <c r="AR7" s="3">
        <v>76000</v>
      </c>
      <c r="AS7" s="3">
        <v>70000</v>
      </c>
      <c r="AT7" s="3">
        <v>85000</v>
      </c>
      <c r="AU7" s="3">
        <v>20000</v>
      </c>
      <c r="AV7" s="3">
        <v>17000</v>
      </c>
      <c r="AW7" s="3">
        <v>17000</v>
      </c>
      <c r="AX7" s="3">
        <v>30000</v>
      </c>
      <c r="AY7" s="3">
        <v>300</v>
      </c>
      <c r="AZ7" s="3">
        <v>8000000</v>
      </c>
      <c r="BA7" s="3">
        <v>8000000</v>
      </c>
      <c r="BB7" s="3">
        <v>2500000</v>
      </c>
      <c r="BC7" s="3">
        <v>2500000</v>
      </c>
      <c r="BD7" s="3">
        <v>2500000</v>
      </c>
      <c r="BE7" s="3">
        <v>2500000</v>
      </c>
      <c r="BF7" s="3">
        <v>2500000</v>
      </c>
      <c r="BG7" s="3">
        <v>2500000</v>
      </c>
      <c r="BH7" s="3">
        <v>2500000</v>
      </c>
      <c r="BI7" s="3">
        <v>2500000</v>
      </c>
      <c r="BJ7" s="3">
        <v>2500000</v>
      </c>
      <c r="BK7" s="3">
        <v>2500000</v>
      </c>
      <c r="BL7" s="3">
        <v>2500000</v>
      </c>
      <c r="BM7" s="3">
        <v>2500000</v>
      </c>
      <c r="BN7" s="3">
        <v>2500000</v>
      </c>
      <c r="BO7" s="3">
        <v>2500000</v>
      </c>
      <c r="BP7" s="3">
        <v>2500000</v>
      </c>
      <c r="BQ7" s="3">
        <v>2500000</v>
      </c>
      <c r="BR7" s="3">
        <v>2500000</v>
      </c>
      <c r="BS7" s="3">
        <v>2500000</v>
      </c>
      <c r="BT7" s="3">
        <v>2500000</v>
      </c>
      <c r="BU7" s="3">
        <v>2500000</v>
      </c>
      <c r="BV7" s="3">
        <v>2500000</v>
      </c>
      <c r="BW7" s="3">
        <v>2500000</v>
      </c>
      <c r="BX7" s="3">
        <v>2500000</v>
      </c>
      <c r="BY7" s="3">
        <v>2500000</v>
      </c>
      <c r="BZ7" s="3">
        <v>2500000</v>
      </c>
      <c r="CA7" s="3">
        <v>2500000</v>
      </c>
      <c r="CB7" s="3">
        <v>2500000</v>
      </c>
      <c r="CC7" s="3">
        <v>2500000</v>
      </c>
      <c r="CD7" s="3">
        <v>2500000</v>
      </c>
      <c r="CE7" s="3">
        <v>2500000</v>
      </c>
      <c r="CF7" s="3">
        <v>2500000</v>
      </c>
      <c r="CG7" s="3">
        <v>2500000</v>
      </c>
      <c r="CH7" s="3">
        <v>2500000</v>
      </c>
      <c r="CI7" s="3">
        <v>2500000</v>
      </c>
      <c r="CJ7" s="3">
        <v>2500000</v>
      </c>
      <c r="CK7" s="3">
        <v>2500000</v>
      </c>
      <c r="CL7" s="3">
        <v>2500000</v>
      </c>
      <c r="CM7" s="3">
        <v>2500000</v>
      </c>
      <c r="CN7" s="3">
        <v>2500000</v>
      </c>
      <c r="CO7" s="3">
        <v>2500000</v>
      </c>
      <c r="CP7" s="3">
        <v>2500000</v>
      </c>
      <c r="CQ7" s="3">
        <v>2500000</v>
      </c>
      <c r="CR7" s="3">
        <v>2500000</v>
      </c>
      <c r="CS7" s="3">
        <v>2500000</v>
      </c>
      <c r="CT7" s="3">
        <v>2500000</v>
      </c>
      <c r="CU7" s="3">
        <v>2500000</v>
      </c>
      <c r="CV7" s="3">
        <v>2500000</v>
      </c>
      <c r="CW7" s="3">
        <v>2500000</v>
      </c>
      <c r="CX7" s="3">
        <v>2500000</v>
      </c>
      <c r="CY7" s="3">
        <v>2500000</v>
      </c>
      <c r="CZ7" s="3">
        <v>2500000</v>
      </c>
      <c r="DA7" s="3">
        <v>2500000</v>
      </c>
      <c r="DB7" s="3">
        <v>2500000</v>
      </c>
      <c r="DC7" s="3">
        <v>2500000</v>
      </c>
      <c r="DD7" s="3">
        <v>2500000</v>
      </c>
      <c r="DE7" s="3">
        <v>2500000</v>
      </c>
      <c r="DF7" s="3">
        <v>2500000</v>
      </c>
      <c r="DG7" s="3">
        <v>2500000</v>
      </c>
      <c r="DH7" s="3">
        <v>2500000</v>
      </c>
      <c r="DI7" s="3">
        <v>2500000</v>
      </c>
      <c r="DJ7" s="3">
        <v>2500000</v>
      </c>
      <c r="DK7" s="3">
        <v>2500000</v>
      </c>
      <c r="DL7" s="3">
        <v>2500000</v>
      </c>
      <c r="DM7" s="3">
        <v>2500000</v>
      </c>
      <c r="DN7" s="3">
        <v>2500000</v>
      </c>
      <c r="DO7" s="3">
        <v>2500000</v>
      </c>
      <c r="DP7" s="3">
        <v>2500000</v>
      </c>
      <c r="DQ7" s="3">
        <v>2500000</v>
      </c>
      <c r="DR7" s="3">
        <v>2500000</v>
      </c>
      <c r="DS7" s="3">
        <v>2500000</v>
      </c>
      <c r="DT7" s="3">
        <v>2500000</v>
      </c>
      <c r="DU7" s="3">
        <v>2500000</v>
      </c>
      <c r="DV7" s="3">
        <v>2500000</v>
      </c>
      <c r="DW7" s="3">
        <v>2500000</v>
      </c>
      <c r="DX7" s="3">
        <v>2500000</v>
      </c>
      <c r="DY7" s="3">
        <v>2500000</v>
      </c>
      <c r="DZ7" s="3">
        <v>2500000</v>
      </c>
      <c r="EA7" s="3">
        <v>2500000</v>
      </c>
      <c r="EB7" s="3">
        <v>2500000</v>
      </c>
      <c r="EC7" s="3">
        <v>2500000</v>
      </c>
      <c r="ED7" s="3">
        <v>2500000</v>
      </c>
      <c r="EE7" s="3">
        <v>2500000</v>
      </c>
      <c r="EF7" s="3">
        <v>2500000</v>
      </c>
      <c r="EG7" s="3">
        <v>2500000</v>
      </c>
      <c r="EH7" s="3">
        <v>2500000</v>
      </c>
      <c r="EI7" s="3">
        <v>2500000</v>
      </c>
      <c r="EJ7" s="3">
        <v>2500000</v>
      </c>
      <c r="EK7" s="3">
        <v>2500000</v>
      </c>
      <c r="EL7" s="3">
        <v>2500000</v>
      </c>
      <c r="EM7" s="3">
        <v>2500000</v>
      </c>
      <c r="EN7" s="3">
        <v>2500000</v>
      </c>
      <c r="EO7" s="3">
        <v>2500000</v>
      </c>
      <c r="EP7" s="3">
        <v>2500000</v>
      </c>
      <c r="EQ7" s="3">
        <v>2500000</v>
      </c>
      <c r="ER7" s="3">
        <v>2500000</v>
      </c>
      <c r="ES7" s="3">
        <v>2500000</v>
      </c>
      <c r="ET7" s="3">
        <v>2500000</v>
      </c>
      <c r="EU7" s="3">
        <v>2500000</v>
      </c>
      <c r="EV7" s="3">
        <v>2500000</v>
      </c>
      <c r="EW7" s="3">
        <v>2500000</v>
      </c>
      <c r="EX7" s="3">
        <v>2500000</v>
      </c>
      <c r="EY7" s="3">
        <v>2500000</v>
      </c>
      <c r="EZ7" s="3">
        <v>2500000</v>
      </c>
      <c r="FA7" s="3">
        <v>2500000</v>
      </c>
      <c r="FB7" s="3">
        <v>2500000</v>
      </c>
      <c r="FC7" s="3">
        <v>2500000</v>
      </c>
      <c r="FD7" s="3">
        <v>2500000</v>
      </c>
      <c r="FE7" s="3">
        <v>2500000</v>
      </c>
      <c r="FF7" s="3">
        <v>2500000</v>
      </c>
      <c r="FG7" s="3">
        <v>2500000</v>
      </c>
      <c r="FH7" s="3">
        <v>2500000</v>
      </c>
      <c r="FI7" s="3">
        <v>2500000</v>
      </c>
      <c r="FJ7" s="3">
        <f t="shared" si="0"/>
        <v>330000</v>
      </c>
      <c r="FK7" s="3">
        <f t="shared" si="1"/>
        <v>330000</v>
      </c>
      <c r="FL7" s="3">
        <f t="shared" si="2"/>
        <v>330000</v>
      </c>
      <c r="FM7" s="3">
        <f t="shared" si="3"/>
        <v>330000</v>
      </c>
      <c r="FN7" s="3">
        <f t="shared" si="4"/>
        <v>330000</v>
      </c>
      <c r="FO7" s="3">
        <f t="shared" si="5"/>
        <v>330000</v>
      </c>
      <c r="FP7" s="3">
        <f t="shared" si="6"/>
        <v>294000</v>
      </c>
      <c r="FQ7" s="3">
        <f t="shared" si="7"/>
        <v>294000</v>
      </c>
      <c r="FR7" s="3">
        <f t="shared" si="8"/>
        <v>294000</v>
      </c>
      <c r="FS7" s="3">
        <f t="shared" si="9"/>
        <v>303000</v>
      </c>
      <c r="FT7" s="3">
        <f t="shared" si="10"/>
        <v>303000</v>
      </c>
      <c r="FU7" s="3">
        <f t="shared" si="11"/>
        <v>303000</v>
      </c>
      <c r="FV7" s="3">
        <f t="shared" si="12"/>
        <v>144000</v>
      </c>
      <c r="FW7" s="3">
        <f t="shared" si="13"/>
        <v>144000</v>
      </c>
      <c r="FX7" s="3">
        <f t="shared" si="14"/>
        <v>144000</v>
      </c>
      <c r="FY7" s="3">
        <f t="shared" si="15"/>
        <v>144000</v>
      </c>
      <c r="FZ7" s="3">
        <f t="shared" si="16"/>
        <v>144000</v>
      </c>
      <c r="GA7" s="3">
        <f t="shared" si="17"/>
        <v>144000</v>
      </c>
      <c r="GB7" s="3">
        <f t="shared" si="18"/>
        <v>144000</v>
      </c>
      <c r="GC7" s="3">
        <f t="shared" si="19"/>
        <v>144000</v>
      </c>
      <c r="GD7" s="3">
        <f t="shared" si="20"/>
        <v>144000</v>
      </c>
      <c r="GE7" s="3">
        <f t="shared" si="21"/>
        <v>153000</v>
      </c>
      <c r="GF7" s="3">
        <f t="shared" si="22"/>
        <v>153000</v>
      </c>
      <c r="GG7" s="3">
        <f t="shared" si="23"/>
        <v>153000</v>
      </c>
      <c r="GH7" s="14">
        <f t="shared" si="24"/>
        <v>20000</v>
      </c>
      <c r="GI7" s="3">
        <f t="shared" si="25"/>
        <v>20000</v>
      </c>
      <c r="GJ7" s="3">
        <f t="shared" si="26"/>
        <v>20000</v>
      </c>
      <c r="GK7" s="3">
        <f t="shared" si="27"/>
        <v>18000</v>
      </c>
      <c r="GL7" s="3">
        <f t="shared" si="28"/>
        <v>18000</v>
      </c>
      <c r="GM7" s="3">
        <f t="shared" si="29"/>
        <v>18000</v>
      </c>
      <c r="GN7" s="3">
        <f t="shared" si="30"/>
        <v>25000</v>
      </c>
      <c r="GO7" s="3">
        <f t="shared" si="31"/>
        <v>25000</v>
      </c>
      <c r="GP7" s="3">
        <f t="shared" si="32"/>
        <v>25000</v>
      </c>
      <c r="GQ7" s="3">
        <f t="shared" si="33"/>
        <v>30000</v>
      </c>
      <c r="GR7" s="3">
        <f t="shared" si="34"/>
        <v>30000</v>
      </c>
      <c r="GS7" s="3">
        <f t="shared" si="35"/>
        <v>30000</v>
      </c>
      <c r="GT7" s="3">
        <f t="shared" si="36"/>
        <v>17000</v>
      </c>
      <c r="GU7" s="3">
        <f t="shared" si="37"/>
        <v>17000</v>
      </c>
      <c r="GV7" s="3">
        <f t="shared" si="38"/>
        <v>17000</v>
      </c>
      <c r="GW7" s="3">
        <f t="shared" si="39"/>
        <v>17000</v>
      </c>
      <c r="GX7" s="3">
        <f t="shared" si="40"/>
        <v>17000</v>
      </c>
      <c r="GY7" s="3">
        <f t="shared" si="41"/>
        <v>17000</v>
      </c>
      <c r="GZ7" s="3">
        <f t="shared" si="42"/>
        <v>300</v>
      </c>
      <c r="HA7" s="3">
        <f t="shared" si="43"/>
        <v>8000000</v>
      </c>
      <c r="HB7" s="3">
        <f t="shared" si="44"/>
        <v>8000000</v>
      </c>
      <c r="HC7" s="3">
        <f t="shared" si="45"/>
        <v>7500000</v>
      </c>
      <c r="HD7" s="3">
        <f t="shared" si="46"/>
        <v>7500000</v>
      </c>
      <c r="HE7" s="3">
        <f t="shared" si="47"/>
        <v>7500000</v>
      </c>
      <c r="HF7" s="3">
        <f t="shared" si="48"/>
        <v>7500000</v>
      </c>
      <c r="HG7" s="3">
        <f t="shared" si="49"/>
        <v>7500000</v>
      </c>
      <c r="HH7" s="3">
        <f t="shared" si="50"/>
        <v>7500000</v>
      </c>
      <c r="HI7" s="3">
        <f t="shared" si="51"/>
        <v>7500000</v>
      </c>
      <c r="HJ7" s="3">
        <f t="shared" si="52"/>
        <v>7500000</v>
      </c>
      <c r="HK7" s="3">
        <f t="shared" si="53"/>
        <v>7500000</v>
      </c>
      <c r="HL7" s="3">
        <f t="shared" si="54"/>
        <v>7500000</v>
      </c>
      <c r="HM7" s="3">
        <f t="shared" si="55"/>
        <v>7500000</v>
      </c>
      <c r="HN7" s="3">
        <f t="shared" si="56"/>
        <v>7500000</v>
      </c>
      <c r="HO7" s="3">
        <f t="shared" si="57"/>
        <v>7500000</v>
      </c>
      <c r="HP7" s="3">
        <f t="shared" si="58"/>
        <v>7500000</v>
      </c>
      <c r="HQ7" s="3">
        <f t="shared" si="59"/>
        <v>7500000</v>
      </c>
      <c r="HR7" s="3">
        <f t="shared" si="60"/>
        <v>7500000</v>
      </c>
      <c r="HS7" s="3">
        <f t="shared" si="61"/>
        <v>7500000</v>
      </c>
      <c r="HT7" s="3">
        <f t="shared" si="62"/>
        <v>7500000</v>
      </c>
      <c r="HU7" s="3">
        <f t="shared" si="63"/>
        <v>7500000</v>
      </c>
      <c r="HV7" s="3">
        <f t="shared" si="64"/>
        <v>7500000</v>
      </c>
      <c r="HW7" s="3">
        <f t="shared" si="65"/>
        <v>7500000</v>
      </c>
      <c r="HX7" s="3">
        <f t="shared" si="66"/>
        <v>5000000</v>
      </c>
      <c r="HY7" s="3">
        <f t="shared" si="67"/>
        <v>5000000</v>
      </c>
      <c r="HZ7" s="3">
        <f t="shared" si="68"/>
        <v>5000000</v>
      </c>
      <c r="IA7" s="3">
        <f t="shared" si="69"/>
        <v>5000000</v>
      </c>
      <c r="IB7" s="3">
        <f t="shared" si="70"/>
        <v>5000000</v>
      </c>
      <c r="IC7" s="3">
        <f t="shared" si="71"/>
        <v>5000000</v>
      </c>
      <c r="ID7" s="3">
        <f t="shared" si="72"/>
        <v>5000000</v>
      </c>
      <c r="IE7" s="3">
        <f t="shared" si="73"/>
        <v>5000000</v>
      </c>
      <c r="IF7" s="3">
        <f t="shared" si="74"/>
        <v>5000000</v>
      </c>
      <c r="IG7" s="3">
        <f t="shared" si="75"/>
        <v>5000000</v>
      </c>
      <c r="IH7" s="3">
        <f t="shared" si="76"/>
        <v>5000000</v>
      </c>
      <c r="II7" s="3">
        <f t="shared" si="77"/>
        <v>5000000</v>
      </c>
      <c r="IJ7" s="3">
        <f t="shared" si="78"/>
        <v>5000000</v>
      </c>
      <c r="IK7" s="3">
        <f t="shared" si="79"/>
        <v>5000000</v>
      </c>
      <c r="IL7" s="3">
        <f t="shared" si="80"/>
        <v>5000000</v>
      </c>
      <c r="IM7" s="3">
        <f t="shared" si="81"/>
        <v>5000000</v>
      </c>
      <c r="IN7" s="3">
        <f t="shared" si="82"/>
        <v>5000000</v>
      </c>
      <c r="IO7" s="3">
        <f t="shared" si="83"/>
        <v>7500000</v>
      </c>
      <c r="IP7" s="3">
        <f t="shared" si="84"/>
        <v>5000000</v>
      </c>
      <c r="IQ7" s="3">
        <f t="shared" si="85"/>
        <v>5000000</v>
      </c>
      <c r="IR7" s="3">
        <f t="shared" si="86"/>
        <v>5000000</v>
      </c>
      <c r="IS7" s="3">
        <f t="array" ref="IS7">SUM(IF($C$2:$IR$2&gt;=1,C7:IR7,0))</f>
        <v>86469000</v>
      </c>
      <c r="IT7" s="5" t="s">
        <v>164</v>
      </c>
    </row>
    <row r="8" spans="1:254" x14ac:dyDescent="0.2">
      <c r="A8" s="2" t="s">
        <v>131</v>
      </c>
      <c r="B8" s="1" t="s">
        <v>1</v>
      </c>
      <c r="C8" s="9">
        <v>234000</v>
      </c>
      <c r="D8" s="9">
        <v>68000</v>
      </c>
      <c r="E8" s="9">
        <v>68000</v>
      </c>
      <c r="F8" s="9">
        <v>28000</v>
      </c>
      <c r="G8" s="9">
        <v>150000</v>
      </c>
      <c r="H8" s="9">
        <v>68000</v>
      </c>
      <c r="I8" s="9">
        <v>18000</v>
      </c>
      <c r="J8" s="9">
        <v>25000</v>
      </c>
      <c r="K8" s="9">
        <v>60000</v>
      </c>
      <c r="L8" s="9">
        <v>76000</v>
      </c>
      <c r="M8" s="9">
        <v>70000</v>
      </c>
      <c r="N8" s="9">
        <v>85000</v>
      </c>
      <c r="O8" s="9">
        <v>20000</v>
      </c>
      <c r="P8" s="9">
        <v>17000</v>
      </c>
      <c r="Q8" s="4">
        <v>17000</v>
      </c>
      <c r="R8" s="4">
        <v>30000</v>
      </c>
      <c r="S8" s="4">
        <v>233000</v>
      </c>
      <c r="T8" s="4">
        <v>67000</v>
      </c>
      <c r="U8" s="4">
        <v>67000</v>
      </c>
      <c r="V8" s="4">
        <v>27000</v>
      </c>
      <c r="W8" s="4">
        <v>149000</v>
      </c>
      <c r="X8" s="4">
        <v>67000</v>
      </c>
      <c r="Y8" s="4">
        <v>17000</v>
      </c>
      <c r="Z8" s="4">
        <v>24000</v>
      </c>
      <c r="AA8" s="4">
        <v>59000</v>
      </c>
      <c r="AB8" s="4">
        <v>75000</v>
      </c>
      <c r="AC8" s="4">
        <v>69000</v>
      </c>
      <c r="AD8" s="4">
        <v>84000</v>
      </c>
      <c r="AE8" s="3">
        <v>19000</v>
      </c>
      <c r="AF8" s="3">
        <v>16000</v>
      </c>
      <c r="AG8" s="3">
        <v>16000</v>
      </c>
      <c r="AH8" s="3">
        <v>29000</v>
      </c>
      <c r="AI8" s="3">
        <v>232100</v>
      </c>
      <c r="AJ8" s="3">
        <v>66100</v>
      </c>
      <c r="AK8" s="3">
        <v>66100</v>
      </c>
      <c r="AL8" s="3">
        <v>26100</v>
      </c>
      <c r="AM8" s="3">
        <v>148100</v>
      </c>
      <c r="AN8" s="3">
        <v>66100</v>
      </c>
      <c r="AO8" s="3">
        <v>16100</v>
      </c>
      <c r="AP8" s="3">
        <v>23100</v>
      </c>
      <c r="AQ8" s="3">
        <v>58100</v>
      </c>
      <c r="AR8" s="3">
        <v>74100</v>
      </c>
      <c r="AS8" s="3">
        <v>68100</v>
      </c>
      <c r="AT8" s="3">
        <v>83100</v>
      </c>
      <c r="AU8" s="3">
        <v>18100</v>
      </c>
      <c r="AV8" s="3">
        <v>15100</v>
      </c>
      <c r="AW8" s="3">
        <v>15100</v>
      </c>
      <c r="AX8" s="3">
        <v>28100</v>
      </c>
      <c r="AY8" s="3">
        <v>20000</v>
      </c>
      <c r="AZ8" s="3">
        <v>400000</v>
      </c>
      <c r="BA8" s="3">
        <v>550000</v>
      </c>
      <c r="BB8" s="3">
        <v>2000000</v>
      </c>
      <c r="BC8" s="3">
        <v>2000000</v>
      </c>
      <c r="BD8" s="3">
        <v>2000000</v>
      </c>
      <c r="BE8" s="3">
        <v>2000000</v>
      </c>
      <c r="BF8" s="3">
        <v>2000000</v>
      </c>
      <c r="BG8" s="3">
        <v>2000000</v>
      </c>
      <c r="BH8" s="3">
        <v>2000000</v>
      </c>
      <c r="BI8" s="3">
        <v>2000000</v>
      </c>
      <c r="BJ8" s="3">
        <v>2000000</v>
      </c>
      <c r="BK8" s="3">
        <v>2000000</v>
      </c>
      <c r="BL8" s="3">
        <v>2000000</v>
      </c>
      <c r="BM8" s="3">
        <v>2000000</v>
      </c>
      <c r="BN8" s="3">
        <v>2000000</v>
      </c>
      <c r="BO8" s="3">
        <v>2000000</v>
      </c>
      <c r="BP8" s="3">
        <v>2000000</v>
      </c>
      <c r="BQ8" s="3">
        <v>2000000</v>
      </c>
      <c r="BR8" s="3">
        <v>1990000</v>
      </c>
      <c r="BS8" s="3">
        <v>1990000</v>
      </c>
      <c r="BT8" s="3">
        <v>1990000</v>
      </c>
      <c r="BU8" s="3">
        <v>1990000</v>
      </c>
      <c r="BV8" s="3">
        <v>1990000</v>
      </c>
      <c r="BW8" s="3">
        <v>1990000</v>
      </c>
      <c r="BX8" s="3">
        <v>1990000</v>
      </c>
      <c r="BY8" s="3">
        <v>1990000</v>
      </c>
      <c r="BZ8" s="3">
        <v>1990000</v>
      </c>
      <c r="CA8" s="3">
        <v>1990000</v>
      </c>
      <c r="CB8" s="3">
        <v>1990000</v>
      </c>
      <c r="CC8" s="3">
        <v>1990000</v>
      </c>
      <c r="CD8" s="3">
        <v>1990000</v>
      </c>
      <c r="CE8" s="3">
        <v>1990000</v>
      </c>
      <c r="CF8" s="3">
        <v>1990000</v>
      </c>
      <c r="CG8" s="3">
        <v>1990000</v>
      </c>
      <c r="CH8" s="3">
        <v>1985000</v>
      </c>
      <c r="CI8" s="3">
        <v>1985000</v>
      </c>
      <c r="CJ8" s="3">
        <v>1985000</v>
      </c>
      <c r="CK8" s="3">
        <v>1985000</v>
      </c>
      <c r="CL8" s="3">
        <v>1985000</v>
      </c>
      <c r="CM8" s="3">
        <v>1985000</v>
      </c>
      <c r="CN8" s="3">
        <v>1985000</v>
      </c>
      <c r="CO8" s="3">
        <v>1985000</v>
      </c>
      <c r="CP8" s="3">
        <v>1985000</v>
      </c>
      <c r="CQ8" s="3">
        <v>1985000</v>
      </c>
      <c r="CR8" s="3">
        <v>1985000</v>
      </c>
      <c r="CS8" s="3">
        <v>1985000</v>
      </c>
      <c r="CT8" s="3">
        <v>1985000</v>
      </c>
      <c r="CU8" s="3">
        <v>1985000</v>
      </c>
      <c r="CV8" s="3">
        <v>1985000</v>
      </c>
      <c r="CW8" s="3">
        <v>1985000</v>
      </c>
      <c r="CX8" s="3">
        <v>1980000</v>
      </c>
      <c r="CY8" s="3">
        <v>1980000</v>
      </c>
      <c r="CZ8" s="3">
        <v>1980000</v>
      </c>
      <c r="DA8" s="3">
        <v>1980000</v>
      </c>
      <c r="DB8" s="3">
        <v>1980000</v>
      </c>
      <c r="DC8" s="3">
        <v>1980000</v>
      </c>
      <c r="DD8" s="3">
        <v>1980000</v>
      </c>
      <c r="DE8" s="3">
        <v>1980000</v>
      </c>
      <c r="DF8" s="3">
        <v>1980000</v>
      </c>
      <c r="DG8" s="3">
        <v>1980000</v>
      </c>
      <c r="DH8" s="3">
        <v>1980000</v>
      </c>
      <c r="DI8" s="3">
        <v>1980000</v>
      </c>
      <c r="DJ8" s="3">
        <v>1980000</v>
      </c>
      <c r="DK8" s="3">
        <v>1980000</v>
      </c>
      <c r="DL8" s="3">
        <v>1980000</v>
      </c>
      <c r="DM8" s="3">
        <v>1980000</v>
      </c>
      <c r="DN8" s="3">
        <v>1975000</v>
      </c>
      <c r="DO8" s="3">
        <v>1975000</v>
      </c>
      <c r="DP8" s="3">
        <v>1975000</v>
      </c>
      <c r="DQ8" s="3">
        <v>1975000</v>
      </c>
      <c r="DR8" s="3">
        <v>1975000</v>
      </c>
      <c r="DS8" s="3">
        <v>1975000</v>
      </c>
      <c r="DT8" s="3">
        <v>1975000</v>
      </c>
      <c r="DU8" s="3">
        <v>1975000</v>
      </c>
      <c r="DV8" s="3">
        <v>1975000</v>
      </c>
      <c r="DW8" s="3">
        <v>1975000</v>
      </c>
      <c r="DX8" s="3">
        <v>1975000</v>
      </c>
      <c r="DY8" s="3">
        <v>1975000</v>
      </c>
      <c r="DZ8" s="3">
        <v>1975000</v>
      </c>
      <c r="EA8" s="3">
        <v>1975000</v>
      </c>
      <c r="EB8" s="3">
        <v>1975000</v>
      </c>
      <c r="EC8" s="3">
        <v>1975000</v>
      </c>
      <c r="ED8" s="3">
        <v>1970000</v>
      </c>
      <c r="EE8" s="3">
        <v>1970000</v>
      </c>
      <c r="EF8" s="3">
        <v>1970000</v>
      </c>
      <c r="EG8" s="3">
        <v>1970000</v>
      </c>
      <c r="EH8" s="3">
        <v>1970000</v>
      </c>
      <c r="EI8" s="3">
        <v>1970000</v>
      </c>
      <c r="EJ8" s="3">
        <v>1970000</v>
      </c>
      <c r="EK8" s="3">
        <v>1970000</v>
      </c>
      <c r="EL8" s="3">
        <v>1970000</v>
      </c>
      <c r="EM8" s="3">
        <v>1970000</v>
      </c>
      <c r="EN8" s="3">
        <v>1970000</v>
      </c>
      <c r="EO8" s="3">
        <v>1970000</v>
      </c>
      <c r="EP8" s="3">
        <v>1970000</v>
      </c>
      <c r="EQ8" s="3">
        <v>1970000</v>
      </c>
      <c r="ER8" s="3">
        <v>1970000</v>
      </c>
      <c r="ES8" s="3">
        <v>1970000</v>
      </c>
      <c r="ET8" s="3">
        <v>1965000</v>
      </c>
      <c r="EU8" s="3">
        <v>1965000</v>
      </c>
      <c r="EV8" s="3">
        <v>1965000</v>
      </c>
      <c r="EW8" s="3">
        <v>1965000</v>
      </c>
      <c r="EX8" s="3">
        <v>1965000</v>
      </c>
      <c r="EY8" s="3">
        <v>1965000</v>
      </c>
      <c r="EZ8" s="3">
        <v>1965000</v>
      </c>
      <c r="FA8" s="3">
        <v>1965000</v>
      </c>
      <c r="FB8" s="3">
        <v>1965000</v>
      </c>
      <c r="FC8" s="3">
        <v>1965000</v>
      </c>
      <c r="FD8" s="3">
        <v>1965000</v>
      </c>
      <c r="FE8" s="3">
        <v>1965000</v>
      </c>
      <c r="FF8" s="3">
        <v>1965000</v>
      </c>
      <c r="FG8" s="3">
        <v>1965000</v>
      </c>
      <c r="FH8" s="3">
        <v>1965000</v>
      </c>
      <c r="FI8" s="3">
        <v>1965000</v>
      </c>
      <c r="FJ8" s="3">
        <f t="shared" si="0"/>
        <v>330000</v>
      </c>
      <c r="FK8" s="3">
        <f t="shared" si="1"/>
        <v>327000</v>
      </c>
      <c r="FL8" s="3">
        <f t="shared" si="2"/>
        <v>324300</v>
      </c>
      <c r="FM8" s="3">
        <f t="shared" si="3"/>
        <v>330000</v>
      </c>
      <c r="FN8" s="3">
        <f t="shared" si="4"/>
        <v>327000</v>
      </c>
      <c r="FO8" s="3">
        <f t="shared" si="5"/>
        <v>324300</v>
      </c>
      <c r="FP8" s="3">
        <f t="shared" si="6"/>
        <v>294000</v>
      </c>
      <c r="FQ8" s="3">
        <f t="shared" si="7"/>
        <v>291000</v>
      </c>
      <c r="FR8" s="3">
        <f t="shared" si="8"/>
        <v>288300</v>
      </c>
      <c r="FS8" s="3">
        <f t="shared" si="9"/>
        <v>303000</v>
      </c>
      <c r="FT8" s="3">
        <f t="shared" si="10"/>
        <v>300000</v>
      </c>
      <c r="FU8" s="3">
        <f t="shared" si="11"/>
        <v>297300</v>
      </c>
      <c r="FV8" s="3">
        <f t="shared" si="12"/>
        <v>144000</v>
      </c>
      <c r="FW8" s="3">
        <f t="shared" si="13"/>
        <v>142000</v>
      </c>
      <c r="FX8" s="3">
        <f t="shared" si="14"/>
        <v>140200</v>
      </c>
      <c r="FY8" s="3">
        <f t="shared" si="15"/>
        <v>144000</v>
      </c>
      <c r="FZ8" s="3">
        <f t="shared" si="16"/>
        <v>142000</v>
      </c>
      <c r="GA8" s="3">
        <f t="shared" si="17"/>
        <v>140200</v>
      </c>
      <c r="GB8" s="3">
        <f t="shared" si="18"/>
        <v>144000</v>
      </c>
      <c r="GC8" s="3">
        <f t="shared" si="19"/>
        <v>142000</v>
      </c>
      <c r="GD8" s="3">
        <f t="shared" si="20"/>
        <v>140200</v>
      </c>
      <c r="GE8" s="3">
        <f t="shared" si="21"/>
        <v>153000</v>
      </c>
      <c r="GF8" s="3">
        <f t="shared" si="22"/>
        <v>151000</v>
      </c>
      <c r="GG8" s="3">
        <f t="shared" si="23"/>
        <v>151000</v>
      </c>
      <c r="GH8" s="14">
        <f t="shared" si="24"/>
        <v>20000</v>
      </c>
      <c r="GI8" s="3">
        <f t="shared" si="25"/>
        <v>19000</v>
      </c>
      <c r="GJ8" s="3">
        <f t="shared" si="26"/>
        <v>18100</v>
      </c>
      <c r="GK8" s="3">
        <f t="shared" si="27"/>
        <v>18000</v>
      </c>
      <c r="GL8" s="3">
        <f t="shared" si="28"/>
        <v>17000</v>
      </c>
      <c r="GM8" s="3">
        <f t="shared" si="29"/>
        <v>16100</v>
      </c>
      <c r="GN8" s="3">
        <f t="shared" si="30"/>
        <v>25000</v>
      </c>
      <c r="GO8" s="3">
        <f t="shared" si="31"/>
        <v>24000</v>
      </c>
      <c r="GP8" s="3">
        <f t="shared" si="32"/>
        <v>23100</v>
      </c>
      <c r="GQ8" s="3">
        <f t="shared" si="33"/>
        <v>30000</v>
      </c>
      <c r="GR8" s="3">
        <f t="shared" si="34"/>
        <v>29000</v>
      </c>
      <c r="GS8" s="3">
        <f t="shared" si="35"/>
        <v>28100</v>
      </c>
      <c r="GT8" s="3">
        <f t="shared" si="36"/>
        <v>17000</v>
      </c>
      <c r="GU8" s="3">
        <f t="shared" si="37"/>
        <v>16000</v>
      </c>
      <c r="GV8" s="3">
        <f t="shared" si="38"/>
        <v>15100</v>
      </c>
      <c r="GW8" s="3">
        <f t="shared" si="39"/>
        <v>17000</v>
      </c>
      <c r="GX8" s="3">
        <f t="shared" si="40"/>
        <v>16000</v>
      </c>
      <c r="GY8" s="3">
        <f t="shared" si="41"/>
        <v>15100</v>
      </c>
      <c r="GZ8" s="3">
        <f t="shared" si="42"/>
        <v>20000</v>
      </c>
      <c r="HA8" s="3">
        <f t="shared" si="43"/>
        <v>400000</v>
      </c>
      <c r="HB8" s="3">
        <f t="shared" si="44"/>
        <v>550000</v>
      </c>
      <c r="HC8" s="3">
        <f t="shared" si="45"/>
        <v>6000000</v>
      </c>
      <c r="HD8" s="3">
        <f t="shared" si="46"/>
        <v>5970000</v>
      </c>
      <c r="HE8" s="3">
        <f t="shared" si="47"/>
        <v>5955000</v>
      </c>
      <c r="HF8" s="3">
        <f t="shared" si="48"/>
        <v>5940000</v>
      </c>
      <c r="HG8" s="3">
        <f t="shared" si="49"/>
        <v>5925000</v>
      </c>
      <c r="HH8" s="3">
        <f t="shared" si="50"/>
        <v>5910000</v>
      </c>
      <c r="HI8" s="3">
        <f t="shared" si="51"/>
        <v>5895000</v>
      </c>
      <c r="HJ8" s="3">
        <f t="shared" si="52"/>
        <v>6000000</v>
      </c>
      <c r="HK8" s="3">
        <f t="shared" si="53"/>
        <v>5970000</v>
      </c>
      <c r="HL8" s="3">
        <f t="shared" si="54"/>
        <v>5955000</v>
      </c>
      <c r="HM8" s="3">
        <f t="shared" si="55"/>
        <v>5940000</v>
      </c>
      <c r="HN8" s="3">
        <f t="shared" si="56"/>
        <v>5925000</v>
      </c>
      <c r="HO8" s="3">
        <f t="shared" si="57"/>
        <v>5910000</v>
      </c>
      <c r="HP8" s="3">
        <f t="shared" si="58"/>
        <v>5895000</v>
      </c>
      <c r="HQ8" s="3">
        <f t="shared" si="59"/>
        <v>5910000</v>
      </c>
      <c r="HR8" s="3">
        <f t="shared" si="60"/>
        <v>5970000</v>
      </c>
      <c r="HS8" s="3">
        <f t="shared" si="61"/>
        <v>5955000</v>
      </c>
      <c r="HT8" s="3">
        <f t="shared" si="62"/>
        <v>5940000</v>
      </c>
      <c r="HU8" s="3">
        <f t="shared" si="63"/>
        <v>5925000</v>
      </c>
      <c r="HV8" s="3">
        <f t="shared" si="64"/>
        <v>5910000</v>
      </c>
      <c r="HW8" s="3">
        <f t="shared" si="65"/>
        <v>5895000</v>
      </c>
      <c r="HX8" s="3">
        <f t="shared" si="66"/>
        <v>4000000</v>
      </c>
      <c r="HY8" s="3">
        <f t="shared" si="67"/>
        <v>3980000</v>
      </c>
      <c r="HZ8" s="3">
        <f t="shared" si="68"/>
        <v>3970000</v>
      </c>
      <c r="IA8" s="3">
        <f t="shared" si="69"/>
        <v>3960000</v>
      </c>
      <c r="IB8" s="3">
        <f t="shared" si="70"/>
        <v>3950000</v>
      </c>
      <c r="IC8" s="3">
        <f t="shared" si="71"/>
        <v>3940000</v>
      </c>
      <c r="ID8" s="3">
        <f t="shared" si="72"/>
        <v>3930000</v>
      </c>
      <c r="IE8" s="3">
        <f t="shared" si="73"/>
        <v>4000000</v>
      </c>
      <c r="IF8" s="3">
        <f t="shared" si="74"/>
        <v>3980000</v>
      </c>
      <c r="IG8" s="3">
        <f t="shared" si="75"/>
        <v>3970000</v>
      </c>
      <c r="IH8" s="3">
        <f t="shared" si="76"/>
        <v>3960000</v>
      </c>
      <c r="II8" s="3">
        <f t="shared" si="77"/>
        <v>3950000</v>
      </c>
      <c r="IJ8" s="3">
        <f t="shared" si="78"/>
        <v>3940000</v>
      </c>
      <c r="IK8" s="3">
        <f t="shared" si="79"/>
        <v>3930000</v>
      </c>
      <c r="IL8" s="3">
        <f t="shared" si="80"/>
        <v>4000000</v>
      </c>
      <c r="IM8" s="3">
        <f t="shared" si="81"/>
        <v>3980000</v>
      </c>
      <c r="IN8" s="3">
        <f t="shared" si="82"/>
        <v>3970000</v>
      </c>
      <c r="IO8" s="3">
        <f t="shared" si="83"/>
        <v>5940000</v>
      </c>
      <c r="IP8" s="3">
        <f t="shared" si="84"/>
        <v>3950000</v>
      </c>
      <c r="IQ8" s="3">
        <f t="shared" si="85"/>
        <v>3940000</v>
      </c>
      <c r="IR8" s="3">
        <f t="shared" si="86"/>
        <v>3940000</v>
      </c>
      <c r="IS8" s="3">
        <f t="array" ref="IS8">SUM(IF($C$2:$IR$2&gt;=1,C8:IR8,0))</f>
        <v>45339100</v>
      </c>
      <c r="IT8" s="5" t="s">
        <v>164</v>
      </c>
    </row>
    <row r="9" spans="1:254" x14ac:dyDescent="0.2">
      <c r="A9" s="2" t="s">
        <v>126</v>
      </c>
      <c r="B9" s="1" t="s">
        <v>1</v>
      </c>
      <c r="C9" s="9">
        <v>231660</v>
      </c>
      <c r="D9" s="9">
        <v>67320</v>
      </c>
      <c r="E9" s="9">
        <v>67320</v>
      </c>
      <c r="F9" s="9">
        <v>27720</v>
      </c>
      <c r="G9" s="9">
        <v>148500</v>
      </c>
      <c r="H9" s="9">
        <v>67320</v>
      </c>
      <c r="I9" s="9">
        <v>17820</v>
      </c>
      <c r="J9" s="9">
        <v>24750</v>
      </c>
      <c r="K9" s="9">
        <v>59400</v>
      </c>
      <c r="L9" s="9">
        <v>75240</v>
      </c>
      <c r="M9" s="9">
        <v>69300</v>
      </c>
      <c r="N9" s="9">
        <v>84150</v>
      </c>
      <c r="O9" s="9">
        <v>19800</v>
      </c>
      <c r="P9" s="9">
        <v>16830</v>
      </c>
      <c r="Q9" s="4">
        <v>16830</v>
      </c>
      <c r="R9" s="4">
        <v>29700</v>
      </c>
      <c r="S9" s="4">
        <v>222300</v>
      </c>
      <c r="T9" s="4">
        <v>64600</v>
      </c>
      <c r="U9" s="4">
        <v>64600</v>
      </c>
      <c r="V9" s="4">
        <v>26600</v>
      </c>
      <c r="W9" s="4">
        <v>142500</v>
      </c>
      <c r="X9" s="4">
        <v>64600</v>
      </c>
      <c r="Y9" s="4">
        <v>17100</v>
      </c>
      <c r="Z9" s="4">
        <v>23750</v>
      </c>
      <c r="AA9" s="4">
        <v>57000</v>
      </c>
      <c r="AB9" s="4">
        <v>72200</v>
      </c>
      <c r="AC9" s="4">
        <v>66500</v>
      </c>
      <c r="AD9" s="4">
        <v>80750</v>
      </c>
      <c r="AE9" s="3">
        <v>19000</v>
      </c>
      <c r="AF9" s="3">
        <v>16150</v>
      </c>
      <c r="AG9" s="3">
        <v>16150</v>
      </c>
      <c r="AH9" s="3">
        <v>28500</v>
      </c>
      <c r="AI9" s="3">
        <v>215280</v>
      </c>
      <c r="AJ9" s="3">
        <v>62560</v>
      </c>
      <c r="AK9" s="3">
        <v>62560</v>
      </c>
      <c r="AL9" s="3">
        <v>25760</v>
      </c>
      <c r="AM9" s="3">
        <v>138000</v>
      </c>
      <c r="AN9" s="3">
        <v>62560</v>
      </c>
      <c r="AO9" s="3">
        <v>16560</v>
      </c>
      <c r="AP9" s="3">
        <v>23000</v>
      </c>
      <c r="AQ9" s="3">
        <v>55200</v>
      </c>
      <c r="AR9" s="3">
        <v>69920</v>
      </c>
      <c r="AS9" s="3">
        <v>64400</v>
      </c>
      <c r="AT9" s="3">
        <v>78200</v>
      </c>
      <c r="AU9" s="3">
        <v>18400</v>
      </c>
      <c r="AV9" s="3">
        <v>15640</v>
      </c>
      <c r="AW9" s="3">
        <v>15640</v>
      </c>
      <c r="AX9" s="3">
        <v>27600</v>
      </c>
      <c r="AY9" s="3">
        <v>1400</v>
      </c>
      <c r="AZ9" s="3">
        <v>900000</v>
      </c>
      <c r="BA9" s="3">
        <v>850000</v>
      </c>
      <c r="BB9" s="3">
        <v>8395000</v>
      </c>
      <c r="BC9" s="3">
        <v>7750000</v>
      </c>
      <c r="BD9" s="3">
        <v>4310000</v>
      </c>
      <c r="BE9" s="3">
        <v>4310000</v>
      </c>
      <c r="BF9" s="3">
        <v>8215000</v>
      </c>
      <c r="BG9" s="3">
        <v>8215000</v>
      </c>
      <c r="BH9" s="3">
        <v>8215000</v>
      </c>
      <c r="BI9" s="3">
        <v>8215000</v>
      </c>
      <c r="BJ9" s="3">
        <v>8215000</v>
      </c>
      <c r="BK9" s="3">
        <v>7570000</v>
      </c>
      <c r="BL9" s="3">
        <v>6935000</v>
      </c>
      <c r="BM9" s="3">
        <v>6685000</v>
      </c>
      <c r="BN9" s="3">
        <v>6460000</v>
      </c>
      <c r="BO9" s="3">
        <v>6038000</v>
      </c>
      <c r="BP9" s="3">
        <v>6038000</v>
      </c>
      <c r="BQ9" s="3">
        <v>5405000</v>
      </c>
      <c r="BR9" s="3">
        <v>8785000</v>
      </c>
      <c r="BS9" s="3">
        <v>7710000</v>
      </c>
      <c r="BT9" s="3">
        <v>5930000</v>
      </c>
      <c r="BU9" s="3">
        <v>5930000</v>
      </c>
      <c r="BV9" s="3">
        <v>8485000</v>
      </c>
      <c r="BW9" s="3">
        <v>8485000</v>
      </c>
      <c r="BX9" s="3">
        <v>8485000</v>
      </c>
      <c r="BY9" s="3">
        <v>8485000</v>
      </c>
      <c r="BZ9" s="3">
        <v>8485000</v>
      </c>
      <c r="CA9" s="3">
        <v>7210000</v>
      </c>
      <c r="CB9" s="3">
        <v>6325000</v>
      </c>
      <c r="CC9" s="3">
        <v>5935000</v>
      </c>
      <c r="CD9" s="3">
        <v>3780000</v>
      </c>
      <c r="CE9" s="3">
        <v>8610000</v>
      </c>
      <c r="CF9" s="3">
        <v>8610000</v>
      </c>
      <c r="CG9" s="3">
        <v>7755000</v>
      </c>
      <c r="CH9" s="3">
        <v>9145000</v>
      </c>
      <c r="CI9" s="3">
        <v>8070000</v>
      </c>
      <c r="CJ9" s="3">
        <v>6290000</v>
      </c>
      <c r="CK9" s="3">
        <v>6290000</v>
      </c>
      <c r="CL9" s="3">
        <v>8845000</v>
      </c>
      <c r="CM9" s="3">
        <v>8845000</v>
      </c>
      <c r="CN9" s="3">
        <v>8845000</v>
      </c>
      <c r="CO9" s="3">
        <v>8845000</v>
      </c>
      <c r="CP9" s="3">
        <v>8845000</v>
      </c>
      <c r="CQ9" s="3">
        <v>7570000</v>
      </c>
      <c r="CR9" s="3">
        <v>6565000</v>
      </c>
      <c r="CS9" s="3">
        <v>6295000</v>
      </c>
      <c r="CT9" s="3">
        <v>4140000</v>
      </c>
      <c r="CU9" s="3">
        <v>8970000</v>
      </c>
      <c r="CV9" s="3">
        <v>8970000</v>
      </c>
      <c r="CW9" s="3">
        <v>8115000</v>
      </c>
      <c r="CX9" s="3">
        <v>9505000</v>
      </c>
      <c r="CY9" s="3">
        <v>8430000</v>
      </c>
      <c r="CZ9" s="3">
        <v>6650000</v>
      </c>
      <c r="DA9" s="3">
        <v>6650000</v>
      </c>
      <c r="DB9" s="3">
        <v>9205000</v>
      </c>
      <c r="DC9" s="3">
        <v>9205000</v>
      </c>
      <c r="DD9" s="3">
        <v>9205000</v>
      </c>
      <c r="DE9" s="3">
        <v>9205000</v>
      </c>
      <c r="DF9" s="3">
        <v>9205000</v>
      </c>
      <c r="DG9" s="3">
        <v>7930000</v>
      </c>
      <c r="DH9" s="3">
        <v>6805000</v>
      </c>
      <c r="DI9" s="3">
        <v>6655000</v>
      </c>
      <c r="DJ9" s="3">
        <v>6280000</v>
      </c>
      <c r="DK9" s="3">
        <v>11110000</v>
      </c>
      <c r="DL9" s="3">
        <v>11110000</v>
      </c>
      <c r="DM9" s="3">
        <v>8475000</v>
      </c>
      <c r="DN9" s="3">
        <v>13300000</v>
      </c>
      <c r="DO9" s="3">
        <v>11580000</v>
      </c>
      <c r="DP9" s="3">
        <v>9440000</v>
      </c>
      <c r="DQ9" s="3">
        <v>9440000</v>
      </c>
      <c r="DR9" s="3">
        <v>12820000</v>
      </c>
      <c r="DS9" s="3">
        <v>12820000</v>
      </c>
      <c r="DT9" s="3">
        <v>12820000</v>
      </c>
      <c r="DU9" s="3">
        <v>12820000</v>
      </c>
      <c r="DV9" s="3">
        <v>12820000</v>
      </c>
      <c r="DW9" s="3">
        <v>8650000</v>
      </c>
      <c r="DX9" s="3">
        <v>7925000</v>
      </c>
      <c r="DY9" s="3">
        <v>8740000</v>
      </c>
      <c r="DZ9" s="3">
        <v>8140000</v>
      </c>
      <c r="EA9" s="3">
        <v>13728000</v>
      </c>
      <c r="EB9" s="3">
        <v>13728000</v>
      </c>
      <c r="EC9" s="3">
        <v>12360000</v>
      </c>
      <c r="ED9" s="3">
        <v>14380000</v>
      </c>
      <c r="EE9" s="3">
        <v>12660000</v>
      </c>
      <c r="EF9" s="3">
        <v>10520000</v>
      </c>
      <c r="EG9" s="3">
        <v>10520000</v>
      </c>
      <c r="EH9" s="3">
        <v>13900000</v>
      </c>
      <c r="EI9" s="3">
        <v>13900000</v>
      </c>
      <c r="EJ9" s="3">
        <v>13900000</v>
      </c>
      <c r="EK9" s="3">
        <v>13900000</v>
      </c>
      <c r="EL9" s="3">
        <v>13900000</v>
      </c>
      <c r="EM9" s="3">
        <v>9730000</v>
      </c>
      <c r="EN9" s="3">
        <v>10700000</v>
      </c>
      <c r="EO9" s="3">
        <v>9820000</v>
      </c>
      <c r="EP9" s="3">
        <v>9220000</v>
      </c>
      <c r="EQ9" s="3">
        <v>14808000</v>
      </c>
      <c r="ER9" s="3">
        <v>14808000</v>
      </c>
      <c r="ES9" s="3">
        <v>13440000</v>
      </c>
      <c r="ET9" s="3">
        <v>22845000</v>
      </c>
      <c r="EU9" s="3">
        <v>20050000</v>
      </c>
      <c r="EV9" s="3">
        <v>15770000</v>
      </c>
      <c r="EW9" s="3">
        <v>15770000</v>
      </c>
      <c r="EX9" s="3">
        <v>22065000</v>
      </c>
      <c r="EY9" s="3">
        <v>22065000</v>
      </c>
      <c r="EZ9" s="3">
        <v>22065000</v>
      </c>
      <c r="FA9" s="3">
        <v>22065000</v>
      </c>
      <c r="FB9" s="3">
        <v>22065000</v>
      </c>
      <c r="FC9" s="3">
        <v>11530000</v>
      </c>
      <c r="FD9" s="3">
        <v>16865000</v>
      </c>
      <c r="FE9" s="3">
        <v>11155000</v>
      </c>
      <c r="FF9" s="3">
        <v>14460000</v>
      </c>
      <c r="FG9" s="3">
        <v>22738000</v>
      </c>
      <c r="FH9" s="3">
        <v>22738000</v>
      </c>
      <c r="FI9" s="3">
        <v>20515000</v>
      </c>
      <c r="FJ9" s="3">
        <f t="shared" si="0"/>
        <v>326700</v>
      </c>
      <c r="FK9" s="3">
        <f t="shared" si="1"/>
        <v>313500</v>
      </c>
      <c r="FL9" s="3">
        <f t="shared" si="2"/>
        <v>303600</v>
      </c>
      <c r="FM9" s="3">
        <f t="shared" si="3"/>
        <v>326700</v>
      </c>
      <c r="FN9" s="3">
        <f t="shared" si="4"/>
        <v>313500</v>
      </c>
      <c r="FO9" s="3">
        <f t="shared" si="5"/>
        <v>303600</v>
      </c>
      <c r="FP9" s="3">
        <f t="shared" si="6"/>
        <v>291060</v>
      </c>
      <c r="FQ9" s="3">
        <f t="shared" si="7"/>
        <v>279300</v>
      </c>
      <c r="FR9" s="3">
        <f t="shared" si="8"/>
        <v>270480</v>
      </c>
      <c r="FS9" s="3">
        <f t="shared" si="9"/>
        <v>299970</v>
      </c>
      <c r="FT9" s="3">
        <f t="shared" si="10"/>
        <v>287850</v>
      </c>
      <c r="FU9" s="3">
        <f t="shared" si="11"/>
        <v>278760</v>
      </c>
      <c r="FV9" s="3">
        <f t="shared" si="12"/>
        <v>142560</v>
      </c>
      <c r="FW9" s="3">
        <f t="shared" si="13"/>
        <v>136800</v>
      </c>
      <c r="FX9" s="3">
        <f t="shared" si="14"/>
        <v>132480</v>
      </c>
      <c r="FY9" s="3">
        <f t="shared" si="15"/>
        <v>142560</v>
      </c>
      <c r="FZ9" s="3">
        <f t="shared" si="16"/>
        <v>136800</v>
      </c>
      <c r="GA9" s="3">
        <f t="shared" si="17"/>
        <v>132480</v>
      </c>
      <c r="GB9" s="3">
        <f t="shared" si="18"/>
        <v>142560</v>
      </c>
      <c r="GC9" s="3">
        <f t="shared" si="19"/>
        <v>136800</v>
      </c>
      <c r="GD9" s="3">
        <f t="shared" si="20"/>
        <v>132480</v>
      </c>
      <c r="GE9" s="3">
        <f t="shared" si="21"/>
        <v>151470</v>
      </c>
      <c r="GF9" s="3">
        <f t="shared" si="22"/>
        <v>145350</v>
      </c>
      <c r="GG9" s="3">
        <f t="shared" si="23"/>
        <v>145350</v>
      </c>
      <c r="GH9" s="14">
        <f t="shared" si="24"/>
        <v>19800</v>
      </c>
      <c r="GI9" s="3">
        <f t="shared" si="25"/>
        <v>19000</v>
      </c>
      <c r="GJ9" s="3">
        <f t="shared" si="26"/>
        <v>18400</v>
      </c>
      <c r="GK9" s="3">
        <f t="shared" si="27"/>
        <v>17820</v>
      </c>
      <c r="GL9" s="3">
        <f t="shared" si="28"/>
        <v>17100</v>
      </c>
      <c r="GM9" s="3">
        <f t="shared" si="29"/>
        <v>16560</v>
      </c>
      <c r="GN9" s="3">
        <f t="shared" si="30"/>
        <v>24750</v>
      </c>
      <c r="GO9" s="3">
        <f t="shared" si="31"/>
        <v>23750</v>
      </c>
      <c r="GP9" s="3">
        <f t="shared" si="32"/>
        <v>23000</v>
      </c>
      <c r="GQ9" s="3">
        <f t="shared" si="33"/>
        <v>29700</v>
      </c>
      <c r="GR9" s="3">
        <f t="shared" si="34"/>
        <v>28500</v>
      </c>
      <c r="GS9" s="3">
        <f t="shared" si="35"/>
        <v>27600</v>
      </c>
      <c r="GT9" s="3">
        <f t="shared" si="36"/>
        <v>16830</v>
      </c>
      <c r="GU9" s="3">
        <f t="shared" si="37"/>
        <v>16150</v>
      </c>
      <c r="GV9" s="3">
        <f t="shared" si="38"/>
        <v>15640</v>
      </c>
      <c r="GW9" s="3">
        <f t="shared" si="39"/>
        <v>16830</v>
      </c>
      <c r="GX9" s="3">
        <f t="shared" si="40"/>
        <v>16150</v>
      </c>
      <c r="GY9" s="3">
        <f t="shared" si="41"/>
        <v>15640</v>
      </c>
      <c r="GZ9" s="3">
        <f t="shared" si="42"/>
        <v>1400</v>
      </c>
      <c r="HA9" s="3">
        <f t="shared" si="43"/>
        <v>900000</v>
      </c>
      <c r="HB9" s="3">
        <f t="shared" si="44"/>
        <v>850000</v>
      </c>
      <c r="HC9" s="3">
        <f t="shared" si="45"/>
        <v>20455000</v>
      </c>
      <c r="HD9" s="3">
        <f t="shared" si="46"/>
        <v>22425000</v>
      </c>
      <c r="HE9" s="3">
        <f t="shared" si="47"/>
        <v>23505000</v>
      </c>
      <c r="HF9" s="3">
        <f t="shared" si="48"/>
        <v>24585000</v>
      </c>
      <c r="HG9" s="3">
        <f t="shared" si="49"/>
        <v>34320000</v>
      </c>
      <c r="HH9" s="3">
        <f t="shared" si="50"/>
        <v>37560000</v>
      </c>
      <c r="HI9" s="3">
        <f t="shared" si="51"/>
        <v>58665000</v>
      </c>
      <c r="HJ9" s="3">
        <f t="shared" si="52"/>
        <v>24000000</v>
      </c>
      <c r="HK9" s="3">
        <f t="shared" si="53"/>
        <v>24180000</v>
      </c>
      <c r="HL9" s="3">
        <f t="shared" si="54"/>
        <v>25260000</v>
      </c>
      <c r="HM9" s="3">
        <f t="shared" si="55"/>
        <v>26340000</v>
      </c>
      <c r="HN9" s="3">
        <f t="shared" si="56"/>
        <v>34290000</v>
      </c>
      <c r="HO9" s="3">
        <f t="shared" si="57"/>
        <v>37530000</v>
      </c>
      <c r="HP9" s="3">
        <f t="shared" si="58"/>
        <v>55660000</v>
      </c>
      <c r="HQ9" s="3">
        <f t="shared" si="59"/>
        <v>38500000</v>
      </c>
      <c r="HR9" s="3">
        <f t="shared" si="60"/>
        <v>23295000</v>
      </c>
      <c r="HS9" s="3">
        <f t="shared" si="61"/>
        <v>24255000</v>
      </c>
      <c r="HT9" s="3">
        <f t="shared" si="62"/>
        <v>25215000</v>
      </c>
      <c r="HU9" s="3">
        <f t="shared" si="63"/>
        <v>34380000</v>
      </c>
      <c r="HV9" s="3">
        <f t="shared" si="64"/>
        <v>38500000</v>
      </c>
      <c r="HW9" s="3">
        <f t="shared" si="65"/>
        <v>60995000</v>
      </c>
      <c r="HX9" s="3">
        <f t="shared" si="66"/>
        <v>11880000</v>
      </c>
      <c r="HY9" s="3">
        <f t="shared" si="67"/>
        <v>13140000</v>
      </c>
      <c r="HZ9" s="3">
        <f t="shared" si="68"/>
        <v>13860000</v>
      </c>
      <c r="IA9" s="3">
        <f t="shared" si="69"/>
        <v>14580000</v>
      </c>
      <c r="IB9" s="3">
        <f t="shared" si="70"/>
        <v>18090000</v>
      </c>
      <c r="IC9" s="3">
        <f t="shared" si="71"/>
        <v>20250000</v>
      </c>
      <c r="ID9" s="3">
        <f t="shared" si="72"/>
        <v>27300000</v>
      </c>
      <c r="IE9" s="3">
        <f t="shared" si="73"/>
        <v>15785000</v>
      </c>
      <c r="IF9" s="3">
        <f t="shared" si="74"/>
        <v>15695000</v>
      </c>
      <c r="IG9" s="3">
        <f t="shared" si="75"/>
        <v>16415000</v>
      </c>
      <c r="IH9" s="3">
        <f t="shared" si="76"/>
        <v>17135000</v>
      </c>
      <c r="II9" s="3">
        <f t="shared" si="77"/>
        <v>21470000</v>
      </c>
      <c r="IJ9" s="3">
        <f t="shared" si="78"/>
        <v>23630000</v>
      </c>
      <c r="IK9" s="3">
        <f t="shared" si="79"/>
        <v>33595000</v>
      </c>
      <c r="IL9" s="3">
        <f t="shared" si="80"/>
        <v>15150000</v>
      </c>
      <c r="IM9" s="3">
        <f t="shared" si="81"/>
        <v>14810000</v>
      </c>
      <c r="IN9" s="3">
        <f t="shared" si="82"/>
        <v>15410000</v>
      </c>
      <c r="IO9" s="3">
        <f t="shared" si="83"/>
        <v>25215000</v>
      </c>
      <c r="IP9" s="3">
        <f t="shared" si="84"/>
        <v>21560000</v>
      </c>
      <c r="IQ9" s="3">
        <f t="shared" si="85"/>
        <v>24600000</v>
      </c>
      <c r="IR9" s="3">
        <f t="shared" si="86"/>
        <v>24600000</v>
      </c>
      <c r="IS9" s="3">
        <f t="array" ref="IS9">SUM(IF($C$2:$IR$2&gt;=1,C9:IR9,0))</f>
        <v>248420990</v>
      </c>
      <c r="IT9" s="5" t="s">
        <v>164</v>
      </c>
    </row>
    <row r="10" spans="1:254" x14ac:dyDescent="0.2">
      <c r="A10" s="2" t="s">
        <v>133</v>
      </c>
      <c r="B10" s="1" t="s">
        <v>2</v>
      </c>
      <c r="C10" s="9">
        <v>169000</v>
      </c>
      <c r="D10" s="9">
        <v>42000</v>
      </c>
      <c r="E10" s="9">
        <v>42000</v>
      </c>
      <c r="F10" s="9">
        <v>20000</v>
      </c>
      <c r="G10" s="9">
        <v>120000</v>
      </c>
      <c r="H10" s="9">
        <v>42000</v>
      </c>
      <c r="I10" s="9">
        <v>12000</v>
      </c>
      <c r="J10" s="9">
        <v>12000</v>
      </c>
      <c r="K10" s="9">
        <v>42000</v>
      </c>
      <c r="L10" s="9">
        <v>48000</v>
      </c>
      <c r="M10" s="9">
        <v>45000</v>
      </c>
      <c r="N10" s="9">
        <v>45000</v>
      </c>
      <c r="O10" s="9">
        <v>16000</v>
      </c>
      <c r="P10" s="9">
        <v>10000</v>
      </c>
      <c r="Q10" s="4">
        <v>10000</v>
      </c>
      <c r="R10" s="4">
        <v>18000</v>
      </c>
      <c r="S10" s="4">
        <v>159000</v>
      </c>
      <c r="T10" s="4">
        <v>38000</v>
      </c>
      <c r="U10" s="4">
        <v>38000</v>
      </c>
      <c r="V10" s="4">
        <v>18000</v>
      </c>
      <c r="W10" s="4">
        <v>110000</v>
      </c>
      <c r="X10" s="4">
        <v>38000</v>
      </c>
      <c r="Y10" s="4">
        <v>10000</v>
      </c>
      <c r="Z10" s="4">
        <v>10000</v>
      </c>
      <c r="AA10" s="4">
        <v>36000</v>
      </c>
      <c r="AB10" s="4">
        <v>42000</v>
      </c>
      <c r="AC10" s="4">
        <v>42000</v>
      </c>
      <c r="AD10" s="4">
        <v>42000</v>
      </c>
      <c r="AE10" s="3">
        <v>14000</v>
      </c>
      <c r="AF10" s="3">
        <v>8000</v>
      </c>
      <c r="AG10" s="3">
        <v>8000</v>
      </c>
      <c r="AH10" s="3">
        <v>16000</v>
      </c>
      <c r="AI10" s="3">
        <v>136000</v>
      </c>
      <c r="AJ10" s="3">
        <v>32000</v>
      </c>
      <c r="AK10" s="3">
        <v>32000</v>
      </c>
      <c r="AL10" s="3">
        <v>16000</v>
      </c>
      <c r="AM10" s="3">
        <v>90000</v>
      </c>
      <c r="AN10" s="3">
        <v>32000</v>
      </c>
      <c r="AO10" s="3">
        <v>8000</v>
      </c>
      <c r="AP10" s="3">
        <v>8000</v>
      </c>
      <c r="AQ10" s="3">
        <v>30000</v>
      </c>
      <c r="AR10" s="3">
        <v>38000</v>
      </c>
      <c r="AS10" s="3">
        <v>36000</v>
      </c>
      <c r="AT10" s="3">
        <v>36000</v>
      </c>
      <c r="AU10" s="3">
        <v>12000</v>
      </c>
      <c r="AV10" s="3">
        <v>6000</v>
      </c>
      <c r="AW10" s="3">
        <v>6000</v>
      </c>
      <c r="AX10" s="3">
        <v>12000</v>
      </c>
      <c r="AY10" s="3">
        <v>10</v>
      </c>
      <c r="AZ10" s="3">
        <v>5000000</v>
      </c>
      <c r="BA10" s="3">
        <v>8000000</v>
      </c>
      <c r="BB10" s="3">
        <v>2500000</v>
      </c>
      <c r="BC10" s="3">
        <v>2500000</v>
      </c>
      <c r="BD10" s="3">
        <v>2500000</v>
      </c>
      <c r="BE10" s="3">
        <v>2500000</v>
      </c>
      <c r="BF10" s="3">
        <v>2500000</v>
      </c>
      <c r="BG10" s="3">
        <v>2500000</v>
      </c>
      <c r="BH10" s="3">
        <v>2500000</v>
      </c>
      <c r="BI10" s="3">
        <v>2500000</v>
      </c>
      <c r="BJ10" s="3">
        <v>2500000</v>
      </c>
      <c r="BK10" s="3">
        <v>2500000</v>
      </c>
      <c r="BL10" s="3">
        <v>2500000</v>
      </c>
      <c r="BM10" s="3">
        <v>2500000</v>
      </c>
      <c r="BN10" s="3">
        <v>2500000</v>
      </c>
      <c r="BO10" s="3">
        <v>2500000</v>
      </c>
      <c r="BP10" s="3">
        <v>2500000</v>
      </c>
      <c r="BQ10" s="3">
        <v>2500000</v>
      </c>
      <c r="BR10" s="3">
        <v>2500000</v>
      </c>
      <c r="BS10" s="3">
        <v>2500000</v>
      </c>
      <c r="BT10" s="3">
        <v>2500000</v>
      </c>
      <c r="BU10" s="3">
        <v>2500000</v>
      </c>
      <c r="BV10" s="3">
        <v>2500000</v>
      </c>
      <c r="BW10" s="3">
        <v>2500000</v>
      </c>
      <c r="BX10" s="3">
        <v>2500000</v>
      </c>
      <c r="BY10" s="3">
        <v>2500000</v>
      </c>
      <c r="BZ10" s="3">
        <v>2500000</v>
      </c>
      <c r="CA10" s="3">
        <v>2500000</v>
      </c>
      <c r="CB10" s="3">
        <v>2500000</v>
      </c>
      <c r="CC10" s="3">
        <v>2500000</v>
      </c>
      <c r="CD10" s="3">
        <v>2500000</v>
      </c>
      <c r="CE10" s="3">
        <v>2500000</v>
      </c>
      <c r="CF10" s="3">
        <v>2500000</v>
      </c>
      <c r="CG10" s="3">
        <v>2500000</v>
      </c>
      <c r="CH10" s="3">
        <v>2500000</v>
      </c>
      <c r="CI10" s="3">
        <v>2500000</v>
      </c>
      <c r="CJ10" s="3">
        <v>2500000</v>
      </c>
      <c r="CK10" s="3">
        <v>2500000</v>
      </c>
      <c r="CL10" s="3">
        <v>2500000</v>
      </c>
      <c r="CM10" s="3">
        <v>2500000</v>
      </c>
      <c r="CN10" s="3">
        <v>2500000</v>
      </c>
      <c r="CO10" s="3">
        <v>2500000</v>
      </c>
      <c r="CP10" s="3">
        <v>2500000</v>
      </c>
      <c r="CQ10" s="3">
        <v>2500000</v>
      </c>
      <c r="CR10" s="3">
        <v>2500000</v>
      </c>
      <c r="CS10" s="3">
        <v>2500000</v>
      </c>
      <c r="CT10" s="3">
        <v>2500000</v>
      </c>
      <c r="CU10" s="3">
        <v>2500000</v>
      </c>
      <c r="CV10" s="3">
        <v>2500000</v>
      </c>
      <c r="CW10" s="3">
        <v>2500000</v>
      </c>
      <c r="CX10" s="3">
        <v>2500000</v>
      </c>
      <c r="CY10" s="3">
        <v>2500000</v>
      </c>
      <c r="CZ10" s="3">
        <v>2500000</v>
      </c>
      <c r="DA10" s="3">
        <v>2500000</v>
      </c>
      <c r="DB10" s="3">
        <v>2500000</v>
      </c>
      <c r="DC10" s="3">
        <v>2500000</v>
      </c>
      <c r="DD10" s="3">
        <v>2500000</v>
      </c>
      <c r="DE10" s="3">
        <v>2500000</v>
      </c>
      <c r="DF10" s="3">
        <v>2500000</v>
      </c>
      <c r="DG10" s="3">
        <v>2500000</v>
      </c>
      <c r="DH10" s="3">
        <v>2500000</v>
      </c>
      <c r="DI10" s="3">
        <v>2500000</v>
      </c>
      <c r="DJ10" s="3">
        <v>2500000</v>
      </c>
      <c r="DK10" s="3">
        <v>2500000</v>
      </c>
      <c r="DL10" s="3">
        <v>2500000</v>
      </c>
      <c r="DM10" s="3">
        <v>2500000</v>
      </c>
      <c r="DN10" s="3">
        <v>2500000</v>
      </c>
      <c r="DO10" s="3">
        <v>2500000</v>
      </c>
      <c r="DP10" s="3">
        <v>2500000</v>
      </c>
      <c r="DQ10" s="3">
        <v>2500000</v>
      </c>
      <c r="DR10" s="3">
        <v>2500000</v>
      </c>
      <c r="DS10" s="3">
        <v>2500000</v>
      </c>
      <c r="DT10" s="3">
        <v>2500000</v>
      </c>
      <c r="DU10" s="3">
        <v>2500000</v>
      </c>
      <c r="DV10" s="3">
        <v>2500000</v>
      </c>
      <c r="DW10" s="3">
        <v>2500000</v>
      </c>
      <c r="DX10" s="3">
        <v>2500000</v>
      </c>
      <c r="DY10" s="3">
        <v>2500000</v>
      </c>
      <c r="DZ10" s="3">
        <v>2500000</v>
      </c>
      <c r="EA10" s="3">
        <v>2500000</v>
      </c>
      <c r="EB10" s="3">
        <v>2500000</v>
      </c>
      <c r="EC10" s="3">
        <v>2500000</v>
      </c>
      <c r="ED10" s="3">
        <v>2500000</v>
      </c>
      <c r="EE10" s="3">
        <v>2500000</v>
      </c>
      <c r="EF10" s="3">
        <v>2500000</v>
      </c>
      <c r="EG10" s="3">
        <v>2500000</v>
      </c>
      <c r="EH10" s="3">
        <v>2500000</v>
      </c>
      <c r="EI10" s="3">
        <v>2500000</v>
      </c>
      <c r="EJ10" s="3">
        <v>2500000</v>
      </c>
      <c r="EK10" s="3">
        <v>2500000</v>
      </c>
      <c r="EL10" s="3">
        <v>2500000</v>
      </c>
      <c r="EM10" s="3">
        <v>2500000</v>
      </c>
      <c r="EN10" s="3">
        <v>2500000</v>
      </c>
      <c r="EO10" s="3">
        <v>2500000</v>
      </c>
      <c r="EP10" s="3">
        <v>2500000</v>
      </c>
      <c r="EQ10" s="3">
        <v>2500000</v>
      </c>
      <c r="ER10" s="3">
        <v>2500000</v>
      </c>
      <c r="ES10" s="3">
        <v>2500000</v>
      </c>
      <c r="ET10" s="3">
        <v>2500000</v>
      </c>
      <c r="EU10" s="3">
        <v>2500000</v>
      </c>
      <c r="EV10" s="3">
        <v>2500000</v>
      </c>
      <c r="EW10" s="3">
        <v>2500000</v>
      </c>
      <c r="EX10" s="3">
        <v>2500000</v>
      </c>
      <c r="EY10" s="3">
        <v>2500000</v>
      </c>
      <c r="EZ10" s="3">
        <v>2500000</v>
      </c>
      <c r="FA10" s="3">
        <v>2500000</v>
      </c>
      <c r="FB10" s="3">
        <v>2500000</v>
      </c>
      <c r="FC10" s="3">
        <v>2500000</v>
      </c>
      <c r="FD10" s="3">
        <v>2500000</v>
      </c>
      <c r="FE10" s="3">
        <v>2500000</v>
      </c>
      <c r="FF10" s="3">
        <v>2500000</v>
      </c>
      <c r="FG10" s="3">
        <v>2500000</v>
      </c>
      <c r="FH10" s="3">
        <v>2500000</v>
      </c>
      <c r="FI10" s="3">
        <v>2500000</v>
      </c>
      <c r="FJ10" s="3">
        <f t="shared" si="0"/>
        <v>231000</v>
      </c>
      <c r="FK10" s="3">
        <f t="shared" si="1"/>
        <v>215000</v>
      </c>
      <c r="FL10" s="3">
        <f t="shared" si="2"/>
        <v>184000</v>
      </c>
      <c r="FM10" s="3">
        <f t="shared" si="3"/>
        <v>231000</v>
      </c>
      <c r="FN10" s="3">
        <f t="shared" si="4"/>
        <v>215000</v>
      </c>
      <c r="FO10" s="3">
        <f t="shared" si="5"/>
        <v>184000</v>
      </c>
      <c r="FP10" s="3">
        <f t="shared" si="6"/>
        <v>210000</v>
      </c>
      <c r="FQ10" s="3">
        <f t="shared" si="7"/>
        <v>190000</v>
      </c>
      <c r="FR10" s="3">
        <f t="shared" si="8"/>
        <v>160000</v>
      </c>
      <c r="FS10" s="3">
        <f t="shared" si="9"/>
        <v>207000</v>
      </c>
      <c r="FT10" s="3">
        <f t="shared" si="10"/>
        <v>190000</v>
      </c>
      <c r="FU10" s="3">
        <f t="shared" si="11"/>
        <v>158000</v>
      </c>
      <c r="FV10" s="3">
        <f t="shared" si="12"/>
        <v>90000</v>
      </c>
      <c r="FW10" s="3">
        <f t="shared" si="13"/>
        <v>80000</v>
      </c>
      <c r="FX10" s="3">
        <f t="shared" si="14"/>
        <v>70000</v>
      </c>
      <c r="FY10" s="3">
        <f t="shared" si="15"/>
        <v>90000</v>
      </c>
      <c r="FZ10" s="3">
        <f t="shared" si="16"/>
        <v>80000</v>
      </c>
      <c r="GA10" s="3">
        <f t="shared" si="17"/>
        <v>70000</v>
      </c>
      <c r="GB10" s="3">
        <f t="shared" si="18"/>
        <v>90000</v>
      </c>
      <c r="GC10" s="3">
        <f t="shared" si="19"/>
        <v>80000</v>
      </c>
      <c r="GD10" s="3">
        <f t="shared" si="20"/>
        <v>70000</v>
      </c>
      <c r="GE10" s="3">
        <f t="shared" si="21"/>
        <v>87000</v>
      </c>
      <c r="GF10" s="3">
        <f t="shared" si="22"/>
        <v>80000</v>
      </c>
      <c r="GG10" s="3">
        <f t="shared" si="23"/>
        <v>80000</v>
      </c>
      <c r="GH10" s="14">
        <f t="shared" si="24"/>
        <v>16000</v>
      </c>
      <c r="GI10" s="3">
        <f t="shared" si="25"/>
        <v>14000</v>
      </c>
      <c r="GJ10" s="3">
        <f t="shared" si="26"/>
        <v>12000</v>
      </c>
      <c r="GK10" s="3">
        <f t="shared" si="27"/>
        <v>12000</v>
      </c>
      <c r="GL10" s="3">
        <f t="shared" si="28"/>
        <v>10000</v>
      </c>
      <c r="GM10" s="3">
        <f t="shared" si="29"/>
        <v>8000</v>
      </c>
      <c r="GN10" s="3">
        <f t="shared" si="30"/>
        <v>12000</v>
      </c>
      <c r="GO10" s="3">
        <f t="shared" si="31"/>
        <v>10000</v>
      </c>
      <c r="GP10" s="3">
        <f t="shared" si="32"/>
        <v>8000</v>
      </c>
      <c r="GQ10" s="3">
        <f t="shared" si="33"/>
        <v>18000</v>
      </c>
      <c r="GR10" s="3">
        <f t="shared" si="34"/>
        <v>16000</v>
      </c>
      <c r="GS10" s="3">
        <f t="shared" si="35"/>
        <v>12000</v>
      </c>
      <c r="GT10" s="3">
        <f t="shared" si="36"/>
        <v>10000</v>
      </c>
      <c r="GU10" s="3">
        <f t="shared" si="37"/>
        <v>8000</v>
      </c>
      <c r="GV10" s="3">
        <f t="shared" si="38"/>
        <v>6000</v>
      </c>
      <c r="GW10" s="3">
        <f t="shared" si="39"/>
        <v>10000</v>
      </c>
      <c r="GX10" s="3">
        <f t="shared" si="40"/>
        <v>8000</v>
      </c>
      <c r="GY10" s="3">
        <f t="shared" si="41"/>
        <v>6000</v>
      </c>
      <c r="GZ10" s="3">
        <f t="shared" si="42"/>
        <v>10</v>
      </c>
      <c r="HA10" s="3">
        <f t="shared" si="43"/>
        <v>5000000</v>
      </c>
      <c r="HB10" s="3">
        <f t="shared" si="44"/>
        <v>8000000</v>
      </c>
      <c r="HC10" s="3">
        <f t="shared" si="45"/>
        <v>7500000</v>
      </c>
      <c r="HD10" s="3">
        <f t="shared" si="46"/>
        <v>7500000</v>
      </c>
      <c r="HE10" s="3">
        <f t="shared" si="47"/>
        <v>7500000</v>
      </c>
      <c r="HF10" s="3">
        <f t="shared" si="48"/>
        <v>7500000</v>
      </c>
      <c r="HG10" s="3">
        <f t="shared" si="49"/>
        <v>7500000</v>
      </c>
      <c r="HH10" s="3">
        <f t="shared" si="50"/>
        <v>7500000</v>
      </c>
      <c r="HI10" s="3">
        <f t="shared" si="51"/>
        <v>7500000</v>
      </c>
      <c r="HJ10" s="3">
        <f t="shared" si="52"/>
        <v>7500000</v>
      </c>
      <c r="HK10" s="3">
        <f t="shared" si="53"/>
        <v>7500000</v>
      </c>
      <c r="HL10" s="3">
        <f t="shared" si="54"/>
        <v>7500000</v>
      </c>
      <c r="HM10" s="3">
        <f t="shared" si="55"/>
        <v>7500000</v>
      </c>
      <c r="HN10" s="3">
        <f t="shared" si="56"/>
        <v>7500000</v>
      </c>
      <c r="HO10" s="3">
        <f t="shared" si="57"/>
        <v>7500000</v>
      </c>
      <c r="HP10" s="3">
        <f t="shared" si="58"/>
        <v>7500000</v>
      </c>
      <c r="HQ10" s="3">
        <f t="shared" si="59"/>
        <v>7500000</v>
      </c>
      <c r="HR10" s="3">
        <f t="shared" si="60"/>
        <v>7500000</v>
      </c>
      <c r="HS10" s="3">
        <f t="shared" si="61"/>
        <v>7500000</v>
      </c>
      <c r="HT10" s="3">
        <f t="shared" si="62"/>
        <v>7500000</v>
      </c>
      <c r="HU10" s="3">
        <f t="shared" si="63"/>
        <v>7500000</v>
      </c>
      <c r="HV10" s="3">
        <f t="shared" si="64"/>
        <v>7500000</v>
      </c>
      <c r="HW10" s="3">
        <f t="shared" si="65"/>
        <v>7500000</v>
      </c>
      <c r="HX10" s="3">
        <f t="shared" si="66"/>
        <v>5000000</v>
      </c>
      <c r="HY10" s="3">
        <f t="shared" si="67"/>
        <v>5000000</v>
      </c>
      <c r="HZ10" s="3">
        <f t="shared" si="68"/>
        <v>5000000</v>
      </c>
      <c r="IA10" s="3">
        <f t="shared" si="69"/>
        <v>5000000</v>
      </c>
      <c r="IB10" s="3">
        <f t="shared" si="70"/>
        <v>5000000</v>
      </c>
      <c r="IC10" s="3">
        <f t="shared" si="71"/>
        <v>5000000</v>
      </c>
      <c r="ID10" s="3">
        <f t="shared" si="72"/>
        <v>5000000</v>
      </c>
      <c r="IE10" s="3">
        <f t="shared" si="73"/>
        <v>5000000</v>
      </c>
      <c r="IF10" s="3">
        <f t="shared" si="74"/>
        <v>5000000</v>
      </c>
      <c r="IG10" s="3">
        <f t="shared" si="75"/>
        <v>5000000</v>
      </c>
      <c r="IH10" s="3">
        <f t="shared" si="76"/>
        <v>5000000</v>
      </c>
      <c r="II10" s="3">
        <f t="shared" si="77"/>
        <v>5000000</v>
      </c>
      <c r="IJ10" s="3">
        <f t="shared" si="78"/>
        <v>5000000</v>
      </c>
      <c r="IK10" s="3">
        <f t="shared" si="79"/>
        <v>5000000</v>
      </c>
      <c r="IL10" s="3">
        <f t="shared" si="80"/>
        <v>5000000</v>
      </c>
      <c r="IM10" s="3">
        <f t="shared" si="81"/>
        <v>5000000</v>
      </c>
      <c r="IN10" s="3">
        <f t="shared" si="82"/>
        <v>5000000</v>
      </c>
      <c r="IO10" s="3">
        <f t="shared" si="83"/>
        <v>7500000</v>
      </c>
      <c r="IP10" s="3">
        <f t="shared" si="84"/>
        <v>5000000</v>
      </c>
      <c r="IQ10" s="3">
        <f t="shared" si="85"/>
        <v>5000000</v>
      </c>
      <c r="IR10" s="3">
        <f t="shared" si="86"/>
        <v>5000000</v>
      </c>
      <c r="IS10" s="3">
        <f t="array" ref="IS10">SUM(IF($C$2:$IR$2&gt;=1,C10:IR10,0))</f>
        <v>79540000</v>
      </c>
      <c r="IT10" s="5" t="s">
        <v>164</v>
      </c>
    </row>
    <row r="11" spans="1:254" x14ac:dyDescent="0.2">
      <c r="A11" s="2" t="s">
        <v>132</v>
      </c>
      <c r="B11" s="1" t="s">
        <v>2</v>
      </c>
      <c r="C11" s="9">
        <v>154000</v>
      </c>
      <c r="D11" s="9">
        <v>45000</v>
      </c>
      <c r="E11" s="9">
        <v>45000</v>
      </c>
      <c r="F11" s="9">
        <v>14000</v>
      </c>
      <c r="G11" s="9">
        <v>102000</v>
      </c>
      <c r="H11" s="9">
        <v>36140</v>
      </c>
      <c r="I11" s="9">
        <v>9353</v>
      </c>
      <c r="J11" s="9">
        <v>15026</v>
      </c>
      <c r="K11" s="9">
        <v>31922</v>
      </c>
      <c r="L11" s="9">
        <v>50026</v>
      </c>
      <c r="M11" s="9">
        <v>36147</v>
      </c>
      <c r="N11" s="9">
        <v>36147</v>
      </c>
      <c r="O11" s="9">
        <v>19000</v>
      </c>
      <c r="P11" s="9">
        <v>6810</v>
      </c>
      <c r="Q11" s="4">
        <v>6810</v>
      </c>
      <c r="R11" s="4">
        <v>8147</v>
      </c>
      <c r="S11" s="4">
        <v>154000</v>
      </c>
      <c r="T11" s="4">
        <v>45000</v>
      </c>
      <c r="U11" s="4">
        <v>45000</v>
      </c>
      <c r="V11" s="4">
        <v>14000</v>
      </c>
      <c r="W11" s="4">
        <v>102000</v>
      </c>
      <c r="X11" s="4">
        <v>36140</v>
      </c>
      <c r="Y11" s="4">
        <v>9353</v>
      </c>
      <c r="Z11" s="4">
        <v>15026</v>
      </c>
      <c r="AA11" s="4">
        <v>31922</v>
      </c>
      <c r="AB11" s="4">
        <v>50026</v>
      </c>
      <c r="AC11" s="4">
        <v>36147</v>
      </c>
      <c r="AD11" s="4">
        <v>36147</v>
      </c>
      <c r="AE11" s="3">
        <v>19000</v>
      </c>
      <c r="AF11" s="3">
        <v>6810</v>
      </c>
      <c r="AG11" s="3">
        <v>6810</v>
      </c>
      <c r="AH11" s="3">
        <v>8147</v>
      </c>
      <c r="AI11" s="3">
        <v>154000</v>
      </c>
      <c r="AJ11" s="3">
        <v>45000</v>
      </c>
      <c r="AK11" s="3">
        <v>45000</v>
      </c>
      <c r="AL11" s="3">
        <v>14000</v>
      </c>
      <c r="AM11" s="3">
        <v>102000</v>
      </c>
      <c r="AN11" s="3">
        <v>36140</v>
      </c>
      <c r="AO11" s="3">
        <v>9353</v>
      </c>
      <c r="AP11" s="3">
        <v>15026</v>
      </c>
      <c r="AQ11" s="3">
        <v>31922</v>
      </c>
      <c r="AR11" s="3">
        <v>50026</v>
      </c>
      <c r="AS11" s="3">
        <v>36147</v>
      </c>
      <c r="AT11" s="3">
        <v>36147</v>
      </c>
      <c r="AU11" s="3">
        <v>19000</v>
      </c>
      <c r="AV11" s="3">
        <v>6810</v>
      </c>
      <c r="AW11" s="3">
        <v>6810</v>
      </c>
      <c r="AX11" s="3">
        <v>8147</v>
      </c>
      <c r="AY11" s="3">
        <v>100</v>
      </c>
      <c r="AZ11" s="3">
        <v>431034.48</v>
      </c>
      <c r="BA11" s="3">
        <v>431034.48</v>
      </c>
      <c r="BB11" s="3">
        <v>8395000</v>
      </c>
      <c r="BC11" s="3">
        <v>7750000</v>
      </c>
      <c r="BD11" s="3">
        <v>4310000</v>
      </c>
      <c r="BE11" s="3">
        <v>4310000</v>
      </c>
      <c r="BF11" s="3">
        <v>8215000</v>
      </c>
      <c r="BG11" s="3">
        <v>8215000</v>
      </c>
      <c r="BH11" s="3">
        <v>8215000</v>
      </c>
      <c r="BI11" s="3">
        <v>8215000</v>
      </c>
      <c r="BJ11" s="3">
        <v>8215000</v>
      </c>
      <c r="BK11" s="3">
        <v>7570000</v>
      </c>
      <c r="BL11" s="3">
        <v>6935000</v>
      </c>
      <c r="BM11" s="3">
        <v>6685000</v>
      </c>
      <c r="BN11" s="3">
        <v>6460000</v>
      </c>
      <c r="BO11" s="3">
        <v>6038000</v>
      </c>
      <c r="BP11" s="3">
        <v>6038000</v>
      </c>
      <c r="BQ11" s="3">
        <v>5405000</v>
      </c>
      <c r="BR11" s="3">
        <v>8785000</v>
      </c>
      <c r="BS11" s="3">
        <v>7710000</v>
      </c>
      <c r="BT11" s="3">
        <v>5930000</v>
      </c>
      <c r="BU11" s="3">
        <v>5930000</v>
      </c>
      <c r="BV11" s="3">
        <v>8485000</v>
      </c>
      <c r="BW11" s="3">
        <v>8485000</v>
      </c>
      <c r="BX11" s="3">
        <v>8485000</v>
      </c>
      <c r="BY11" s="3">
        <v>8485000</v>
      </c>
      <c r="BZ11" s="3">
        <v>8485000</v>
      </c>
      <c r="CA11" s="3">
        <v>7210000</v>
      </c>
      <c r="CB11" s="3">
        <v>6325000</v>
      </c>
      <c r="CC11" s="3">
        <v>5935000</v>
      </c>
      <c r="CD11" s="3">
        <v>3780000</v>
      </c>
      <c r="CE11" s="3">
        <v>8610000</v>
      </c>
      <c r="CF11" s="3">
        <v>8610000</v>
      </c>
      <c r="CG11" s="3">
        <v>7755000</v>
      </c>
      <c r="CH11" s="3">
        <v>9145000</v>
      </c>
      <c r="CI11" s="3">
        <v>8070000</v>
      </c>
      <c r="CJ11" s="3">
        <v>6290000</v>
      </c>
      <c r="CK11" s="3">
        <v>6290000</v>
      </c>
      <c r="CL11" s="3">
        <v>8845000</v>
      </c>
      <c r="CM11" s="3">
        <v>8845000</v>
      </c>
      <c r="CN11" s="3">
        <v>8845000</v>
      </c>
      <c r="CO11" s="3">
        <v>8845000</v>
      </c>
      <c r="CP11" s="3">
        <v>8845000</v>
      </c>
      <c r="CQ11" s="3">
        <v>7570000</v>
      </c>
      <c r="CR11" s="3">
        <v>6565000</v>
      </c>
      <c r="CS11" s="3">
        <v>6295000</v>
      </c>
      <c r="CT11" s="3">
        <v>4140000</v>
      </c>
      <c r="CU11" s="3">
        <v>8970000</v>
      </c>
      <c r="CV11" s="3">
        <v>8970000</v>
      </c>
      <c r="CW11" s="3">
        <v>8115000</v>
      </c>
      <c r="CX11" s="3">
        <v>9505000</v>
      </c>
      <c r="CY11" s="3">
        <v>8430000</v>
      </c>
      <c r="CZ11" s="3">
        <v>6650000</v>
      </c>
      <c r="DA11" s="3">
        <v>6650000</v>
      </c>
      <c r="DB11" s="3">
        <v>9205000</v>
      </c>
      <c r="DC11" s="3">
        <v>9205000</v>
      </c>
      <c r="DD11" s="3">
        <v>9205000</v>
      </c>
      <c r="DE11" s="3">
        <v>9205000</v>
      </c>
      <c r="DF11" s="3">
        <v>9205000</v>
      </c>
      <c r="DG11" s="3">
        <v>7930000</v>
      </c>
      <c r="DH11" s="3">
        <v>6805000</v>
      </c>
      <c r="DI11" s="3">
        <v>6655000</v>
      </c>
      <c r="DJ11" s="3">
        <v>6280000</v>
      </c>
      <c r="DK11" s="3">
        <v>11110000</v>
      </c>
      <c r="DL11" s="3">
        <v>11110000</v>
      </c>
      <c r="DM11" s="3">
        <v>8475000</v>
      </c>
      <c r="DN11" s="3">
        <v>13300000</v>
      </c>
      <c r="DO11" s="3">
        <v>11580000</v>
      </c>
      <c r="DP11" s="3">
        <v>9440000</v>
      </c>
      <c r="DQ11" s="3">
        <v>9440000</v>
      </c>
      <c r="DR11" s="3">
        <v>12820000</v>
      </c>
      <c r="DS11" s="3">
        <v>12820000</v>
      </c>
      <c r="DT11" s="3">
        <v>12820000</v>
      </c>
      <c r="DU11" s="3">
        <v>12820000</v>
      </c>
      <c r="DV11" s="3">
        <v>12820000</v>
      </c>
      <c r="DW11" s="3">
        <v>8650000</v>
      </c>
      <c r="DX11" s="3">
        <v>7925000</v>
      </c>
      <c r="DY11" s="3">
        <v>8740000</v>
      </c>
      <c r="DZ11" s="3">
        <v>8140000</v>
      </c>
      <c r="EA11" s="3">
        <v>13728000</v>
      </c>
      <c r="EB11" s="3">
        <v>13728000</v>
      </c>
      <c r="EC11" s="3">
        <v>12360000</v>
      </c>
      <c r="ED11" s="3">
        <v>14380000</v>
      </c>
      <c r="EE11" s="3">
        <v>12660000</v>
      </c>
      <c r="EF11" s="3">
        <v>10520000</v>
      </c>
      <c r="EG11" s="3">
        <v>10520000</v>
      </c>
      <c r="EH11" s="3">
        <v>13900000</v>
      </c>
      <c r="EI11" s="3">
        <v>13900000</v>
      </c>
      <c r="EJ11" s="3">
        <v>13900000</v>
      </c>
      <c r="EK11" s="3">
        <v>13900000</v>
      </c>
      <c r="EL11" s="3">
        <v>13900000</v>
      </c>
      <c r="EM11" s="3">
        <v>9730000</v>
      </c>
      <c r="EN11" s="3">
        <v>10700000</v>
      </c>
      <c r="EO11" s="3">
        <v>9820000</v>
      </c>
      <c r="EP11" s="3">
        <v>9220000</v>
      </c>
      <c r="EQ11" s="3">
        <v>14808000</v>
      </c>
      <c r="ER11" s="3">
        <v>14808000</v>
      </c>
      <c r="ES11" s="3">
        <v>13440000</v>
      </c>
      <c r="ET11" s="3">
        <v>22845000</v>
      </c>
      <c r="EU11" s="3">
        <v>20050000</v>
      </c>
      <c r="EV11" s="3">
        <v>15770000</v>
      </c>
      <c r="EW11" s="3">
        <v>15770000</v>
      </c>
      <c r="EX11" s="3">
        <v>22065000</v>
      </c>
      <c r="EY11" s="3">
        <v>22065000</v>
      </c>
      <c r="EZ11" s="3">
        <v>22065000</v>
      </c>
      <c r="FA11" s="3">
        <v>22065000</v>
      </c>
      <c r="FB11" s="3">
        <v>22065000</v>
      </c>
      <c r="FC11" s="3">
        <v>11530000</v>
      </c>
      <c r="FD11" s="3">
        <v>16865000</v>
      </c>
      <c r="FE11" s="3">
        <v>11155000</v>
      </c>
      <c r="FF11" s="3">
        <v>14460000</v>
      </c>
      <c r="FG11" s="3">
        <v>22738000</v>
      </c>
      <c r="FH11" s="3">
        <v>22738000</v>
      </c>
      <c r="FI11" s="3">
        <v>20515000</v>
      </c>
      <c r="FJ11" s="3">
        <f t="shared" si="0"/>
        <v>213000</v>
      </c>
      <c r="FK11" s="3">
        <f t="shared" si="1"/>
        <v>213000</v>
      </c>
      <c r="FL11" s="3">
        <f t="shared" si="2"/>
        <v>213000</v>
      </c>
      <c r="FM11" s="3">
        <f t="shared" si="3"/>
        <v>213000</v>
      </c>
      <c r="FN11" s="3">
        <f t="shared" si="4"/>
        <v>213000</v>
      </c>
      <c r="FO11" s="3">
        <f t="shared" si="5"/>
        <v>213000</v>
      </c>
      <c r="FP11" s="3">
        <f t="shared" si="6"/>
        <v>197026</v>
      </c>
      <c r="FQ11" s="3">
        <f t="shared" si="7"/>
        <v>197026</v>
      </c>
      <c r="FR11" s="3">
        <f t="shared" si="8"/>
        <v>197026</v>
      </c>
      <c r="FS11" s="3">
        <f t="shared" si="9"/>
        <v>183147</v>
      </c>
      <c r="FT11" s="3">
        <f t="shared" si="10"/>
        <v>183147</v>
      </c>
      <c r="FU11" s="3">
        <f t="shared" si="11"/>
        <v>183147</v>
      </c>
      <c r="FV11" s="3">
        <f t="shared" si="12"/>
        <v>95026</v>
      </c>
      <c r="FW11" s="3">
        <f t="shared" si="13"/>
        <v>95026</v>
      </c>
      <c r="FX11" s="3">
        <f t="shared" si="14"/>
        <v>95026</v>
      </c>
      <c r="FY11" s="3">
        <f t="shared" si="15"/>
        <v>95026</v>
      </c>
      <c r="FZ11" s="3">
        <f t="shared" si="16"/>
        <v>95026</v>
      </c>
      <c r="GA11" s="3">
        <f t="shared" si="17"/>
        <v>95026</v>
      </c>
      <c r="GB11" s="3">
        <f t="shared" si="18"/>
        <v>86166</v>
      </c>
      <c r="GC11" s="3">
        <f t="shared" si="19"/>
        <v>86166</v>
      </c>
      <c r="GD11" s="3">
        <f t="shared" si="20"/>
        <v>86166</v>
      </c>
      <c r="GE11" s="3">
        <f t="shared" si="21"/>
        <v>72287</v>
      </c>
      <c r="GF11" s="3">
        <f t="shared" si="22"/>
        <v>72287</v>
      </c>
      <c r="GG11" s="3">
        <f t="shared" si="23"/>
        <v>72287</v>
      </c>
      <c r="GH11" s="14">
        <f t="shared" si="24"/>
        <v>19000</v>
      </c>
      <c r="GI11" s="3">
        <f t="shared" si="25"/>
        <v>19000</v>
      </c>
      <c r="GJ11" s="3">
        <f t="shared" si="26"/>
        <v>19000</v>
      </c>
      <c r="GK11" s="3">
        <f t="shared" si="27"/>
        <v>9353</v>
      </c>
      <c r="GL11" s="3">
        <f t="shared" si="28"/>
        <v>9353</v>
      </c>
      <c r="GM11" s="3">
        <f t="shared" si="29"/>
        <v>9353</v>
      </c>
      <c r="GN11" s="3">
        <f t="shared" si="30"/>
        <v>15026</v>
      </c>
      <c r="GO11" s="3">
        <f t="shared" si="31"/>
        <v>15026</v>
      </c>
      <c r="GP11" s="3">
        <f t="shared" si="32"/>
        <v>15026</v>
      </c>
      <c r="GQ11" s="3">
        <f t="shared" si="33"/>
        <v>8147</v>
      </c>
      <c r="GR11" s="3">
        <f t="shared" si="34"/>
        <v>8147</v>
      </c>
      <c r="GS11" s="3">
        <f t="shared" si="35"/>
        <v>8147</v>
      </c>
      <c r="GT11" s="3">
        <f t="shared" si="36"/>
        <v>6810</v>
      </c>
      <c r="GU11" s="3">
        <f t="shared" si="37"/>
        <v>6810</v>
      </c>
      <c r="GV11" s="3">
        <f t="shared" si="38"/>
        <v>6810</v>
      </c>
      <c r="GW11" s="3">
        <f t="shared" si="39"/>
        <v>6810</v>
      </c>
      <c r="GX11" s="3">
        <f t="shared" si="40"/>
        <v>6810</v>
      </c>
      <c r="GY11" s="3">
        <f t="shared" si="41"/>
        <v>6810</v>
      </c>
      <c r="GZ11" s="3">
        <f t="shared" si="42"/>
        <v>100</v>
      </c>
      <c r="HA11" s="3">
        <f t="shared" si="43"/>
        <v>431034.48</v>
      </c>
      <c r="HB11" s="3">
        <f t="shared" si="44"/>
        <v>431034.48</v>
      </c>
      <c r="HC11" s="3">
        <f t="shared" si="45"/>
        <v>20455000</v>
      </c>
      <c r="HD11" s="3">
        <f t="shared" si="46"/>
        <v>22425000</v>
      </c>
      <c r="HE11" s="3">
        <f t="shared" si="47"/>
        <v>23505000</v>
      </c>
      <c r="HF11" s="3">
        <f t="shared" si="48"/>
        <v>24585000</v>
      </c>
      <c r="HG11" s="3">
        <f t="shared" si="49"/>
        <v>34320000</v>
      </c>
      <c r="HH11" s="3">
        <f t="shared" si="50"/>
        <v>37560000</v>
      </c>
      <c r="HI11" s="3">
        <f t="shared" si="51"/>
        <v>58665000</v>
      </c>
      <c r="HJ11" s="3">
        <f t="shared" si="52"/>
        <v>24000000</v>
      </c>
      <c r="HK11" s="3">
        <f t="shared" si="53"/>
        <v>24180000</v>
      </c>
      <c r="HL11" s="3">
        <f t="shared" si="54"/>
        <v>25260000</v>
      </c>
      <c r="HM11" s="3">
        <f t="shared" si="55"/>
        <v>26340000</v>
      </c>
      <c r="HN11" s="3">
        <f t="shared" si="56"/>
        <v>34290000</v>
      </c>
      <c r="HO11" s="3">
        <f t="shared" si="57"/>
        <v>37530000</v>
      </c>
      <c r="HP11" s="3">
        <f t="shared" si="58"/>
        <v>55660000</v>
      </c>
      <c r="HQ11" s="3">
        <f t="shared" si="59"/>
        <v>38500000</v>
      </c>
      <c r="HR11" s="3">
        <f t="shared" si="60"/>
        <v>23295000</v>
      </c>
      <c r="HS11" s="3">
        <f t="shared" si="61"/>
        <v>24255000</v>
      </c>
      <c r="HT11" s="3">
        <f t="shared" si="62"/>
        <v>25215000</v>
      </c>
      <c r="HU11" s="3">
        <f t="shared" si="63"/>
        <v>34380000</v>
      </c>
      <c r="HV11" s="3">
        <f t="shared" si="64"/>
        <v>38500000</v>
      </c>
      <c r="HW11" s="3">
        <f t="shared" si="65"/>
        <v>60995000</v>
      </c>
      <c r="HX11" s="3">
        <f t="shared" si="66"/>
        <v>11880000</v>
      </c>
      <c r="HY11" s="3">
        <f t="shared" si="67"/>
        <v>13140000</v>
      </c>
      <c r="HZ11" s="3">
        <f t="shared" si="68"/>
        <v>13860000</v>
      </c>
      <c r="IA11" s="3">
        <f t="shared" si="69"/>
        <v>14580000</v>
      </c>
      <c r="IB11" s="3">
        <f t="shared" si="70"/>
        <v>18090000</v>
      </c>
      <c r="IC11" s="3">
        <f t="shared" si="71"/>
        <v>20250000</v>
      </c>
      <c r="ID11" s="3">
        <f t="shared" si="72"/>
        <v>27300000</v>
      </c>
      <c r="IE11" s="3">
        <f t="shared" si="73"/>
        <v>15785000</v>
      </c>
      <c r="IF11" s="3">
        <f t="shared" si="74"/>
        <v>15695000</v>
      </c>
      <c r="IG11" s="3">
        <f t="shared" si="75"/>
        <v>16415000</v>
      </c>
      <c r="IH11" s="3">
        <f t="shared" si="76"/>
        <v>17135000</v>
      </c>
      <c r="II11" s="3">
        <f t="shared" si="77"/>
        <v>21470000</v>
      </c>
      <c r="IJ11" s="3">
        <f t="shared" si="78"/>
        <v>23630000</v>
      </c>
      <c r="IK11" s="3">
        <f t="shared" si="79"/>
        <v>33595000</v>
      </c>
      <c r="IL11" s="3">
        <f t="shared" si="80"/>
        <v>15150000</v>
      </c>
      <c r="IM11" s="3">
        <f t="shared" si="81"/>
        <v>14810000</v>
      </c>
      <c r="IN11" s="3">
        <f t="shared" si="82"/>
        <v>15410000</v>
      </c>
      <c r="IO11" s="3">
        <f t="shared" si="83"/>
        <v>25215000</v>
      </c>
      <c r="IP11" s="3">
        <f t="shared" si="84"/>
        <v>21560000</v>
      </c>
      <c r="IQ11" s="3">
        <f t="shared" si="85"/>
        <v>24600000</v>
      </c>
      <c r="IR11" s="3">
        <f t="shared" si="86"/>
        <v>24600000</v>
      </c>
      <c r="IS11" s="3">
        <f t="array" ref="IS11">SUM(IF($C$2:$IR$2&gt;=1,C11:IR11,0))</f>
        <v>246043961.92000002</v>
      </c>
      <c r="IT11" s="5" t="s">
        <v>164</v>
      </c>
    </row>
    <row r="12" spans="1:254" x14ac:dyDescent="0.2">
      <c r="A12" s="2" t="s">
        <v>129</v>
      </c>
      <c r="B12" s="1" t="s">
        <v>2</v>
      </c>
      <c r="C12" s="9">
        <v>150000</v>
      </c>
      <c r="D12" s="9">
        <v>70000</v>
      </c>
      <c r="E12" s="9">
        <v>65000</v>
      </c>
      <c r="F12" s="9">
        <v>30000</v>
      </c>
      <c r="G12" s="9">
        <v>80000</v>
      </c>
      <c r="H12" s="9">
        <v>45000</v>
      </c>
      <c r="I12" s="9">
        <v>30000</v>
      </c>
      <c r="J12" s="9">
        <v>40000</v>
      </c>
      <c r="K12" s="9">
        <v>45000</v>
      </c>
      <c r="L12" s="9">
        <v>60000</v>
      </c>
      <c r="M12" s="9">
        <v>60000</v>
      </c>
      <c r="N12" s="9">
        <v>60000</v>
      </c>
      <c r="O12" s="9">
        <v>25000</v>
      </c>
      <c r="P12" s="9">
        <v>15000</v>
      </c>
      <c r="Q12" s="4">
        <v>15000</v>
      </c>
      <c r="R12" s="4">
        <v>20000</v>
      </c>
      <c r="S12" s="4">
        <v>140000</v>
      </c>
      <c r="T12" s="4">
        <v>65000</v>
      </c>
      <c r="U12" s="4">
        <v>60000</v>
      </c>
      <c r="V12" s="4">
        <v>25000</v>
      </c>
      <c r="W12" s="4">
        <v>70000</v>
      </c>
      <c r="X12" s="4">
        <v>40000</v>
      </c>
      <c r="Y12" s="4">
        <v>25000</v>
      </c>
      <c r="Z12" s="4">
        <v>35000</v>
      </c>
      <c r="AA12" s="4">
        <v>40000</v>
      </c>
      <c r="AB12" s="4">
        <v>50000</v>
      </c>
      <c r="AC12" s="4">
        <v>55000</v>
      </c>
      <c r="AD12" s="4">
        <v>55000</v>
      </c>
      <c r="AE12" s="3">
        <v>20000</v>
      </c>
      <c r="AF12" s="3">
        <v>12000</v>
      </c>
      <c r="AG12" s="3">
        <v>12000</v>
      </c>
      <c r="AH12" s="3">
        <v>15000</v>
      </c>
      <c r="AI12" s="3">
        <v>130000</v>
      </c>
      <c r="AJ12" s="3">
        <v>60000</v>
      </c>
      <c r="AK12" s="3">
        <v>55000</v>
      </c>
      <c r="AL12" s="3">
        <v>20000</v>
      </c>
      <c r="AM12" s="3">
        <v>60000</v>
      </c>
      <c r="AN12" s="3">
        <v>35000</v>
      </c>
      <c r="AO12" s="3">
        <v>20000</v>
      </c>
      <c r="AP12" s="3">
        <v>30000</v>
      </c>
      <c r="AQ12" s="3">
        <v>35000</v>
      </c>
      <c r="AR12" s="3">
        <v>40000</v>
      </c>
      <c r="AS12" s="3">
        <v>50000</v>
      </c>
      <c r="AT12" s="3">
        <v>50000</v>
      </c>
      <c r="AU12" s="3">
        <v>15000</v>
      </c>
      <c r="AV12" s="3">
        <v>10000</v>
      </c>
      <c r="AW12" s="3">
        <v>10000</v>
      </c>
      <c r="AX12" s="3">
        <v>10000</v>
      </c>
      <c r="AY12" s="3">
        <v>715250</v>
      </c>
      <c r="AZ12" s="3">
        <v>735250</v>
      </c>
      <c r="BA12" s="3">
        <v>735250</v>
      </c>
      <c r="BB12" s="3">
        <v>3000000</v>
      </c>
      <c r="BC12" s="3">
        <v>3000000</v>
      </c>
      <c r="BD12" s="3">
        <v>3000000</v>
      </c>
      <c r="BE12" s="3">
        <v>3000000</v>
      </c>
      <c r="BF12" s="3">
        <v>3000000</v>
      </c>
      <c r="BG12" s="3">
        <v>3000000</v>
      </c>
      <c r="BH12" s="3">
        <v>3000000</v>
      </c>
      <c r="BI12" s="3">
        <v>3000000</v>
      </c>
      <c r="BJ12" s="3">
        <v>3000000</v>
      </c>
      <c r="BK12" s="3">
        <v>3000000</v>
      </c>
      <c r="BL12" s="3">
        <v>3000000</v>
      </c>
      <c r="BM12" s="3">
        <v>3000000</v>
      </c>
      <c r="BN12" s="3">
        <v>3000000</v>
      </c>
      <c r="BO12" s="3">
        <v>3000000</v>
      </c>
      <c r="BP12" s="3">
        <v>3000000</v>
      </c>
      <c r="BQ12" s="3">
        <v>3000000</v>
      </c>
      <c r="BR12" s="3">
        <v>4000000</v>
      </c>
      <c r="BS12" s="3">
        <v>4000000</v>
      </c>
      <c r="BT12" s="3">
        <v>4000000</v>
      </c>
      <c r="BU12" s="3">
        <v>4000000</v>
      </c>
      <c r="BV12" s="3">
        <v>4000000</v>
      </c>
      <c r="BW12" s="3">
        <v>4000000</v>
      </c>
      <c r="BX12" s="3">
        <v>4000000</v>
      </c>
      <c r="BY12" s="3">
        <v>4000000</v>
      </c>
      <c r="BZ12" s="3">
        <v>4000000</v>
      </c>
      <c r="CA12" s="3">
        <v>4000000</v>
      </c>
      <c r="CB12" s="3">
        <v>4000000</v>
      </c>
      <c r="CC12" s="3">
        <v>4000000</v>
      </c>
      <c r="CD12" s="3">
        <v>4000000</v>
      </c>
      <c r="CE12" s="3">
        <v>4000000</v>
      </c>
      <c r="CF12" s="3">
        <v>4000000</v>
      </c>
      <c r="CG12" s="3">
        <v>4000000</v>
      </c>
      <c r="CH12" s="3">
        <v>4500000</v>
      </c>
      <c r="CI12" s="3">
        <v>4500000</v>
      </c>
      <c r="CJ12" s="3">
        <v>4500000</v>
      </c>
      <c r="CK12" s="3">
        <v>4500000</v>
      </c>
      <c r="CL12" s="3">
        <v>4500000</v>
      </c>
      <c r="CM12" s="3">
        <v>4500000</v>
      </c>
      <c r="CN12" s="3">
        <v>4500000</v>
      </c>
      <c r="CO12" s="3">
        <v>4500000</v>
      </c>
      <c r="CP12" s="3">
        <v>4500000</v>
      </c>
      <c r="CQ12" s="3">
        <v>4500000</v>
      </c>
      <c r="CR12" s="3">
        <v>4500000</v>
      </c>
      <c r="CS12" s="3">
        <v>4500000</v>
      </c>
      <c r="CT12" s="3">
        <v>4500000</v>
      </c>
      <c r="CU12" s="3">
        <v>4500000</v>
      </c>
      <c r="CV12" s="3">
        <v>4500000</v>
      </c>
      <c r="CW12" s="3">
        <v>4500000</v>
      </c>
      <c r="CX12" s="3">
        <v>6000000</v>
      </c>
      <c r="CY12" s="3">
        <v>6000000</v>
      </c>
      <c r="CZ12" s="3">
        <v>6000000</v>
      </c>
      <c r="DA12" s="3">
        <v>6000000</v>
      </c>
      <c r="DB12" s="3">
        <v>6000000</v>
      </c>
      <c r="DC12" s="3">
        <v>6000000</v>
      </c>
      <c r="DD12" s="3">
        <v>6000000</v>
      </c>
      <c r="DE12" s="3">
        <v>6000000</v>
      </c>
      <c r="DF12" s="3">
        <v>6000000</v>
      </c>
      <c r="DG12" s="3">
        <v>6000000</v>
      </c>
      <c r="DH12" s="3">
        <v>6000000</v>
      </c>
      <c r="DI12" s="3">
        <v>6000000</v>
      </c>
      <c r="DJ12" s="3">
        <v>6000000</v>
      </c>
      <c r="DK12" s="3">
        <v>6000000</v>
      </c>
      <c r="DL12" s="3">
        <v>6000000</v>
      </c>
      <c r="DM12" s="3">
        <v>6000000</v>
      </c>
      <c r="DN12" s="3">
        <v>12000000</v>
      </c>
      <c r="DO12" s="3">
        <v>12000000</v>
      </c>
      <c r="DP12" s="3">
        <v>12000000</v>
      </c>
      <c r="DQ12" s="3">
        <v>12000000</v>
      </c>
      <c r="DR12" s="3">
        <v>12000000</v>
      </c>
      <c r="DS12" s="3">
        <v>12000000</v>
      </c>
      <c r="DT12" s="3">
        <v>12000000</v>
      </c>
      <c r="DU12" s="3">
        <v>12000000</v>
      </c>
      <c r="DV12" s="3">
        <v>12000000</v>
      </c>
      <c r="DW12" s="3">
        <v>12000000</v>
      </c>
      <c r="DX12" s="3">
        <v>12000000</v>
      </c>
      <c r="DY12" s="3">
        <v>12000000</v>
      </c>
      <c r="DZ12" s="3">
        <v>12000000</v>
      </c>
      <c r="EA12" s="3">
        <v>12000000</v>
      </c>
      <c r="EB12" s="3">
        <v>12000000</v>
      </c>
      <c r="EC12" s="3">
        <v>12000000</v>
      </c>
      <c r="ED12" s="3">
        <v>20000000</v>
      </c>
      <c r="EE12" s="3">
        <v>20000000</v>
      </c>
      <c r="EF12" s="3">
        <v>20000000</v>
      </c>
      <c r="EG12" s="3">
        <v>20000000</v>
      </c>
      <c r="EH12" s="3">
        <v>20000000</v>
      </c>
      <c r="EI12" s="3">
        <v>20000000</v>
      </c>
      <c r="EJ12" s="3">
        <v>20000000</v>
      </c>
      <c r="EK12" s="3">
        <v>20000000</v>
      </c>
      <c r="EL12" s="3">
        <v>20000000</v>
      </c>
      <c r="EM12" s="3">
        <v>20000000</v>
      </c>
      <c r="EN12" s="3">
        <v>20000000</v>
      </c>
      <c r="EO12" s="3">
        <v>20000000</v>
      </c>
      <c r="EP12" s="3">
        <v>20000000</v>
      </c>
      <c r="EQ12" s="3">
        <v>20000000</v>
      </c>
      <c r="ER12" s="3">
        <v>20000000</v>
      </c>
      <c r="ES12" s="3">
        <v>20000000</v>
      </c>
      <c r="ET12" s="3">
        <v>25000000</v>
      </c>
      <c r="EU12" s="3">
        <v>25000000</v>
      </c>
      <c r="EV12" s="3">
        <v>25000000</v>
      </c>
      <c r="EW12" s="3">
        <v>25000000</v>
      </c>
      <c r="EX12" s="3">
        <v>25000000</v>
      </c>
      <c r="EY12" s="3">
        <v>25000000</v>
      </c>
      <c r="EZ12" s="3">
        <v>25000000</v>
      </c>
      <c r="FA12" s="3">
        <v>25000000</v>
      </c>
      <c r="FB12" s="3">
        <v>25000000</v>
      </c>
      <c r="FC12" s="3">
        <v>25000000</v>
      </c>
      <c r="FD12" s="3">
        <v>25000000</v>
      </c>
      <c r="FE12" s="3">
        <v>25000000</v>
      </c>
      <c r="FF12" s="3">
        <v>25000000</v>
      </c>
      <c r="FG12" s="3">
        <v>25000000</v>
      </c>
      <c r="FH12" s="3">
        <v>25000000</v>
      </c>
      <c r="FI12" s="3">
        <v>25000000</v>
      </c>
      <c r="FJ12" s="3">
        <f t="shared" si="0"/>
        <v>250000</v>
      </c>
      <c r="FK12" s="3">
        <f t="shared" si="1"/>
        <v>230000</v>
      </c>
      <c r="FL12" s="3">
        <f t="shared" si="2"/>
        <v>210000</v>
      </c>
      <c r="FM12" s="3">
        <f t="shared" si="3"/>
        <v>250000</v>
      </c>
      <c r="FN12" s="3">
        <f t="shared" si="4"/>
        <v>230000</v>
      </c>
      <c r="FO12" s="3">
        <f t="shared" si="5"/>
        <v>210000</v>
      </c>
      <c r="FP12" s="3">
        <f t="shared" si="6"/>
        <v>210000</v>
      </c>
      <c r="FQ12" s="3">
        <f t="shared" si="7"/>
        <v>185000</v>
      </c>
      <c r="FR12" s="3">
        <f t="shared" si="8"/>
        <v>160000</v>
      </c>
      <c r="FS12" s="3">
        <f t="shared" si="9"/>
        <v>210000</v>
      </c>
      <c r="FT12" s="3">
        <f t="shared" si="10"/>
        <v>190000</v>
      </c>
      <c r="FU12" s="3">
        <f t="shared" si="11"/>
        <v>170000</v>
      </c>
      <c r="FV12" s="3">
        <f t="shared" si="12"/>
        <v>125000</v>
      </c>
      <c r="FW12" s="3">
        <f t="shared" si="13"/>
        <v>110000</v>
      </c>
      <c r="FX12" s="3">
        <f t="shared" si="14"/>
        <v>95000</v>
      </c>
      <c r="FY12" s="3">
        <f t="shared" si="15"/>
        <v>125000</v>
      </c>
      <c r="FZ12" s="3">
        <f t="shared" si="16"/>
        <v>110000</v>
      </c>
      <c r="GA12" s="3">
        <f t="shared" si="17"/>
        <v>95000</v>
      </c>
      <c r="GB12" s="3">
        <f t="shared" si="18"/>
        <v>105000</v>
      </c>
      <c r="GC12" s="3">
        <f t="shared" si="19"/>
        <v>90000</v>
      </c>
      <c r="GD12" s="3">
        <f t="shared" si="20"/>
        <v>75000</v>
      </c>
      <c r="GE12" s="3">
        <f t="shared" si="21"/>
        <v>105000</v>
      </c>
      <c r="GF12" s="3">
        <f t="shared" si="22"/>
        <v>95000</v>
      </c>
      <c r="GG12" s="3">
        <f t="shared" si="23"/>
        <v>95000</v>
      </c>
      <c r="GH12" s="14">
        <f t="shared" si="24"/>
        <v>25000</v>
      </c>
      <c r="GI12" s="3">
        <f t="shared" si="25"/>
        <v>20000</v>
      </c>
      <c r="GJ12" s="3">
        <f t="shared" si="26"/>
        <v>15000</v>
      </c>
      <c r="GK12" s="3">
        <f t="shared" si="27"/>
        <v>30000</v>
      </c>
      <c r="GL12" s="3">
        <f t="shared" si="28"/>
        <v>25000</v>
      </c>
      <c r="GM12" s="3">
        <f t="shared" si="29"/>
        <v>20000</v>
      </c>
      <c r="GN12" s="3">
        <f t="shared" si="30"/>
        <v>40000</v>
      </c>
      <c r="GO12" s="3">
        <f t="shared" si="31"/>
        <v>35000</v>
      </c>
      <c r="GP12" s="3">
        <f t="shared" si="32"/>
        <v>30000</v>
      </c>
      <c r="GQ12" s="3">
        <f t="shared" si="33"/>
        <v>20000</v>
      </c>
      <c r="GR12" s="3">
        <f t="shared" si="34"/>
        <v>15000</v>
      </c>
      <c r="GS12" s="3">
        <f t="shared" si="35"/>
        <v>10000</v>
      </c>
      <c r="GT12" s="3">
        <f t="shared" si="36"/>
        <v>15000</v>
      </c>
      <c r="GU12" s="3">
        <f t="shared" si="37"/>
        <v>12000</v>
      </c>
      <c r="GV12" s="3">
        <f t="shared" si="38"/>
        <v>10000</v>
      </c>
      <c r="GW12" s="3">
        <f t="shared" si="39"/>
        <v>15000</v>
      </c>
      <c r="GX12" s="3">
        <f t="shared" si="40"/>
        <v>12000</v>
      </c>
      <c r="GY12" s="3">
        <f t="shared" si="41"/>
        <v>10000</v>
      </c>
      <c r="GZ12" s="3">
        <f t="shared" si="42"/>
        <v>715250</v>
      </c>
      <c r="HA12" s="3">
        <f t="shared" si="43"/>
        <v>735250</v>
      </c>
      <c r="HB12" s="3">
        <f t="shared" si="44"/>
        <v>735250</v>
      </c>
      <c r="HC12" s="3">
        <f t="shared" si="45"/>
        <v>9000000</v>
      </c>
      <c r="HD12" s="3">
        <f t="shared" si="46"/>
        <v>12000000</v>
      </c>
      <c r="HE12" s="3">
        <f t="shared" si="47"/>
        <v>13500000</v>
      </c>
      <c r="HF12" s="3">
        <f t="shared" si="48"/>
        <v>18000000</v>
      </c>
      <c r="HG12" s="3">
        <f t="shared" si="49"/>
        <v>36000000</v>
      </c>
      <c r="HH12" s="3">
        <f t="shared" si="50"/>
        <v>60000000</v>
      </c>
      <c r="HI12" s="3">
        <f t="shared" si="51"/>
        <v>75000000</v>
      </c>
      <c r="HJ12" s="3">
        <f t="shared" si="52"/>
        <v>9000000</v>
      </c>
      <c r="HK12" s="3">
        <f t="shared" si="53"/>
        <v>12000000</v>
      </c>
      <c r="HL12" s="3">
        <f t="shared" si="54"/>
        <v>13500000</v>
      </c>
      <c r="HM12" s="3">
        <f t="shared" si="55"/>
        <v>18000000</v>
      </c>
      <c r="HN12" s="3">
        <f t="shared" si="56"/>
        <v>36000000</v>
      </c>
      <c r="HO12" s="3">
        <f t="shared" si="57"/>
        <v>60000000</v>
      </c>
      <c r="HP12" s="3">
        <f t="shared" si="58"/>
        <v>75000000</v>
      </c>
      <c r="HQ12" s="3">
        <f t="shared" si="59"/>
        <v>60000000</v>
      </c>
      <c r="HR12" s="3">
        <f t="shared" si="60"/>
        <v>12000000</v>
      </c>
      <c r="HS12" s="3">
        <f t="shared" si="61"/>
        <v>13500000</v>
      </c>
      <c r="HT12" s="3">
        <f t="shared" si="62"/>
        <v>18000000</v>
      </c>
      <c r="HU12" s="3">
        <f t="shared" si="63"/>
        <v>36000000</v>
      </c>
      <c r="HV12" s="3">
        <f t="shared" si="64"/>
        <v>60000000</v>
      </c>
      <c r="HW12" s="3">
        <f t="shared" si="65"/>
        <v>75000000</v>
      </c>
      <c r="HX12" s="3">
        <f t="shared" si="66"/>
        <v>6000000</v>
      </c>
      <c r="HY12" s="3">
        <f t="shared" si="67"/>
        <v>8000000</v>
      </c>
      <c r="HZ12" s="3">
        <f t="shared" si="68"/>
        <v>9000000</v>
      </c>
      <c r="IA12" s="3">
        <f t="shared" si="69"/>
        <v>12000000</v>
      </c>
      <c r="IB12" s="3">
        <f t="shared" si="70"/>
        <v>24000000</v>
      </c>
      <c r="IC12" s="3">
        <f t="shared" si="71"/>
        <v>40000000</v>
      </c>
      <c r="ID12" s="3">
        <f t="shared" si="72"/>
        <v>50000000</v>
      </c>
      <c r="IE12" s="3">
        <f t="shared" si="73"/>
        <v>6000000</v>
      </c>
      <c r="IF12" s="3">
        <f t="shared" si="74"/>
        <v>8000000</v>
      </c>
      <c r="IG12" s="3">
        <f t="shared" si="75"/>
        <v>9000000</v>
      </c>
      <c r="IH12" s="3">
        <f t="shared" si="76"/>
        <v>12000000</v>
      </c>
      <c r="II12" s="3">
        <f t="shared" si="77"/>
        <v>24000000</v>
      </c>
      <c r="IJ12" s="3">
        <f t="shared" si="78"/>
        <v>40000000</v>
      </c>
      <c r="IK12" s="3">
        <f t="shared" si="79"/>
        <v>50000000</v>
      </c>
      <c r="IL12" s="3">
        <f t="shared" si="80"/>
        <v>6000000</v>
      </c>
      <c r="IM12" s="3">
        <f t="shared" si="81"/>
        <v>8000000</v>
      </c>
      <c r="IN12" s="3">
        <f t="shared" si="82"/>
        <v>9000000</v>
      </c>
      <c r="IO12" s="3">
        <f t="shared" si="83"/>
        <v>18000000</v>
      </c>
      <c r="IP12" s="3">
        <f t="shared" si="84"/>
        <v>24000000</v>
      </c>
      <c r="IQ12" s="3">
        <f t="shared" si="85"/>
        <v>40000000</v>
      </c>
      <c r="IR12" s="3">
        <f t="shared" si="86"/>
        <v>40000000</v>
      </c>
      <c r="IS12" s="3">
        <f t="array" ref="IS12">SUM(IF($C$2:$IR$2&gt;=1,C12:IR12,0))</f>
        <v>240166000</v>
      </c>
      <c r="IT12" s="5" t="s">
        <v>164</v>
      </c>
    </row>
    <row r="13" spans="1:254" x14ac:dyDescent="0.2">
      <c r="A13" s="2" t="s">
        <v>134</v>
      </c>
      <c r="B13" s="1" t="s">
        <v>2</v>
      </c>
      <c r="C13" s="9">
        <v>210600</v>
      </c>
      <c r="D13" s="9">
        <v>62000</v>
      </c>
      <c r="E13" s="9">
        <v>62000</v>
      </c>
      <c r="F13" s="9">
        <v>26000</v>
      </c>
      <c r="G13" s="9">
        <v>135000</v>
      </c>
      <c r="H13" s="9">
        <v>62000</v>
      </c>
      <c r="I13" s="9">
        <v>15000</v>
      </c>
      <c r="J13" s="9">
        <v>20000</v>
      </c>
      <c r="K13" s="9">
        <v>42000</v>
      </c>
      <c r="L13" s="9">
        <v>69000</v>
      </c>
      <c r="M13" s="9">
        <v>63000</v>
      </c>
      <c r="N13" s="9">
        <v>77000</v>
      </c>
      <c r="O13" s="9">
        <v>20000</v>
      </c>
      <c r="P13" s="9">
        <v>15000</v>
      </c>
      <c r="Q13" s="4">
        <v>15000</v>
      </c>
      <c r="R13" s="4">
        <v>22000</v>
      </c>
      <c r="S13" s="4">
        <v>207000</v>
      </c>
      <c r="T13" s="4">
        <v>60000</v>
      </c>
      <c r="U13" s="4">
        <v>60000</v>
      </c>
      <c r="V13" s="4">
        <v>25000</v>
      </c>
      <c r="W13" s="4">
        <v>133000</v>
      </c>
      <c r="X13" s="4">
        <v>60000</v>
      </c>
      <c r="Y13" s="4">
        <v>14000</v>
      </c>
      <c r="Z13" s="4">
        <v>19000</v>
      </c>
      <c r="AA13" s="4">
        <v>41000</v>
      </c>
      <c r="AB13" s="4">
        <v>67000</v>
      </c>
      <c r="AC13" s="4">
        <v>61000</v>
      </c>
      <c r="AD13" s="4">
        <v>75000</v>
      </c>
      <c r="AE13" s="3">
        <v>20000</v>
      </c>
      <c r="AF13" s="3">
        <v>14000</v>
      </c>
      <c r="AG13" s="3">
        <v>14000</v>
      </c>
      <c r="AH13" s="3">
        <v>21000</v>
      </c>
      <c r="AI13" s="3">
        <v>203000</v>
      </c>
      <c r="AJ13" s="3">
        <v>58000</v>
      </c>
      <c r="AK13" s="3">
        <v>58000</v>
      </c>
      <c r="AL13" s="3">
        <v>24000</v>
      </c>
      <c r="AM13" s="3">
        <v>130000</v>
      </c>
      <c r="AN13" s="3">
        <v>58000</v>
      </c>
      <c r="AO13" s="3">
        <v>13000</v>
      </c>
      <c r="AP13" s="3">
        <v>18000</v>
      </c>
      <c r="AQ13" s="3">
        <v>40000</v>
      </c>
      <c r="AR13" s="3">
        <v>65000</v>
      </c>
      <c r="AS13" s="3">
        <v>59000</v>
      </c>
      <c r="AT13" s="3">
        <v>73000</v>
      </c>
      <c r="AU13" s="3">
        <v>20000</v>
      </c>
      <c r="AV13" s="3">
        <v>13000</v>
      </c>
      <c r="AW13" s="3">
        <v>13000</v>
      </c>
      <c r="AX13" s="3">
        <v>20000</v>
      </c>
      <c r="AY13" s="3">
        <v>700</v>
      </c>
      <c r="AZ13" s="3">
        <v>700000</v>
      </c>
      <c r="BA13" s="3">
        <v>1000000</v>
      </c>
      <c r="BB13" s="3">
        <v>3000000</v>
      </c>
      <c r="BC13" s="3">
        <v>2220000</v>
      </c>
      <c r="BD13" s="3">
        <v>2220000</v>
      </c>
      <c r="BE13" s="3">
        <v>1620000</v>
      </c>
      <c r="BF13" s="3">
        <v>2400000</v>
      </c>
      <c r="BG13" s="3">
        <v>2220000</v>
      </c>
      <c r="BH13" s="3">
        <v>1410000</v>
      </c>
      <c r="BI13" s="3">
        <v>1410000</v>
      </c>
      <c r="BJ13" s="3">
        <v>1530000</v>
      </c>
      <c r="BK13" s="3">
        <v>2400000</v>
      </c>
      <c r="BL13" s="3">
        <v>2400000</v>
      </c>
      <c r="BM13" s="3">
        <v>2400000</v>
      </c>
      <c r="BN13" s="3">
        <v>1410000</v>
      </c>
      <c r="BO13" s="3">
        <v>1620000</v>
      </c>
      <c r="BP13" s="3">
        <v>1620000</v>
      </c>
      <c r="BQ13" s="3">
        <v>2070000</v>
      </c>
      <c r="BR13" s="3">
        <v>3000000</v>
      </c>
      <c r="BS13" s="3">
        <v>2220000</v>
      </c>
      <c r="BT13" s="3">
        <v>2220000</v>
      </c>
      <c r="BU13" s="3">
        <v>1620000</v>
      </c>
      <c r="BV13" s="3">
        <v>2400000</v>
      </c>
      <c r="BW13" s="3">
        <v>2220000</v>
      </c>
      <c r="BX13" s="3">
        <v>1410000</v>
      </c>
      <c r="BY13" s="3">
        <v>1410000</v>
      </c>
      <c r="BZ13" s="3">
        <v>1530000</v>
      </c>
      <c r="CA13" s="3">
        <v>2400000</v>
      </c>
      <c r="CB13" s="3">
        <v>2400000</v>
      </c>
      <c r="CC13" s="3">
        <v>2400000</v>
      </c>
      <c r="CD13" s="3">
        <v>1410000</v>
      </c>
      <c r="CE13" s="3">
        <v>1620000</v>
      </c>
      <c r="CF13" s="3">
        <v>1620000</v>
      </c>
      <c r="CG13" s="3">
        <v>2070000</v>
      </c>
      <c r="CH13" s="3">
        <v>3000000</v>
      </c>
      <c r="CI13" s="3">
        <v>2220000</v>
      </c>
      <c r="CJ13" s="3">
        <v>2220000</v>
      </c>
      <c r="CK13" s="3">
        <v>1620000</v>
      </c>
      <c r="CL13" s="3">
        <v>2400000</v>
      </c>
      <c r="CM13" s="3">
        <v>2220000</v>
      </c>
      <c r="CN13" s="3">
        <v>1410000</v>
      </c>
      <c r="CO13" s="3">
        <v>1410000</v>
      </c>
      <c r="CP13" s="3">
        <v>1530000</v>
      </c>
      <c r="CQ13" s="3">
        <v>2400000</v>
      </c>
      <c r="CR13" s="3">
        <v>2400000</v>
      </c>
      <c r="CS13" s="3">
        <v>2400000</v>
      </c>
      <c r="CT13" s="3">
        <v>1410000</v>
      </c>
      <c r="CU13" s="3">
        <v>1620000</v>
      </c>
      <c r="CV13" s="3">
        <v>1620000</v>
      </c>
      <c r="CW13" s="3">
        <v>2070000</v>
      </c>
      <c r="CX13" s="3">
        <v>5000000</v>
      </c>
      <c r="CY13" s="3">
        <v>3700000</v>
      </c>
      <c r="CZ13" s="3">
        <v>3700000</v>
      </c>
      <c r="DA13" s="3">
        <v>2700000</v>
      </c>
      <c r="DB13" s="3">
        <v>4000000</v>
      </c>
      <c r="DC13" s="3">
        <v>3700000</v>
      </c>
      <c r="DD13" s="3">
        <v>2350000</v>
      </c>
      <c r="DE13" s="3">
        <v>2350000</v>
      </c>
      <c r="DF13" s="3">
        <v>2550000</v>
      </c>
      <c r="DG13" s="3">
        <v>4000000</v>
      </c>
      <c r="DH13" s="3">
        <v>4000000</v>
      </c>
      <c r="DI13" s="3">
        <v>4000000</v>
      </c>
      <c r="DJ13" s="3">
        <v>2350000</v>
      </c>
      <c r="DK13" s="3">
        <v>2700000</v>
      </c>
      <c r="DL13" s="3">
        <v>2700000</v>
      </c>
      <c r="DM13" s="3">
        <v>3450000</v>
      </c>
      <c r="DN13" s="3">
        <v>8000000</v>
      </c>
      <c r="DO13" s="3">
        <v>5920000</v>
      </c>
      <c r="DP13" s="3">
        <v>5920000</v>
      </c>
      <c r="DQ13" s="3">
        <v>4320000</v>
      </c>
      <c r="DR13" s="3">
        <v>6400000</v>
      </c>
      <c r="DS13" s="3">
        <v>5920000</v>
      </c>
      <c r="DT13" s="3">
        <v>3760000</v>
      </c>
      <c r="DU13" s="3">
        <v>3760000</v>
      </c>
      <c r="DV13" s="3">
        <v>4080000</v>
      </c>
      <c r="DW13" s="3">
        <v>6400000</v>
      </c>
      <c r="DX13" s="3">
        <v>6400000</v>
      </c>
      <c r="DY13" s="3">
        <v>6400000</v>
      </c>
      <c r="DZ13" s="3">
        <v>3760000</v>
      </c>
      <c r="EA13" s="3">
        <v>4320000</v>
      </c>
      <c r="EB13" s="3">
        <v>4320000</v>
      </c>
      <c r="EC13" s="3">
        <v>5520000</v>
      </c>
      <c r="ED13" s="3">
        <v>8000000</v>
      </c>
      <c r="EE13" s="3">
        <v>5920000</v>
      </c>
      <c r="EF13" s="3">
        <v>5920000</v>
      </c>
      <c r="EG13" s="3">
        <v>4320000</v>
      </c>
      <c r="EH13" s="3">
        <v>6400000</v>
      </c>
      <c r="EI13" s="3">
        <v>5920000</v>
      </c>
      <c r="EJ13" s="3">
        <v>3760000</v>
      </c>
      <c r="EK13" s="3">
        <v>3760000</v>
      </c>
      <c r="EL13" s="3">
        <v>4080000</v>
      </c>
      <c r="EM13" s="3">
        <v>6400000</v>
      </c>
      <c r="EN13" s="3">
        <v>6400000</v>
      </c>
      <c r="EO13" s="3">
        <v>6400000</v>
      </c>
      <c r="EP13" s="3">
        <v>3760000</v>
      </c>
      <c r="EQ13" s="3">
        <v>4320000</v>
      </c>
      <c r="ER13" s="3">
        <v>4320000</v>
      </c>
      <c r="ES13" s="3">
        <v>5520000</v>
      </c>
      <c r="ET13" s="3">
        <v>13000000</v>
      </c>
      <c r="EU13" s="3">
        <v>9620000</v>
      </c>
      <c r="EV13" s="3">
        <v>9620000</v>
      </c>
      <c r="EW13" s="3">
        <v>7020000</v>
      </c>
      <c r="EX13" s="3">
        <v>10400000</v>
      </c>
      <c r="EY13" s="3">
        <v>9620000</v>
      </c>
      <c r="EZ13" s="3">
        <v>6110000</v>
      </c>
      <c r="FA13" s="3">
        <v>6110000</v>
      </c>
      <c r="FB13" s="3">
        <v>6630000</v>
      </c>
      <c r="FC13" s="3">
        <v>10400000</v>
      </c>
      <c r="FD13" s="3">
        <v>10400000</v>
      </c>
      <c r="FE13" s="3">
        <v>10400000</v>
      </c>
      <c r="FF13" s="3">
        <v>6110000</v>
      </c>
      <c r="FG13" s="3">
        <v>7020000</v>
      </c>
      <c r="FH13" s="3">
        <v>7020000</v>
      </c>
      <c r="FI13" s="3">
        <v>8970000</v>
      </c>
      <c r="FJ13" s="3">
        <f t="shared" si="0"/>
        <v>298600</v>
      </c>
      <c r="FK13" s="3">
        <f t="shared" si="1"/>
        <v>292000</v>
      </c>
      <c r="FL13" s="3">
        <f t="shared" si="2"/>
        <v>285000</v>
      </c>
      <c r="FM13" s="3">
        <f t="shared" si="3"/>
        <v>298600</v>
      </c>
      <c r="FN13" s="3">
        <f t="shared" si="4"/>
        <v>292000</v>
      </c>
      <c r="FO13" s="3">
        <f t="shared" si="5"/>
        <v>285000</v>
      </c>
      <c r="FP13" s="3">
        <f t="shared" si="6"/>
        <v>266000</v>
      </c>
      <c r="FQ13" s="3">
        <f t="shared" si="7"/>
        <v>260000</v>
      </c>
      <c r="FR13" s="3">
        <f t="shared" si="8"/>
        <v>253000</v>
      </c>
      <c r="FS13" s="3">
        <f t="shared" si="9"/>
        <v>274000</v>
      </c>
      <c r="FT13" s="3">
        <f t="shared" si="10"/>
        <v>268000</v>
      </c>
      <c r="FU13" s="3">
        <f t="shared" si="11"/>
        <v>261000</v>
      </c>
      <c r="FV13" s="3">
        <f t="shared" si="12"/>
        <v>131000</v>
      </c>
      <c r="FW13" s="3">
        <f t="shared" si="13"/>
        <v>127000</v>
      </c>
      <c r="FX13" s="3">
        <f t="shared" si="14"/>
        <v>123000</v>
      </c>
      <c r="FY13" s="3">
        <f t="shared" si="15"/>
        <v>131000</v>
      </c>
      <c r="FZ13" s="3">
        <f t="shared" si="16"/>
        <v>127000</v>
      </c>
      <c r="GA13" s="3">
        <f t="shared" si="17"/>
        <v>123000</v>
      </c>
      <c r="GB13" s="3">
        <f t="shared" si="18"/>
        <v>131000</v>
      </c>
      <c r="GC13" s="3">
        <f t="shared" si="19"/>
        <v>127000</v>
      </c>
      <c r="GD13" s="3">
        <f t="shared" si="20"/>
        <v>123000</v>
      </c>
      <c r="GE13" s="3">
        <f t="shared" si="21"/>
        <v>139000</v>
      </c>
      <c r="GF13" s="3">
        <f t="shared" si="22"/>
        <v>135000</v>
      </c>
      <c r="GG13" s="3">
        <f t="shared" si="23"/>
        <v>135000</v>
      </c>
      <c r="GH13" s="14">
        <f t="shared" si="24"/>
        <v>20000</v>
      </c>
      <c r="GI13" s="3">
        <f t="shared" si="25"/>
        <v>20000</v>
      </c>
      <c r="GJ13" s="3">
        <f t="shared" si="26"/>
        <v>20000</v>
      </c>
      <c r="GK13" s="3">
        <f t="shared" si="27"/>
        <v>15000</v>
      </c>
      <c r="GL13" s="3">
        <f t="shared" si="28"/>
        <v>14000</v>
      </c>
      <c r="GM13" s="3">
        <f t="shared" si="29"/>
        <v>13000</v>
      </c>
      <c r="GN13" s="3">
        <f t="shared" si="30"/>
        <v>20000</v>
      </c>
      <c r="GO13" s="3">
        <f t="shared" si="31"/>
        <v>19000</v>
      </c>
      <c r="GP13" s="3">
        <f t="shared" si="32"/>
        <v>18000</v>
      </c>
      <c r="GQ13" s="3">
        <f t="shared" si="33"/>
        <v>22000</v>
      </c>
      <c r="GR13" s="3">
        <f t="shared" si="34"/>
        <v>21000</v>
      </c>
      <c r="GS13" s="3">
        <f t="shared" si="35"/>
        <v>20000</v>
      </c>
      <c r="GT13" s="3">
        <f t="shared" si="36"/>
        <v>15000</v>
      </c>
      <c r="GU13" s="3">
        <f t="shared" si="37"/>
        <v>14000</v>
      </c>
      <c r="GV13" s="3">
        <f t="shared" si="38"/>
        <v>13000</v>
      </c>
      <c r="GW13" s="3">
        <f t="shared" si="39"/>
        <v>15000</v>
      </c>
      <c r="GX13" s="3">
        <f t="shared" si="40"/>
        <v>14000</v>
      </c>
      <c r="GY13" s="3">
        <f t="shared" si="41"/>
        <v>13000</v>
      </c>
      <c r="GZ13" s="3">
        <f t="shared" si="42"/>
        <v>700</v>
      </c>
      <c r="HA13" s="3">
        <f t="shared" si="43"/>
        <v>700000</v>
      </c>
      <c r="HB13" s="3">
        <f t="shared" si="44"/>
        <v>1000000</v>
      </c>
      <c r="HC13" s="3">
        <f t="shared" si="45"/>
        <v>6840000</v>
      </c>
      <c r="HD13" s="3">
        <f t="shared" si="46"/>
        <v>6840000</v>
      </c>
      <c r="HE13" s="3">
        <f t="shared" si="47"/>
        <v>6840000</v>
      </c>
      <c r="HF13" s="3">
        <f t="shared" si="48"/>
        <v>11400000</v>
      </c>
      <c r="HG13" s="3">
        <f t="shared" si="49"/>
        <v>18240000</v>
      </c>
      <c r="HH13" s="3">
        <f t="shared" si="50"/>
        <v>18240000</v>
      </c>
      <c r="HI13" s="3">
        <f t="shared" si="51"/>
        <v>29640000</v>
      </c>
      <c r="HJ13" s="3">
        <f t="shared" si="52"/>
        <v>7020000</v>
      </c>
      <c r="HK13" s="3">
        <f t="shared" si="53"/>
        <v>7020000</v>
      </c>
      <c r="HL13" s="3">
        <f t="shared" si="54"/>
        <v>7020000</v>
      </c>
      <c r="HM13" s="3">
        <f t="shared" si="55"/>
        <v>11700000</v>
      </c>
      <c r="HN13" s="3">
        <f t="shared" si="56"/>
        <v>18720000</v>
      </c>
      <c r="HO13" s="3">
        <f t="shared" si="57"/>
        <v>18720000</v>
      </c>
      <c r="HP13" s="3">
        <f t="shared" si="58"/>
        <v>30420000</v>
      </c>
      <c r="HQ13" s="3">
        <f t="shared" si="59"/>
        <v>18720000</v>
      </c>
      <c r="HR13" s="3">
        <f t="shared" si="60"/>
        <v>7020000</v>
      </c>
      <c r="HS13" s="3">
        <f t="shared" si="61"/>
        <v>7020000</v>
      </c>
      <c r="HT13" s="3">
        <f t="shared" si="62"/>
        <v>11700000</v>
      </c>
      <c r="HU13" s="3">
        <f t="shared" si="63"/>
        <v>18720000</v>
      </c>
      <c r="HV13" s="3">
        <f t="shared" si="64"/>
        <v>18720000</v>
      </c>
      <c r="HW13" s="3">
        <f t="shared" si="65"/>
        <v>30420000</v>
      </c>
      <c r="HX13" s="3">
        <f t="shared" si="66"/>
        <v>4620000</v>
      </c>
      <c r="HY13" s="3">
        <f t="shared" si="67"/>
        <v>4620000</v>
      </c>
      <c r="HZ13" s="3">
        <f t="shared" si="68"/>
        <v>4620000</v>
      </c>
      <c r="IA13" s="3">
        <f t="shared" si="69"/>
        <v>7700000</v>
      </c>
      <c r="IB13" s="3">
        <f t="shared" si="70"/>
        <v>12320000</v>
      </c>
      <c r="IC13" s="3">
        <f t="shared" si="71"/>
        <v>12320000</v>
      </c>
      <c r="ID13" s="3">
        <f t="shared" si="72"/>
        <v>20020000</v>
      </c>
      <c r="IE13" s="3">
        <f t="shared" si="73"/>
        <v>4620000</v>
      </c>
      <c r="IF13" s="3">
        <f t="shared" si="74"/>
        <v>4800000</v>
      </c>
      <c r="IG13" s="3">
        <f t="shared" si="75"/>
        <v>4620000</v>
      </c>
      <c r="IH13" s="3">
        <f t="shared" si="76"/>
        <v>7700000</v>
      </c>
      <c r="II13" s="3">
        <f t="shared" si="77"/>
        <v>12320000</v>
      </c>
      <c r="IJ13" s="3">
        <f t="shared" si="78"/>
        <v>12320000</v>
      </c>
      <c r="IK13" s="3">
        <f t="shared" si="79"/>
        <v>20020000</v>
      </c>
      <c r="IL13" s="3">
        <f t="shared" si="80"/>
        <v>4620000</v>
      </c>
      <c r="IM13" s="3">
        <f t="shared" si="81"/>
        <v>4620000</v>
      </c>
      <c r="IN13" s="3">
        <f t="shared" si="82"/>
        <v>4620000</v>
      </c>
      <c r="IO13" s="3">
        <f t="shared" si="83"/>
        <v>10250000</v>
      </c>
      <c r="IP13" s="3">
        <f t="shared" si="84"/>
        <v>12320000</v>
      </c>
      <c r="IQ13" s="3">
        <f t="shared" si="85"/>
        <v>12320000</v>
      </c>
      <c r="IR13" s="3">
        <f t="shared" si="86"/>
        <v>12320000</v>
      </c>
      <c r="IS13" s="3">
        <f t="array" ref="IS13">SUM(IF($C$2:$IR$2&gt;=1,C13:IR13,0))</f>
        <v>109239000</v>
      </c>
      <c r="IT13" s="5" t="s">
        <v>164</v>
      </c>
    </row>
    <row r="14" spans="1:254" x14ac:dyDescent="0.2">
      <c r="A14" s="2" t="s">
        <v>76</v>
      </c>
      <c r="B14" s="1" t="s">
        <v>2</v>
      </c>
      <c r="C14" s="9">
        <v>195000</v>
      </c>
      <c r="D14" s="9">
        <v>55000</v>
      </c>
      <c r="E14" s="9">
        <v>55000</v>
      </c>
      <c r="F14" s="9">
        <v>23000</v>
      </c>
      <c r="G14" s="9">
        <v>135000</v>
      </c>
      <c r="H14" s="9">
        <v>55000</v>
      </c>
      <c r="I14" s="9">
        <v>9500</v>
      </c>
      <c r="J14" s="9">
        <v>21800</v>
      </c>
      <c r="K14" s="9">
        <v>38000</v>
      </c>
      <c r="L14" s="9">
        <v>55000</v>
      </c>
      <c r="M14" s="9">
        <v>48000</v>
      </c>
      <c r="N14" s="9">
        <v>65000</v>
      </c>
      <c r="O14" s="9">
        <v>20000</v>
      </c>
      <c r="P14" s="9">
        <v>14000</v>
      </c>
      <c r="Q14" s="4">
        <v>14000</v>
      </c>
      <c r="R14" s="4">
        <v>26000</v>
      </c>
      <c r="S14" s="4">
        <v>180000</v>
      </c>
      <c r="T14" s="4">
        <v>49000</v>
      </c>
      <c r="U14" s="4">
        <v>49000</v>
      </c>
      <c r="V14" s="4">
        <v>19000</v>
      </c>
      <c r="W14" s="4">
        <v>121500</v>
      </c>
      <c r="X14" s="4">
        <v>49000</v>
      </c>
      <c r="Y14" s="4">
        <v>7800</v>
      </c>
      <c r="Z14" s="4">
        <v>17000</v>
      </c>
      <c r="AA14" s="4">
        <v>30000</v>
      </c>
      <c r="AB14" s="4">
        <v>48000</v>
      </c>
      <c r="AC14" s="4">
        <v>40000</v>
      </c>
      <c r="AD14" s="4">
        <v>58000</v>
      </c>
      <c r="AE14" s="3">
        <v>19000</v>
      </c>
      <c r="AF14" s="3">
        <v>12000</v>
      </c>
      <c r="AG14" s="3">
        <v>12000</v>
      </c>
      <c r="AH14" s="3">
        <v>22000</v>
      </c>
      <c r="AI14" s="3">
        <v>167000</v>
      </c>
      <c r="AJ14" s="3">
        <v>40000</v>
      </c>
      <c r="AK14" s="3">
        <v>40000</v>
      </c>
      <c r="AL14" s="3">
        <v>15000</v>
      </c>
      <c r="AM14" s="3">
        <v>114000</v>
      </c>
      <c r="AN14" s="3">
        <v>40000</v>
      </c>
      <c r="AO14" s="3">
        <v>7000</v>
      </c>
      <c r="AP14" s="3">
        <v>15000</v>
      </c>
      <c r="AQ14" s="3">
        <v>23000</v>
      </c>
      <c r="AR14" s="3">
        <v>40000</v>
      </c>
      <c r="AS14" s="3">
        <v>37000</v>
      </c>
      <c r="AT14" s="3">
        <v>50000</v>
      </c>
      <c r="AU14" s="3">
        <v>18000</v>
      </c>
      <c r="AV14" s="3">
        <v>10000</v>
      </c>
      <c r="AW14" s="3">
        <v>10000</v>
      </c>
      <c r="AX14" s="3">
        <v>20000</v>
      </c>
      <c r="AY14" s="3">
        <v>40000</v>
      </c>
      <c r="AZ14" s="3">
        <v>50000000</v>
      </c>
      <c r="BA14" s="3">
        <v>60000000</v>
      </c>
      <c r="BB14" s="3">
        <v>14000000</v>
      </c>
      <c r="BC14" s="3">
        <v>14000000</v>
      </c>
      <c r="BD14" s="3">
        <v>14000001</v>
      </c>
      <c r="BE14" s="3">
        <v>14000002</v>
      </c>
      <c r="BF14" s="3">
        <v>14000003</v>
      </c>
      <c r="BG14" s="3">
        <v>14000004</v>
      </c>
      <c r="BH14" s="3">
        <v>14000005</v>
      </c>
      <c r="BI14" s="3">
        <v>14000006</v>
      </c>
      <c r="BJ14" s="3">
        <v>14000007</v>
      </c>
      <c r="BK14" s="3">
        <v>14000008</v>
      </c>
      <c r="BL14" s="3">
        <v>14000009</v>
      </c>
      <c r="BM14" s="3">
        <v>14000010</v>
      </c>
      <c r="BN14" s="3">
        <v>14000011</v>
      </c>
      <c r="BO14" s="3">
        <v>14000012</v>
      </c>
      <c r="BP14" s="3">
        <v>14000013</v>
      </c>
      <c r="BQ14" s="3">
        <v>14000014</v>
      </c>
      <c r="BR14" s="3">
        <v>42000000</v>
      </c>
      <c r="BS14" s="3">
        <v>42000000</v>
      </c>
      <c r="BT14" s="3">
        <v>42000003</v>
      </c>
      <c r="BU14" s="3">
        <v>42000006</v>
      </c>
      <c r="BV14" s="3">
        <v>42000009</v>
      </c>
      <c r="BW14" s="3">
        <v>42000012</v>
      </c>
      <c r="BX14" s="3">
        <v>42000015</v>
      </c>
      <c r="BY14" s="3">
        <v>42000018</v>
      </c>
      <c r="BZ14" s="3">
        <v>42000021</v>
      </c>
      <c r="CA14" s="3">
        <v>42000024</v>
      </c>
      <c r="CB14" s="3">
        <v>42000027</v>
      </c>
      <c r="CC14" s="3">
        <v>42000030</v>
      </c>
      <c r="CD14" s="3">
        <v>42000033</v>
      </c>
      <c r="CE14" s="3">
        <v>42000036</v>
      </c>
      <c r="CF14" s="3">
        <v>42000039</v>
      </c>
      <c r="CG14" s="3">
        <v>42000042</v>
      </c>
      <c r="CH14" s="3">
        <v>56000000</v>
      </c>
      <c r="CI14" s="3">
        <v>56000000</v>
      </c>
      <c r="CJ14" s="3">
        <v>56000004</v>
      </c>
      <c r="CK14" s="3">
        <v>56000008</v>
      </c>
      <c r="CL14" s="3">
        <v>56000012</v>
      </c>
      <c r="CM14" s="3">
        <v>56000016</v>
      </c>
      <c r="CN14" s="3">
        <v>56000020</v>
      </c>
      <c r="CO14" s="3">
        <v>56000024</v>
      </c>
      <c r="CP14" s="3">
        <v>56000028</v>
      </c>
      <c r="CQ14" s="3">
        <v>56000032</v>
      </c>
      <c r="CR14" s="3">
        <v>56000036</v>
      </c>
      <c r="CS14" s="3">
        <v>56000040</v>
      </c>
      <c r="CT14" s="3">
        <v>56000044</v>
      </c>
      <c r="CU14" s="3">
        <v>56000048</v>
      </c>
      <c r="CV14" s="3">
        <v>56000052</v>
      </c>
      <c r="CW14" s="3">
        <v>56000056</v>
      </c>
      <c r="CX14" s="3">
        <v>70000000</v>
      </c>
      <c r="CY14" s="3">
        <v>70000000</v>
      </c>
      <c r="CZ14" s="3">
        <v>70000005</v>
      </c>
      <c r="DA14" s="3">
        <v>70000010</v>
      </c>
      <c r="DB14" s="3">
        <v>70000015</v>
      </c>
      <c r="DC14" s="3">
        <v>70000020</v>
      </c>
      <c r="DD14" s="3">
        <v>70000025</v>
      </c>
      <c r="DE14" s="3">
        <v>70000030</v>
      </c>
      <c r="DF14" s="3">
        <v>70000035</v>
      </c>
      <c r="DG14" s="3">
        <v>70000040</v>
      </c>
      <c r="DH14" s="3">
        <v>70000045</v>
      </c>
      <c r="DI14" s="3">
        <v>70000050</v>
      </c>
      <c r="DJ14" s="3">
        <v>70000055</v>
      </c>
      <c r="DK14" s="3">
        <v>70000060</v>
      </c>
      <c r="DL14" s="3">
        <v>70000065</v>
      </c>
      <c r="DM14" s="3">
        <v>70000070</v>
      </c>
      <c r="DN14" s="3">
        <v>84000000</v>
      </c>
      <c r="DO14" s="3">
        <v>84000000</v>
      </c>
      <c r="DP14" s="3">
        <v>84000006</v>
      </c>
      <c r="DQ14" s="3">
        <v>84000012</v>
      </c>
      <c r="DR14" s="3">
        <v>84000018</v>
      </c>
      <c r="DS14" s="3">
        <v>84000024</v>
      </c>
      <c r="DT14" s="3">
        <v>84000030</v>
      </c>
      <c r="DU14" s="3">
        <v>84000036</v>
      </c>
      <c r="DV14" s="3">
        <v>84000042</v>
      </c>
      <c r="DW14" s="3">
        <v>84000048</v>
      </c>
      <c r="DX14" s="3">
        <v>84000054</v>
      </c>
      <c r="DY14" s="3">
        <v>84000060</v>
      </c>
      <c r="DZ14" s="3">
        <v>84000066</v>
      </c>
      <c r="EA14" s="3">
        <v>84000072</v>
      </c>
      <c r="EB14" s="3">
        <v>84000078</v>
      </c>
      <c r="EC14" s="3">
        <v>84000084</v>
      </c>
      <c r="ED14" s="3">
        <v>98000000</v>
      </c>
      <c r="EE14" s="3">
        <v>196000000</v>
      </c>
      <c r="EF14" s="3">
        <v>196000014</v>
      </c>
      <c r="EG14" s="3">
        <v>196000028</v>
      </c>
      <c r="EH14" s="3">
        <v>196000042</v>
      </c>
      <c r="EI14" s="3">
        <v>196000056</v>
      </c>
      <c r="EJ14" s="3">
        <v>196000070</v>
      </c>
      <c r="EK14" s="3">
        <v>196000084</v>
      </c>
      <c r="EL14" s="3">
        <v>196000098</v>
      </c>
      <c r="EM14" s="3">
        <v>196000112</v>
      </c>
      <c r="EN14" s="3">
        <v>196000126</v>
      </c>
      <c r="EO14" s="3">
        <v>196000140</v>
      </c>
      <c r="EP14" s="3">
        <v>196000154</v>
      </c>
      <c r="EQ14" s="3">
        <v>196000168</v>
      </c>
      <c r="ER14" s="3">
        <v>196000182</v>
      </c>
      <c r="ES14" s="3">
        <v>196000196</v>
      </c>
      <c r="ET14" s="3">
        <v>112000000</v>
      </c>
      <c r="EU14" s="3">
        <v>336000000</v>
      </c>
      <c r="EV14" s="3">
        <v>336000024</v>
      </c>
      <c r="EW14" s="3">
        <v>336000048</v>
      </c>
      <c r="EX14" s="3">
        <v>336000072</v>
      </c>
      <c r="EY14" s="3">
        <v>336000096</v>
      </c>
      <c r="EZ14" s="3">
        <v>336000120</v>
      </c>
      <c r="FA14" s="3">
        <v>336000144</v>
      </c>
      <c r="FB14" s="3">
        <v>336000168</v>
      </c>
      <c r="FC14" s="3">
        <v>336000192</v>
      </c>
      <c r="FD14" s="3">
        <v>336000216</v>
      </c>
      <c r="FE14" s="3">
        <v>336000240</v>
      </c>
      <c r="FF14" s="3">
        <v>336000264</v>
      </c>
      <c r="FG14" s="3">
        <v>336000288</v>
      </c>
      <c r="FH14" s="3">
        <v>336000312</v>
      </c>
      <c r="FI14" s="3">
        <v>336000336</v>
      </c>
      <c r="FJ14" s="3">
        <f t="shared" si="0"/>
        <v>273000</v>
      </c>
      <c r="FK14" s="3">
        <f t="shared" si="1"/>
        <v>248000</v>
      </c>
      <c r="FL14" s="3">
        <f t="shared" si="2"/>
        <v>222000</v>
      </c>
      <c r="FM14" s="3">
        <f t="shared" si="3"/>
        <v>273000</v>
      </c>
      <c r="FN14" s="3">
        <f t="shared" si="4"/>
        <v>248000</v>
      </c>
      <c r="FO14" s="3">
        <f t="shared" si="5"/>
        <v>222000</v>
      </c>
      <c r="FP14" s="3">
        <f t="shared" si="6"/>
        <v>245000</v>
      </c>
      <c r="FQ14" s="3">
        <f t="shared" si="7"/>
        <v>218500</v>
      </c>
      <c r="FR14" s="3">
        <f t="shared" si="8"/>
        <v>194000</v>
      </c>
      <c r="FS14" s="3">
        <f t="shared" si="9"/>
        <v>255000</v>
      </c>
      <c r="FT14" s="3">
        <f t="shared" si="10"/>
        <v>228500</v>
      </c>
      <c r="FU14" s="3">
        <f t="shared" si="11"/>
        <v>204000</v>
      </c>
      <c r="FV14" s="3">
        <f t="shared" si="12"/>
        <v>110000</v>
      </c>
      <c r="FW14" s="3">
        <f t="shared" si="13"/>
        <v>97000</v>
      </c>
      <c r="FX14" s="3">
        <f t="shared" si="14"/>
        <v>80000</v>
      </c>
      <c r="FY14" s="3">
        <f t="shared" si="15"/>
        <v>110000</v>
      </c>
      <c r="FZ14" s="3">
        <f t="shared" si="16"/>
        <v>97000</v>
      </c>
      <c r="GA14" s="3">
        <f t="shared" si="17"/>
        <v>80000</v>
      </c>
      <c r="GB14" s="3">
        <f t="shared" si="18"/>
        <v>110000</v>
      </c>
      <c r="GC14" s="3">
        <f t="shared" si="19"/>
        <v>97000</v>
      </c>
      <c r="GD14" s="3">
        <f t="shared" si="20"/>
        <v>80000</v>
      </c>
      <c r="GE14" s="3">
        <f t="shared" si="21"/>
        <v>120000</v>
      </c>
      <c r="GF14" s="3">
        <f t="shared" si="22"/>
        <v>107000</v>
      </c>
      <c r="GG14" s="3">
        <f t="shared" si="23"/>
        <v>107000</v>
      </c>
      <c r="GH14" s="14">
        <f t="shared" si="24"/>
        <v>20000</v>
      </c>
      <c r="GI14" s="3">
        <f t="shared" si="25"/>
        <v>19000</v>
      </c>
      <c r="GJ14" s="3">
        <f t="shared" si="26"/>
        <v>18000</v>
      </c>
      <c r="GK14" s="3">
        <f t="shared" si="27"/>
        <v>9500</v>
      </c>
      <c r="GL14" s="3">
        <f t="shared" si="28"/>
        <v>7800</v>
      </c>
      <c r="GM14" s="3">
        <f t="shared" si="29"/>
        <v>7000</v>
      </c>
      <c r="GN14" s="3">
        <f t="shared" si="30"/>
        <v>21800</v>
      </c>
      <c r="GO14" s="3">
        <f t="shared" si="31"/>
        <v>17000</v>
      </c>
      <c r="GP14" s="3">
        <f t="shared" si="32"/>
        <v>15000</v>
      </c>
      <c r="GQ14" s="3">
        <f t="shared" si="33"/>
        <v>26000</v>
      </c>
      <c r="GR14" s="3">
        <f t="shared" si="34"/>
        <v>22000</v>
      </c>
      <c r="GS14" s="3">
        <f t="shared" si="35"/>
        <v>20000</v>
      </c>
      <c r="GT14" s="3">
        <f t="shared" si="36"/>
        <v>14000</v>
      </c>
      <c r="GU14" s="3">
        <f t="shared" si="37"/>
        <v>12000</v>
      </c>
      <c r="GV14" s="3">
        <f t="shared" si="38"/>
        <v>10000</v>
      </c>
      <c r="GW14" s="3">
        <f t="shared" si="39"/>
        <v>14000</v>
      </c>
      <c r="GX14" s="3">
        <f t="shared" si="40"/>
        <v>12000</v>
      </c>
      <c r="GY14" s="3">
        <f t="shared" si="41"/>
        <v>10000</v>
      </c>
      <c r="GZ14" s="3">
        <f t="shared" si="42"/>
        <v>40000</v>
      </c>
      <c r="HA14" s="3">
        <f t="shared" si="43"/>
        <v>50000000</v>
      </c>
      <c r="HB14" s="3">
        <f t="shared" si="44"/>
        <v>60000000</v>
      </c>
      <c r="HC14" s="3">
        <f t="shared" si="45"/>
        <v>42000003</v>
      </c>
      <c r="HD14" s="3">
        <f t="shared" si="46"/>
        <v>126000009</v>
      </c>
      <c r="HE14" s="3">
        <f t="shared" si="47"/>
        <v>168000012</v>
      </c>
      <c r="HF14" s="3">
        <f t="shared" si="48"/>
        <v>210000015</v>
      </c>
      <c r="HG14" s="3">
        <f t="shared" si="49"/>
        <v>252000018</v>
      </c>
      <c r="HH14" s="3">
        <f t="shared" si="50"/>
        <v>490000042</v>
      </c>
      <c r="HI14" s="3">
        <f t="shared" si="51"/>
        <v>784000072</v>
      </c>
      <c r="HJ14" s="3">
        <f t="shared" si="52"/>
        <v>42000015</v>
      </c>
      <c r="HK14" s="3">
        <f t="shared" si="53"/>
        <v>126000045</v>
      </c>
      <c r="HL14" s="3">
        <f t="shared" si="54"/>
        <v>168000060</v>
      </c>
      <c r="HM14" s="3">
        <f t="shared" si="55"/>
        <v>210000075</v>
      </c>
      <c r="HN14" s="3">
        <f t="shared" si="56"/>
        <v>252000090</v>
      </c>
      <c r="HO14" s="3">
        <f t="shared" si="57"/>
        <v>588000210</v>
      </c>
      <c r="HP14" s="3">
        <f t="shared" si="58"/>
        <v>1008000360</v>
      </c>
      <c r="HQ14" s="3">
        <f t="shared" si="59"/>
        <v>588000280</v>
      </c>
      <c r="HR14" s="3">
        <f t="shared" si="60"/>
        <v>126000060</v>
      </c>
      <c r="HS14" s="3">
        <f t="shared" si="61"/>
        <v>168000080</v>
      </c>
      <c r="HT14" s="3">
        <f t="shared" si="62"/>
        <v>210000100</v>
      </c>
      <c r="HU14" s="3">
        <f t="shared" si="63"/>
        <v>252000120</v>
      </c>
      <c r="HV14" s="3">
        <f t="shared" si="64"/>
        <v>588000280</v>
      </c>
      <c r="HW14" s="3">
        <f t="shared" si="65"/>
        <v>1008000480</v>
      </c>
      <c r="HX14" s="3">
        <f t="shared" si="66"/>
        <v>28000009</v>
      </c>
      <c r="HY14" s="3">
        <f t="shared" si="67"/>
        <v>84000027</v>
      </c>
      <c r="HZ14" s="3">
        <f t="shared" si="68"/>
        <v>112000036</v>
      </c>
      <c r="IA14" s="3">
        <f t="shared" si="69"/>
        <v>140000045</v>
      </c>
      <c r="IB14" s="3">
        <f t="shared" si="70"/>
        <v>168000054</v>
      </c>
      <c r="IC14" s="3">
        <f t="shared" si="71"/>
        <v>392000126</v>
      </c>
      <c r="ID14" s="3">
        <f t="shared" si="72"/>
        <v>672000216</v>
      </c>
      <c r="IE14" s="3">
        <f t="shared" si="73"/>
        <v>28000012</v>
      </c>
      <c r="IF14" s="3">
        <f t="shared" si="74"/>
        <v>84000033</v>
      </c>
      <c r="IG14" s="3">
        <f t="shared" si="75"/>
        <v>112000048</v>
      </c>
      <c r="IH14" s="3">
        <f t="shared" si="76"/>
        <v>140000060</v>
      </c>
      <c r="II14" s="3">
        <f t="shared" si="77"/>
        <v>168000072</v>
      </c>
      <c r="IJ14" s="3">
        <f t="shared" si="78"/>
        <v>392000168</v>
      </c>
      <c r="IK14" s="3">
        <f t="shared" si="79"/>
        <v>672000288</v>
      </c>
      <c r="IL14" s="3">
        <f t="shared" si="80"/>
        <v>28000017</v>
      </c>
      <c r="IM14" s="3">
        <f t="shared" si="81"/>
        <v>84000051</v>
      </c>
      <c r="IN14" s="3">
        <f t="shared" si="82"/>
        <v>112000068</v>
      </c>
      <c r="IO14" s="3">
        <f t="shared" si="83"/>
        <v>210000105</v>
      </c>
      <c r="IP14" s="3">
        <f t="shared" si="84"/>
        <v>168000102</v>
      </c>
      <c r="IQ14" s="3">
        <f t="shared" si="85"/>
        <v>392000238</v>
      </c>
      <c r="IR14" s="3">
        <f t="shared" si="86"/>
        <v>392000238</v>
      </c>
      <c r="IS14" s="3">
        <f t="array" ref="IS14">SUM(IF($C$2:$IR$2&gt;=1,C14:IR14,0))</f>
        <v>2545287845</v>
      </c>
      <c r="IT14" s="5" t="s">
        <v>164</v>
      </c>
    </row>
    <row r="15" spans="1:254" x14ac:dyDescent="0.2">
      <c r="A15" s="2" t="s">
        <v>131</v>
      </c>
      <c r="B15" s="1" t="s">
        <v>2</v>
      </c>
      <c r="C15" s="9">
        <v>234000</v>
      </c>
      <c r="D15" s="9">
        <v>68000</v>
      </c>
      <c r="E15" s="9">
        <v>68000</v>
      </c>
      <c r="F15" s="9">
        <v>28000</v>
      </c>
      <c r="G15" s="9">
        <v>150000</v>
      </c>
      <c r="H15" s="9">
        <v>68000</v>
      </c>
      <c r="I15" s="9">
        <v>18000</v>
      </c>
      <c r="J15" s="9">
        <v>25000</v>
      </c>
      <c r="K15" s="9">
        <v>60000</v>
      </c>
      <c r="L15" s="9">
        <v>76000</v>
      </c>
      <c r="M15" s="9">
        <v>70000</v>
      </c>
      <c r="N15" s="9">
        <v>85000</v>
      </c>
      <c r="O15" s="9">
        <v>20000</v>
      </c>
      <c r="P15" s="9">
        <v>17000</v>
      </c>
      <c r="Q15" s="4">
        <v>17000</v>
      </c>
      <c r="R15" s="4">
        <v>30000</v>
      </c>
      <c r="S15" s="4">
        <v>233000</v>
      </c>
      <c r="T15" s="4">
        <v>67000</v>
      </c>
      <c r="U15" s="4">
        <v>67000</v>
      </c>
      <c r="V15" s="4">
        <v>27000</v>
      </c>
      <c r="W15" s="4">
        <v>149000</v>
      </c>
      <c r="X15" s="4">
        <v>67000</v>
      </c>
      <c r="Y15" s="4">
        <v>17000</v>
      </c>
      <c r="Z15" s="4">
        <v>24000</v>
      </c>
      <c r="AA15" s="4">
        <v>59000</v>
      </c>
      <c r="AB15" s="4">
        <v>75000</v>
      </c>
      <c r="AC15" s="4">
        <v>69000</v>
      </c>
      <c r="AD15" s="4">
        <v>84000</v>
      </c>
      <c r="AE15" s="3">
        <v>19000</v>
      </c>
      <c r="AF15" s="3">
        <v>16000</v>
      </c>
      <c r="AG15" s="3">
        <v>16000</v>
      </c>
      <c r="AH15" s="3">
        <v>29000</v>
      </c>
      <c r="AI15" s="3">
        <v>232100</v>
      </c>
      <c r="AJ15" s="3">
        <v>66100</v>
      </c>
      <c r="AK15" s="3">
        <v>66100</v>
      </c>
      <c r="AL15" s="3">
        <v>26100</v>
      </c>
      <c r="AM15" s="3">
        <v>148100</v>
      </c>
      <c r="AN15" s="3">
        <v>66100</v>
      </c>
      <c r="AO15" s="3">
        <v>16100</v>
      </c>
      <c r="AP15" s="3">
        <v>23100</v>
      </c>
      <c r="AQ15" s="3">
        <v>58100</v>
      </c>
      <c r="AR15" s="3">
        <v>74100</v>
      </c>
      <c r="AS15" s="3">
        <v>68100</v>
      </c>
      <c r="AT15" s="3">
        <v>83100</v>
      </c>
      <c r="AU15" s="3">
        <v>18100</v>
      </c>
      <c r="AV15" s="3">
        <v>15100</v>
      </c>
      <c r="AW15" s="3">
        <v>15100</v>
      </c>
      <c r="AX15" s="3">
        <v>28100</v>
      </c>
      <c r="AY15" s="3">
        <v>20000</v>
      </c>
      <c r="AZ15" s="3">
        <v>400000</v>
      </c>
      <c r="BA15" s="3">
        <v>550000</v>
      </c>
      <c r="BB15" s="3">
        <v>2000000</v>
      </c>
      <c r="BC15" s="3">
        <v>2000000</v>
      </c>
      <c r="BD15" s="3">
        <v>2000000</v>
      </c>
      <c r="BE15" s="3">
        <v>2000000</v>
      </c>
      <c r="BF15" s="3">
        <v>2000000</v>
      </c>
      <c r="BG15" s="3">
        <v>2000000</v>
      </c>
      <c r="BH15" s="3">
        <v>2000000</v>
      </c>
      <c r="BI15" s="3">
        <v>2000000</v>
      </c>
      <c r="BJ15" s="3">
        <v>2000000</v>
      </c>
      <c r="BK15" s="3">
        <v>2000000</v>
      </c>
      <c r="BL15" s="3">
        <v>2000000</v>
      </c>
      <c r="BM15" s="3">
        <v>2000000</v>
      </c>
      <c r="BN15" s="3">
        <v>2000000</v>
      </c>
      <c r="BO15" s="3">
        <v>2000000</v>
      </c>
      <c r="BP15" s="3">
        <v>2000000</v>
      </c>
      <c r="BQ15" s="3">
        <v>2000000</v>
      </c>
      <c r="BR15" s="3">
        <v>1990000</v>
      </c>
      <c r="BS15" s="3">
        <v>1990000</v>
      </c>
      <c r="BT15" s="3">
        <v>1990000</v>
      </c>
      <c r="BU15" s="3">
        <v>1990000</v>
      </c>
      <c r="BV15" s="3">
        <v>1990000</v>
      </c>
      <c r="BW15" s="3">
        <v>1990000</v>
      </c>
      <c r="BX15" s="3">
        <v>1990000</v>
      </c>
      <c r="BY15" s="3">
        <v>1990000</v>
      </c>
      <c r="BZ15" s="3">
        <v>1990000</v>
      </c>
      <c r="CA15" s="3">
        <v>1990000</v>
      </c>
      <c r="CB15" s="3">
        <v>1990000</v>
      </c>
      <c r="CC15" s="3">
        <v>1990000</v>
      </c>
      <c r="CD15" s="3">
        <v>1990000</v>
      </c>
      <c r="CE15" s="3">
        <v>1990000</v>
      </c>
      <c r="CF15" s="3">
        <v>1990000</v>
      </c>
      <c r="CG15" s="3">
        <v>1990000</v>
      </c>
      <c r="CH15" s="3">
        <v>1985000</v>
      </c>
      <c r="CI15" s="3">
        <v>1985000</v>
      </c>
      <c r="CJ15" s="3">
        <v>1985000</v>
      </c>
      <c r="CK15" s="3">
        <v>1985000</v>
      </c>
      <c r="CL15" s="3">
        <v>1985000</v>
      </c>
      <c r="CM15" s="3">
        <v>1985000</v>
      </c>
      <c r="CN15" s="3">
        <v>1985000</v>
      </c>
      <c r="CO15" s="3">
        <v>1985000</v>
      </c>
      <c r="CP15" s="3">
        <v>1985000</v>
      </c>
      <c r="CQ15" s="3">
        <v>1985000</v>
      </c>
      <c r="CR15" s="3">
        <v>1985000</v>
      </c>
      <c r="CS15" s="3">
        <v>1985000</v>
      </c>
      <c r="CT15" s="3">
        <v>1985000</v>
      </c>
      <c r="CU15" s="3">
        <v>1985000</v>
      </c>
      <c r="CV15" s="3">
        <v>1985000</v>
      </c>
      <c r="CW15" s="3">
        <v>1985000</v>
      </c>
      <c r="CX15" s="3">
        <v>1980000</v>
      </c>
      <c r="CY15" s="3">
        <v>1980000</v>
      </c>
      <c r="CZ15" s="3">
        <v>1980000</v>
      </c>
      <c r="DA15" s="3">
        <v>1980000</v>
      </c>
      <c r="DB15" s="3">
        <v>1980000</v>
      </c>
      <c r="DC15" s="3">
        <v>1980000</v>
      </c>
      <c r="DD15" s="3">
        <v>1980000</v>
      </c>
      <c r="DE15" s="3">
        <v>1980000</v>
      </c>
      <c r="DF15" s="3">
        <v>1980000</v>
      </c>
      <c r="DG15" s="3">
        <v>1980000</v>
      </c>
      <c r="DH15" s="3">
        <v>1980000</v>
      </c>
      <c r="DI15" s="3">
        <v>1980000</v>
      </c>
      <c r="DJ15" s="3">
        <v>1980000</v>
      </c>
      <c r="DK15" s="3">
        <v>1980000</v>
      </c>
      <c r="DL15" s="3">
        <v>1980000</v>
      </c>
      <c r="DM15" s="3">
        <v>1980000</v>
      </c>
      <c r="DN15" s="3">
        <v>1975000</v>
      </c>
      <c r="DO15" s="3">
        <v>1975000</v>
      </c>
      <c r="DP15" s="3">
        <v>1975000</v>
      </c>
      <c r="DQ15" s="3">
        <v>1975000</v>
      </c>
      <c r="DR15" s="3">
        <v>1975000</v>
      </c>
      <c r="DS15" s="3">
        <v>1975000</v>
      </c>
      <c r="DT15" s="3">
        <v>1975000</v>
      </c>
      <c r="DU15" s="3">
        <v>1975000</v>
      </c>
      <c r="DV15" s="3">
        <v>1975000</v>
      </c>
      <c r="DW15" s="3">
        <v>1975000</v>
      </c>
      <c r="DX15" s="3">
        <v>1975000</v>
      </c>
      <c r="DY15" s="3">
        <v>1975000</v>
      </c>
      <c r="DZ15" s="3">
        <v>1975000</v>
      </c>
      <c r="EA15" s="3">
        <v>1975000</v>
      </c>
      <c r="EB15" s="3">
        <v>1975000</v>
      </c>
      <c r="EC15" s="3">
        <v>1975000</v>
      </c>
      <c r="ED15" s="3">
        <v>1970000</v>
      </c>
      <c r="EE15" s="3">
        <v>1970000</v>
      </c>
      <c r="EF15" s="3">
        <v>1970000</v>
      </c>
      <c r="EG15" s="3">
        <v>1970000</v>
      </c>
      <c r="EH15" s="3">
        <v>1970000</v>
      </c>
      <c r="EI15" s="3">
        <v>1970000</v>
      </c>
      <c r="EJ15" s="3">
        <v>1970000</v>
      </c>
      <c r="EK15" s="3">
        <v>1970000</v>
      </c>
      <c r="EL15" s="3">
        <v>1970000</v>
      </c>
      <c r="EM15" s="3">
        <v>1970000</v>
      </c>
      <c r="EN15" s="3">
        <v>1970000</v>
      </c>
      <c r="EO15" s="3">
        <v>1970000</v>
      </c>
      <c r="EP15" s="3">
        <v>1970000</v>
      </c>
      <c r="EQ15" s="3">
        <v>1970000</v>
      </c>
      <c r="ER15" s="3">
        <v>1970000</v>
      </c>
      <c r="ES15" s="3">
        <v>1970000</v>
      </c>
      <c r="ET15" s="3">
        <v>1965000</v>
      </c>
      <c r="EU15" s="3">
        <v>1965000</v>
      </c>
      <c r="EV15" s="3">
        <v>1965000</v>
      </c>
      <c r="EW15" s="3">
        <v>1965000</v>
      </c>
      <c r="EX15" s="3">
        <v>1965000</v>
      </c>
      <c r="EY15" s="3">
        <v>1965000</v>
      </c>
      <c r="EZ15" s="3">
        <v>1965000</v>
      </c>
      <c r="FA15" s="3">
        <v>1965000</v>
      </c>
      <c r="FB15" s="3">
        <v>1965000</v>
      </c>
      <c r="FC15" s="3">
        <v>1965000</v>
      </c>
      <c r="FD15" s="3">
        <v>1965000</v>
      </c>
      <c r="FE15" s="3">
        <v>1965000</v>
      </c>
      <c r="FF15" s="3">
        <v>1965000</v>
      </c>
      <c r="FG15" s="3">
        <v>1965000</v>
      </c>
      <c r="FH15" s="3">
        <v>1965000</v>
      </c>
      <c r="FI15" s="3">
        <v>1965000</v>
      </c>
      <c r="FJ15" s="3">
        <f t="shared" si="0"/>
        <v>330000</v>
      </c>
      <c r="FK15" s="3">
        <f t="shared" si="1"/>
        <v>327000</v>
      </c>
      <c r="FL15" s="3">
        <f t="shared" si="2"/>
        <v>324300</v>
      </c>
      <c r="FM15" s="3">
        <f t="shared" si="3"/>
        <v>330000</v>
      </c>
      <c r="FN15" s="3">
        <f t="shared" si="4"/>
        <v>327000</v>
      </c>
      <c r="FO15" s="3">
        <f t="shared" si="5"/>
        <v>324300</v>
      </c>
      <c r="FP15" s="3">
        <f t="shared" si="6"/>
        <v>294000</v>
      </c>
      <c r="FQ15" s="3">
        <f t="shared" si="7"/>
        <v>291000</v>
      </c>
      <c r="FR15" s="3">
        <f t="shared" si="8"/>
        <v>288300</v>
      </c>
      <c r="FS15" s="3">
        <f t="shared" si="9"/>
        <v>303000</v>
      </c>
      <c r="FT15" s="3">
        <f t="shared" si="10"/>
        <v>300000</v>
      </c>
      <c r="FU15" s="3">
        <f t="shared" si="11"/>
        <v>297300</v>
      </c>
      <c r="FV15" s="3">
        <f t="shared" si="12"/>
        <v>144000</v>
      </c>
      <c r="FW15" s="3">
        <f t="shared" si="13"/>
        <v>142000</v>
      </c>
      <c r="FX15" s="3">
        <f t="shared" si="14"/>
        <v>140200</v>
      </c>
      <c r="FY15" s="3">
        <f t="shared" si="15"/>
        <v>144000</v>
      </c>
      <c r="FZ15" s="3">
        <f t="shared" si="16"/>
        <v>142000</v>
      </c>
      <c r="GA15" s="3">
        <f t="shared" si="17"/>
        <v>140200</v>
      </c>
      <c r="GB15" s="3">
        <f t="shared" si="18"/>
        <v>144000</v>
      </c>
      <c r="GC15" s="3">
        <f t="shared" si="19"/>
        <v>142000</v>
      </c>
      <c r="GD15" s="3">
        <f t="shared" si="20"/>
        <v>140200</v>
      </c>
      <c r="GE15" s="3">
        <f t="shared" si="21"/>
        <v>153000</v>
      </c>
      <c r="GF15" s="3">
        <f t="shared" si="22"/>
        <v>151000</v>
      </c>
      <c r="GG15" s="3">
        <f t="shared" si="23"/>
        <v>151000</v>
      </c>
      <c r="GH15" s="14">
        <f t="shared" si="24"/>
        <v>20000</v>
      </c>
      <c r="GI15" s="3">
        <f t="shared" si="25"/>
        <v>19000</v>
      </c>
      <c r="GJ15" s="3">
        <f t="shared" si="26"/>
        <v>18100</v>
      </c>
      <c r="GK15" s="3">
        <f t="shared" si="27"/>
        <v>18000</v>
      </c>
      <c r="GL15" s="3">
        <f t="shared" si="28"/>
        <v>17000</v>
      </c>
      <c r="GM15" s="3">
        <f t="shared" si="29"/>
        <v>16100</v>
      </c>
      <c r="GN15" s="3">
        <f t="shared" si="30"/>
        <v>25000</v>
      </c>
      <c r="GO15" s="3">
        <f t="shared" si="31"/>
        <v>24000</v>
      </c>
      <c r="GP15" s="3">
        <f t="shared" si="32"/>
        <v>23100</v>
      </c>
      <c r="GQ15" s="3">
        <f t="shared" si="33"/>
        <v>30000</v>
      </c>
      <c r="GR15" s="3">
        <f t="shared" si="34"/>
        <v>29000</v>
      </c>
      <c r="GS15" s="3">
        <f t="shared" si="35"/>
        <v>28100</v>
      </c>
      <c r="GT15" s="3">
        <f t="shared" si="36"/>
        <v>17000</v>
      </c>
      <c r="GU15" s="3">
        <f t="shared" si="37"/>
        <v>16000</v>
      </c>
      <c r="GV15" s="3">
        <f t="shared" si="38"/>
        <v>15100</v>
      </c>
      <c r="GW15" s="3">
        <f t="shared" si="39"/>
        <v>17000</v>
      </c>
      <c r="GX15" s="3">
        <f t="shared" si="40"/>
        <v>16000</v>
      </c>
      <c r="GY15" s="3">
        <f t="shared" si="41"/>
        <v>15100</v>
      </c>
      <c r="GZ15" s="3">
        <f t="shared" si="42"/>
        <v>20000</v>
      </c>
      <c r="HA15" s="3">
        <f t="shared" si="43"/>
        <v>400000</v>
      </c>
      <c r="HB15" s="3">
        <f t="shared" si="44"/>
        <v>550000</v>
      </c>
      <c r="HC15" s="3">
        <f t="shared" si="45"/>
        <v>6000000</v>
      </c>
      <c r="HD15" s="3">
        <f t="shared" si="46"/>
        <v>5970000</v>
      </c>
      <c r="HE15" s="3">
        <f t="shared" si="47"/>
        <v>5955000</v>
      </c>
      <c r="HF15" s="3">
        <f t="shared" si="48"/>
        <v>5940000</v>
      </c>
      <c r="HG15" s="3">
        <f t="shared" si="49"/>
        <v>5925000</v>
      </c>
      <c r="HH15" s="3">
        <f t="shared" si="50"/>
        <v>5910000</v>
      </c>
      <c r="HI15" s="3">
        <f t="shared" si="51"/>
        <v>5895000</v>
      </c>
      <c r="HJ15" s="3">
        <f t="shared" si="52"/>
        <v>6000000</v>
      </c>
      <c r="HK15" s="3">
        <f t="shared" si="53"/>
        <v>5970000</v>
      </c>
      <c r="HL15" s="3">
        <f t="shared" si="54"/>
        <v>5955000</v>
      </c>
      <c r="HM15" s="3">
        <f t="shared" si="55"/>
        <v>5940000</v>
      </c>
      <c r="HN15" s="3">
        <f t="shared" si="56"/>
        <v>5925000</v>
      </c>
      <c r="HO15" s="3">
        <f t="shared" si="57"/>
        <v>5910000</v>
      </c>
      <c r="HP15" s="3">
        <f t="shared" si="58"/>
        <v>5895000</v>
      </c>
      <c r="HQ15" s="3">
        <f t="shared" si="59"/>
        <v>5910000</v>
      </c>
      <c r="HR15" s="3">
        <f t="shared" si="60"/>
        <v>5970000</v>
      </c>
      <c r="HS15" s="3">
        <f t="shared" si="61"/>
        <v>5955000</v>
      </c>
      <c r="HT15" s="3">
        <f t="shared" si="62"/>
        <v>5940000</v>
      </c>
      <c r="HU15" s="3">
        <f t="shared" si="63"/>
        <v>5925000</v>
      </c>
      <c r="HV15" s="3">
        <f t="shared" si="64"/>
        <v>5910000</v>
      </c>
      <c r="HW15" s="3">
        <f t="shared" si="65"/>
        <v>5895000</v>
      </c>
      <c r="HX15" s="3">
        <f t="shared" si="66"/>
        <v>4000000</v>
      </c>
      <c r="HY15" s="3">
        <f t="shared" si="67"/>
        <v>3980000</v>
      </c>
      <c r="HZ15" s="3">
        <f t="shared" si="68"/>
        <v>3970000</v>
      </c>
      <c r="IA15" s="3">
        <f t="shared" si="69"/>
        <v>3960000</v>
      </c>
      <c r="IB15" s="3">
        <f t="shared" si="70"/>
        <v>3950000</v>
      </c>
      <c r="IC15" s="3">
        <f t="shared" si="71"/>
        <v>3940000</v>
      </c>
      <c r="ID15" s="3">
        <f t="shared" si="72"/>
        <v>3930000</v>
      </c>
      <c r="IE15" s="3">
        <f t="shared" si="73"/>
        <v>4000000</v>
      </c>
      <c r="IF15" s="3">
        <f t="shared" si="74"/>
        <v>3980000</v>
      </c>
      <c r="IG15" s="3">
        <f t="shared" si="75"/>
        <v>3970000</v>
      </c>
      <c r="IH15" s="3">
        <f t="shared" si="76"/>
        <v>3960000</v>
      </c>
      <c r="II15" s="3">
        <f t="shared" si="77"/>
        <v>3950000</v>
      </c>
      <c r="IJ15" s="3">
        <f t="shared" si="78"/>
        <v>3940000</v>
      </c>
      <c r="IK15" s="3">
        <f t="shared" si="79"/>
        <v>3930000</v>
      </c>
      <c r="IL15" s="3">
        <f t="shared" si="80"/>
        <v>4000000</v>
      </c>
      <c r="IM15" s="3">
        <f t="shared" si="81"/>
        <v>3980000</v>
      </c>
      <c r="IN15" s="3">
        <f t="shared" si="82"/>
        <v>3970000</v>
      </c>
      <c r="IO15" s="3">
        <f t="shared" si="83"/>
        <v>5940000</v>
      </c>
      <c r="IP15" s="3">
        <f t="shared" si="84"/>
        <v>3950000</v>
      </c>
      <c r="IQ15" s="3">
        <f t="shared" si="85"/>
        <v>3940000</v>
      </c>
      <c r="IR15" s="3">
        <f t="shared" si="86"/>
        <v>3940000</v>
      </c>
      <c r="IS15" s="3">
        <f t="array" ref="IS15">SUM(IF($C$2:$IR$2&gt;=1,C15:IR15,0))</f>
        <v>45339100</v>
      </c>
      <c r="IT15" s="5" t="s">
        <v>164</v>
      </c>
    </row>
    <row r="16" spans="1:254" x14ac:dyDescent="0.2">
      <c r="A16" s="2" t="s">
        <v>136</v>
      </c>
      <c r="B16" s="1" t="s">
        <v>2</v>
      </c>
      <c r="C16" s="9">
        <v>208000</v>
      </c>
      <c r="D16" s="9">
        <v>55800</v>
      </c>
      <c r="E16" s="9">
        <v>55800</v>
      </c>
      <c r="F16" s="9">
        <v>22000</v>
      </c>
      <c r="G16" s="9">
        <v>126000</v>
      </c>
      <c r="H16" s="9">
        <v>55800</v>
      </c>
      <c r="I16" s="9">
        <v>15000</v>
      </c>
      <c r="J16" s="9">
        <v>18400</v>
      </c>
      <c r="K16" s="9">
        <v>47000</v>
      </c>
      <c r="L16" s="9">
        <v>69900</v>
      </c>
      <c r="M16" s="9">
        <v>56000</v>
      </c>
      <c r="N16" s="9">
        <v>77000</v>
      </c>
      <c r="O16" s="9">
        <v>20000</v>
      </c>
      <c r="P16" s="9">
        <v>15000</v>
      </c>
      <c r="Q16" s="4">
        <v>15000</v>
      </c>
      <c r="R16" s="4">
        <v>27500</v>
      </c>
      <c r="S16" s="4">
        <v>204000</v>
      </c>
      <c r="T16" s="4">
        <v>54000</v>
      </c>
      <c r="U16" s="4">
        <v>54000</v>
      </c>
      <c r="V16" s="4">
        <v>19000</v>
      </c>
      <c r="W16" s="4">
        <v>124000</v>
      </c>
      <c r="X16" s="4">
        <v>54000</v>
      </c>
      <c r="Y16" s="4">
        <v>14000</v>
      </c>
      <c r="Z16" s="4">
        <v>15300</v>
      </c>
      <c r="AA16" s="4">
        <v>42000</v>
      </c>
      <c r="AB16" s="4">
        <v>65000</v>
      </c>
      <c r="AC16" s="4">
        <v>52000</v>
      </c>
      <c r="AD16" s="4">
        <v>74000</v>
      </c>
      <c r="AE16" s="3">
        <v>20000</v>
      </c>
      <c r="AF16" s="3">
        <v>13000</v>
      </c>
      <c r="AG16" s="3">
        <v>13000</v>
      </c>
      <c r="AH16" s="3">
        <v>24000</v>
      </c>
      <c r="AI16" s="3">
        <v>202000</v>
      </c>
      <c r="AJ16" s="3">
        <v>53000</v>
      </c>
      <c r="AK16" s="3">
        <v>53000</v>
      </c>
      <c r="AL16" s="3">
        <v>17000</v>
      </c>
      <c r="AM16" s="3">
        <v>120000</v>
      </c>
      <c r="AN16" s="3">
        <v>53000</v>
      </c>
      <c r="AO16" s="3">
        <v>13000</v>
      </c>
      <c r="AP16" s="3">
        <v>14000</v>
      </c>
      <c r="AQ16" s="3">
        <v>38000</v>
      </c>
      <c r="AR16" s="3">
        <v>61200</v>
      </c>
      <c r="AS16" s="3">
        <v>49000</v>
      </c>
      <c r="AT16" s="3">
        <v>66500</v>
      </c>
      <c r="AU16" s="3">
        <v>20000</v>
      </c>
      <c r="AV16" s="3">
        <v>9000</v>
      </c>
      <c r="AW16" s="3">
        <v>9000</v>
      </c>
      <c r="AX16" s="3">
        <v>20000</v>
      </c>
      <c r="AY16" s="3">
        <v>838875</v>
      </c>
      <c r="AZ16" s="3">
        <v>838875</v>
      </c>
      <c r="BA16" s="3">
        <v>838875</v>
      </c>
      <c r="BB16" s="3">
        <v>2500000</v>
      </c>
      <c r="BC16" s="3">
        <v>2500000</v>
      </c>
      <c r="BD16" s="3">
        <v>2500000</v>
      </c>
      <c r="BE16" s="3">
        <v>2500000</v>
      </c>
      <c r="BF16" s="3">
        <v>2500000</v>
      </c>
      <c r="BG16" s="3">
        <v>2500000</v>
      </c>
      <c r="BH16" s="3">
        <v>2500000</v>
      </c>
      <c r="BI16" s="3">
        <v>2500000</v>
      </c>
      <c r="BJ16" s="3">
        <v>2500000</v>
      </c>
      <c r="BK16" s="3">
        <v>2500000</v>
      </c>
      <c r="BL16" s="3">
        <v>2500000</v>
      </c>
      <c r="BM16" s="3">
        <v>2500000</v>
      </c>
      <c r="BN16" s="3">
        <v>2500000</v>
      </c>
      <c r="BO16" s="3">
        <v>2500000</v>
      </c>
      <c r="BP16" s="3">
        <v>2500000</v>
      </c>
      <c r="BQ16" s="3">
        <v>2500000</v>
      </c>
      <c r="BR16" s="3">
        <v>2500000</v>
      </c>
      <c r="BS16" s="3">
        <v>2500000</v>
      </c>
      <c r="BT16" s="3">
        <v>2500000</v>
      </c>
      <c r="BU16" s="3">
        <v>2500000</v>
      </c>
      <c r="BV16" s="3">
        <v>2500000</v>
      </c>
      <c r="BW16" s="3">
        <v>2500000</v>
      </c>
      <c r="BX16" s="3">
        <v>2500000</v>
      </c>
      <c r="BY16" s="3">
        <v>2500000</v>
      </c>
      <c r="BZ16" s="3">
        <v>2500000</v>
      </c>
      <c r="CA16" s="3">
        <v>2500000</v>
      </c>
      <c r="CB16" s="3">
        <v>2500000</v>
      </c>
      <c r="CC16" s="3">
        <v>2500000</v>
      </c>
      <c r="CD16" s="3">
        <v>2500000</v>
      </c>
      <c r="CE16" s="3">
        <v>2500000</v>
      </c>
      <c r="CF16" s="3">
        <v>2500000</v>
      </c>
      <c r="CG16" s="3">
        <v>2500000</v>
      </c>
      <c r="CH16" s="3">
        <v>2500000</v>
      </c>
      <c r="CI16" s="3">
        <v>2500000</v>
      </c>
      <c r="CJ16" s="3">
        <v>2500000</v>
      </c>
      <c r="CK16" s="3">
        <v>2500000</v>
      </c>
      <c r="CL16" s="3">
        <v>2500000</v>
      </c>
      <c r="CM16" s="3">
        <v>2500000</v>
      </c>
      <c r="CN16" s="3">
        <v>2500000</v>
      </c>
      <c r="CO16" s="3">
        <v>2500000</v>
      </c>
      <c r="CP16" s="3">
        <v>2500000</v>
      </c>
      <c r="CQ16" s="3">
        <v>2500000</v>
      </c>
      <c r="CR16" s="3">
        <v>2500000</v>
      </c>
      <c r="CS16" s="3">
        <v>2500000</v>
      </c>
      <c r="CT16" s="3">
        <v>2500000</v>
      </c>
      <c r="CU16" s="3">
        <v>2500000</v>
      </c>
      <c r="CV16" s="3">
        <v>2500000</v>
      </c>
      <c r="CW16" s="3">
        <v>2500000</v>
      </c>
      <c r="CX16" s="3">
        <v>2500000</v>
      </c>
      <c r="CY16" s="3">
        <v>2500000</v>
      </c>
      <c r="CZ16" s="3">
        <v>2500000</v>
      </c>
      <c r="DA16" s="3">
        <v>2500000</v>
      </c>
      <c r="DB16" s="3">
        <v>2500000</v>
      </c>
      <c r="DC16" s="3">
        <v>2500000</v>
      </c>
      <c r="DD16" s="3">
        <v>2500000</v>
      </c>
      <c r="DE16" s="3">
        <v>2500000</v>
      </c>
      <c r="DF16" s="3">
        <v>2500000</v>
      </c>
      <c r="DG16" s="3">
        <v>2500000</v>
      </c>
      <c r="DH16" s="3">
        <v>2500000</v>
      </c>
      <c r="DI16" s="3">
        <v>2500000</v>
      </c>
      <c r="DJ16" s="3">
        <v>2500000</v>
      </c>
      <c r="DK16" s="3">
        <v>2500000</v>
      </c>
      <c r="DL16" s="3">
        <v>2500000</v>
      </c>
      <c r="DM16" s="3">
        <v>2500000</v>
      </c>
      <c r="DN16" s="3">
        <v>2500000</v>
      </c>
      <c r="DO16" s="3">
        <v>2500000</v>
      </c>
      <c r="DP16" s="3">
        <v>2500000</v>
      </c>
      <c r="DQ16" s="3">
        <v>2500000</v>
      </c>
      <c r="DR16" s="3">
        <v>2500000</v>
      </c>
      <c r="DS16" s="3">
        <v>2500000</v>
      </c>
      <c r="DT16" s="3">
        <v>2500000</v>
      </c>
      <c r="DU16" s="3">
        <v>2500000</v>
      </c>
      <c r="DV16" s="3">
        <v>2500000</v>
      </c>
      <c r="DW16" s="3">
        <v>2500000</v>
      </c>
      <c r="DX16" s="3">
        <v>2500000</v>
      </c>
      <c r="DY16" s="3">
        <v>2500000</v>
      </c>
      <c r="DZ16" s="3">
        <v>2500000</v>
      </c>
      <c r="EA16" s="3">
        <v>2500000</v>
      </c>
      <c r="EB16" s="3">
        <v>2500000</v>
      </c>
      <c r="EC16" s="3">
        <v>2500000</v>
      </c>
      <c r="ED16" s="3">
        <v>2500000</v>
      </c>
      <c r="EE16" s="3">
        <v>2500000</v>
      </c>
      <c r="EF16" s="3">
        <v>2500000</v>
      </c>
      <c r="EG16" s="3">
        <v>2500000</v>
      </c>
      <c r="EH16" s="3">
        <v>2500000</v>
      </c>
      <c r="EI16" s="3">
        <v>2500000</v>
      </c>
      <c r="EJ16" s="3">
        <v>2500000</v>
      </c>
      <c r="EK16" s="3">
        <v>2500000</v>
      </c>
      <c r="EL16" s="3">
        <v>2500000</v>
      </c>
      <c r="EM16" s="3">
        <v>2500000</v>
      </c>
      <c r="EN16" s="3">
        <v>2500000</v>
      </c>
      <c r="EO16" s="3">
        <v>2500000</v>
      </c>
      <c r="EP16" s="3">
        <v>2500000</v>
      </c>
      <c r="EQ16" s="3">
        <v>2500000</v>
      </c>
      <c r="ER16" s="3">
        <v>2500000</v>
      </c>
      <c r="ES16" s="3">
        <v>2500000</v>
      </c>
      <c r="ET16" s="3">
        <v>2500000</v>
      </c>
      <c r="EU16" s="3">
        <v>2500000</v>
      </c>
      <c r="EV16" s="3">
        <v>2500000</v>
      </c>
      <c r="EW16" s="3">
        <v>2500000</v>
      </c>
      <c r="EX16" s="3">
        <v>2500000</v>
      </c>
      <c r="EY16" s="3">
        <v>2500000</v>
      </c>
      <c r="EZ16" s="3">
        <v>2500000</v>
      </c>
      <c r="FA16" s="3">
        <v>2500000</v>
      </c>
      <c r="FB16" s="3">
        <v>2500000</v>
      </c>
      <c r="FC16" s="3">
        <v>2500000</v>
      </c>
      <c r="FD16" s="3">
        <v>2500000</v>
      </c>
      <c r="FE16" s="3">
        <v>2500000</v>
      </c>
      <c r="FF16" s="3">
        <v>2500000</v>
      </c>
      <c r="FG16" s="3">
        <v>2500000</v>
      </c>
      <c r="FH16" s="3">
        <v>2500000</v>
      </c>
      <c r="FI16" s="3">
        <v>2500000</v>
      </c>
      <c r="FJ16" s="3">
        <f t="shared" si="0"/>
        <v>285800</v>
      </c>
      <c r="FK16" s="3">
        <f t="shared" si="1"/>
        <v>277000</v>
      </c>
      <c r="FL16" s="3">
        <f t="shared" si="2"/>
        <v>272000</v>
      </c>
      <c r="FM16" s="3">
        <f t="shared" si="3"/>
        <v>285800</v>
      </c>
      <c r="FN16" s="3">
        <f t="shared" si="4"/>
        <v>277000</v>
      </c>
      <c r="FO16" s="3">
        <f t="shared" si="5"/>
        <v>272000</v>
      </c>
      <c r="FP16" s="3">
        <f t="shared" si="6"/>
        <v>251700</v>
      </c>
      <c r="FQ16" s="3">
        <f t="shared" si="7"/>
        <v>243000</v>
      </c>
      <c r="FR16" s="3">
        <f t="shared" si="8"/>
        <v>234200</v>
      </c>
      <c r="FS16" s="3">
        <f t="shared" si="9"/>
        <v>258800</v>
      </c>
      <c r="FT16" s="3">
        <f t="shared" si="10"/>
        <v>252000</v>
      </c>
      <c r="FU16" s="3">
        <f t="shared" si="11"/>
        <v>239500</v>
      </c>
      <c r="FV16" s="3">
        <f t="shared" si="12"/>
        <v>125700</v>
      </c>
      <c r="FW16" s="3">
        <f t="shared" si="13"/>
        <v>119000</v>
      </c>
      <c r="FX16" s="3">
        <f t="shared" si="14"/>
        <v>114200</v>
      </c>
      <c r="FY16" s="3">
        <f t="shared" si="15"/>
        <v>125700</v>
      </c>
      <c r="FZ16" s="3">
        <f t="shared" si="16"/>
        <v>119000</v>
      </c>
      <c r="GA16" s="3">
        <f t="shared" si="17"/>
        <v>114200</v>
      </c>
      <c r="GB16" s="3">
        <f t="shared" si="18"/>
        <v>125700</v>
      </c>
      <c r="GC16" s="3">
        <f t="shared" si="19"/>
        <v>119000</v>
      </c>
      <c r="GD16" s="3">
        <f t="shared" si="20"/>
        <v>114200</v>
      </c>
      <c r="GE16" s="3">
        <f t="shared" si="21"/>
        <v>132800</v>
      </c>
      <c r="GF16" s="3">
        <f t="shared" si="22"/>
        <v>128000</v>
      </c>
      <c r="GG16" s="3">
        <f t="shared" si="23"/>
        <v>128000</v>
      </c>
      <c r="GH16" s="14">
        <f t="shared" si="24"/>
        <v>20000</v>
      </c>
      <c r="GI16" s="3">
        <f t="shared" si="25"/>
        <v>20000</v>
      </c>
      <c r="GJ16" s="3">
        <f t="shared" si="26"/>
        <v>20000</v>
      </c>
      <c r="GK16" s="3">
        <f t="shared" si="27"/>
        <v>15000</v>
      </c>
      <c r="GL16" s="3">
        <f t="shared" si="28"/>
        <v>14000</v>
      </c>
      <c r="GM16" s="3">
        <f t="shared" si="29"/>
        <v>13000</v>
      </c>
      <c r="GN16" s="3">
        <f t="shared" si="30"/>
        <v>18400</v>
      </c>
      <c r="GO16" s="3">
        <f t="shared" si="31"/>
        <v>15300</v>
      </c>
      <c r="GP16" s="3">
        <f t="shared" si="32"/>
        <v>14000</v>
      </c>
      <c r="GQ16" s="3">
        <f t="shared" si="33"/>
        <v>27500</v>
      </c>
      <c r="GR16" s="3">
        <f t="shared" si="34"/>
        <v>24000</v>
      </c>
      <c r="GS16" s="3">
        <f t="shared" si="35"/>
        <v>20000</v>
      </c>
      <c r="GT16" s="3">
        <f t="shared" si="36"/>
        <v>15000</v>
      </c>
      <c r="GU16" s="3">
        <f t="shared" si="37"/>
        <v>13000</v>
      </c>
      <c r="GV16" s="3">
        <f t="shared" si="38"/>
        <v>9000</v>
      </c>
      <c r="GW16" s="3">
        <f t="shared" si="39"/>
        <v>15000</v>
      </c>
      <c r="GX16" s="3">
        <f t="shared" si="40"/>
        <v>13000</v>
      </c>
      <c r="GY16" s="3">
        <f t="shared" si="41"/>
        <v>9000</v>
      </c>
      <c r="GZ16" s="3">
        <f t="shared" si="42"/>
        <v>838875</v>
      </c>
      <c r="HA16" s="3">
        <f t="shared" si="43"/>
        <v>838875</v>
      </c>
      <c r="HB16" s="3">
        <f t="shared" si="44"/>
        <v>838875</v>
      </c>
      <c r="HC16" s="3">
        <f t="shared" si="45"/>
        <v>7500000</v>
      </c>
      <c r="HD16" s="3">
        <f t="shared" si="46"/>
        <v>7500000</v>
      </c>
      <c r="HE16" s="3">
        <f t="shared" si="47"/>
        <v>7500000</v>
      </c>
      <c r="HF16" s="3">
        <f t="shared" si="48"/>
        <v>7500000</v>
      </c>
      <c r="HG16" s="3">
        <f t="shared" si="49"/>
        <v>7500000</v>
      </c>
      <c r="HH16" s="3">
        <f t="shared" si="50"/>
        <v>7500000</v>
      </c>
      <c r="HI16" s="3">
        <f t="shared" si="51"/>
        <v>7500000</v>
      </c>
      <c r="HJ16" s="3">
        <f t="shared" si="52"/>
        <v>7500000</v>
      </c>
      <c r="HK16" s="3">
        <f t="shared" si="53"/>
        <v>7500000</v>
      </c>
      <c r="HL16" s="3">
        <f t="shared" si="54"/>
        <v>7500000</v>
      </c>
      <c r="HM16" s="3">
        <f t="shared" si="55"/>
        <v>7500000</v>
      </c>
      <c r="HN16" s="3">
        <f t="shared" si="56"/>
        <v>7500000</v>
      </c>
      <c r="HO16" s="3">
        <f t="shared" si="57"/>
        <v>7500000</v>
      </c>
      <c r="HP16" s="3">
        <f t="shared" si="58"/>
        <v>7500000</v>
      </c>
      <c r="HQ16" s="3">
        <f t="shared" si="59"/>
        <v>7500000</v>
      </c>
      <c r="HR16" s="3">
        <f t="shared" si="60"/>
        <v>7500000</v>
      </c>
      <c r="HS16" s="3">
        <f t="shared" si="61"/>
        <v>7500000</v>
      </c>
      <c r="HT16" s="3">
        <f t="shared" si="62"/>
        <v>7500000</v>
      </c>
      <c r="HU16" s="3">
        <f t="shared" si="63"/>
        <v>7500000</v>
      </c>
      <c r="HV16" s="3">
        <f t="shared" si="64"/>
        <v>7500000</v>
      </c>
      <c r="HW16" s="3">
        <f t="shared" si="65"/>
        <v>7500000</v>
      </c>
      <c r="HX16" s="3">
        <f t="shared" si="66"/>
        <v>5000000</v>
      </c>
      <c r="HY16" s="3">
        <f t="shared" si="67"/>
        <v>5000000</v>
      </c>
      <c r="HZ16" s="3">
        <f t="shared" si="68"/>
        <v>5000000</v>
      </c>
      <c r="IA16" s="3">
        <f t="shared" si="69"/>
        <v>5000000</v>
      </c>
      <c r="IB16" s="3">
        <f t="shared" si="70"/>
        <v>5000000</v>
      </c>
      <c r="IC16" s="3">
        <f t="shared" si="71"/>
        <v>5000000</v>
      </c>
      <c r="ID16" s="3">
        <f t="shared" si="72"/>
        <v>5000000</v>
      </c>
      <c r="IE16" s="3">
        <f t="shared" si="73"/>
        <v>5000000</v>
      </c>
      <c r="IF16" s="3">
        <f t="shared" si="74"/>
        <v>5000000</v>
      </c>
      <c r="IG16" s="3">
        <f t="shared" si="75"/>
        <v>5000000</v>
      </c>
      <c r="IH16" s="3">
        <f t="shared" si="76"/>
        <v>5000000</v>
      </c>
      <c r="II16" s="3">
        <f t="shared" si="77"/>
        <v>5000000</v>
      </c>
      <c r="IJ16" s="3">
        <f t="shared" si="78"/>
        <v>5000000</v>
      </c>
      <c r="IK16" s="3">
        <f t="shared" si="79"/>
        <v>5000000</v>
      </c>
      <c r="IL16" s="3">
        <f t="shared" si="80"/>
        <v>5000000</v>
      </c>
      <c r="IM16" s="3">
        <f t="shared" si="81"/>
        <v>5000000</v>
      </c>
      <c r="IN16" s="3">
        <f t="shared" si="82"/>
        <v>5000000</v>
      </c>
      <c r="IO16" s="3">
        <f t="shared" si="83"/>
        <v>7500000</v>
      </c>
      <c r="IP16" s="3">
        <f t="shared" si="84"/>
        <v>5000000</v>
      </c>
      <c r="IQ16" s="3">
        <f t="shared" si="85"/>
        <v>5000000</v>
      </c>
      <c r="IR16" s="3">
        <f t="shared" si="86"/>
        <v>5000000</v>
      </c>
      <c r="IS16" s="3">
        <f t="array" ref="IS16">SUM(IF($C$2:$IR$2&gt;=1,C16:IR16,0))</f>
        <v>57433600</v>
      </c>
      <c r="IT16" s="5" t="s">
        <v>164</v>
      </c>
    </row>
    <row r="17" spans="1:254" x14ac:dyDescent="0.2">
      <c r="A17" s="2" t="s">
        <v>126</v>
      </c>
      <c r="B17" s="1" t="s">
        <v>3</v>
      </c>
      <c r="C17" s="9">
        <v>231660</v>
      </c>
      <c r="D17" s="9">
        <v>67320</v>
      </c>
      <c r="E17" s="9">
        <v>67320</v>
      </c>
      <c r="F17" s="9">
        <v>27720</v>
      </c>
      <c r="G17" s="9">
        <v>148500</v>
      </c>
      <c r="H17" s="9">
        <v>67320</v>
      </c>
      <c r="I17" s="9">
        <v>17820</v>
      </c>
      <c r="J17" s="9">
        <v>24750</v>
      </c>
      <c r="K17" s="9">
        <v>59400</v>
      </c>
      <c r="L17" s="9">
        <v>75240</v>
      </c>
      <c r="M17" s="9">
        <v>69300</v>
      </c>
      <c r="N17" s="9">
        <v>84150</v>
      </c>
      <c r="O17" s="9">
        <v>19800</v>
      </c>
      <c r="P17" s="9">
        <v>16830</v>
      </c>
      <c r="Q17" s="4">
        <v>16830</v>
      </c>
      <c r="R17" s="4">
        <v>29700</v>
      </c>
      <c r="S17" s="4">
        <v>222300</v>
      </c>
      <c r="T17" s="4">
        <v>64600</v>
      </c>
      <c r="U17" s="4">
        <v>64600</v>
      </c>
      <c r="V17" s="4">
        <v>26600</v>
      </c>
      <c r="W17" s="4">
        <v>142500</v>
      </c>
      <c r="X17" s="4">
        <v>64600</v>
      </c>
      <c r="Y17" s="4">
        <v>17100</v>
      </c>
      <c r="Z17" s="4">
        <v>23750</v>
      </c>
      <c r="AA17" s="4">
        <v>57000</v>
      </c>
      <c r="AB17" s="4">
        <v>72200</v>
      </c>
      <c r="AC17" s="4">
        <v>66500</v>
      </c>
      <c r="AD17" s="4">
        <v>80750</v>
      </c>
      <c r="AE17" s="3">
        <v>19000</v>
      </c>
      <c r="AF17" s="3">
        <v>16150</v>
      </c>
      <c r="AG17" s="3">
        <v>16150</v>
      </c>
      <c r="AH17" s="3">
        <v>28500</v>
      </c>
      <c r="AI17" s="3">
        <v>215280</v>
      </c>
      <c r="AJ17" s="3">
        <v>62560</v>
      </c>
      <c r="AK17" s="3">
        <v>62560</v>
      </c>
      <c r="AL17" s="3">
        <v>25760</v>
      </c>
      <c r="AM17" s="3">
        <v>138000</v>
      </c>
      <c r="AN17" s="3">
        <v>62560</v>
      </c>
      <c r="AO17" s="3">
        <v>16560</v>
      </c>
      <c r="AP17" s="3">
        <v>23000</v>
      </c>
      <c r="AQ17" s="3">
        <v>55200</v>
      </c>
      <c r="AR17" s="3">
        <v>69920</v>
      </c>
      <c r="AS17" s="3">
        <v>64400</v>
      </c>
      <c r="AT17" s="3">
        <v>78200</v>
      </c>
      <c r="AU17" s="3">
        <v>18400</v>
      </c>
      <c r="AV17" s="3">
        <v>15640</v>
      </c>
      <c r="AW17" s="3">
        <v>15640</v>
      </c>
      <c r="AX17" s="3">
        <v>27600</v>
      </c>
      <c r="AY17" s="3">
        <v>1400</v>
      </c>
      <c r="AZ17" s="3">
        <v>900000</v>
      </c>
      <c r="BA17" s="3">
        <v>850000</v>
      </c>
      <c r="BB17" s="3">
        <v>8395000</v>
      </c>
      <c r="BC17" s="3">
        <v>7750000</v>
      </c>
      <c r="BD17" s="3">
        <v>4310000</v>
      </c>
      <c r="BE17" s="3">
        <v>4310000</v>
      </c>
      <c r="BF17" s="3">
        <v>8215000</v>
      </c>
      <c r="BG17" s="3">
        <v>8215000</v>
      </c>
      <c r="BH17" s="3">
        <v>8215000</v>
      </c>
      <c r="BI17" s="3">
        <v>8215000</v>
      </c>
      <c r="BJ17" s="3">
        <v>8215000</v>
      </c>
      <c r="BK17" s="3">
        <v>7570000</v>
      </c>
      <c r="BL17" s="3">
        <v>6935000</v>
      </c>
      <c r="BM17" s="3">
        <v>6685000</v>
      </c>
      <c r="BN17" s="3">
        <v>6460000</v>
      </c>
      <c r="BO17" s="3">
        <v>6038000</v>
      </c>
      <c r="BP17" s="3">
        <v>6038000</v>
      </c>
      <c r="BQ17" s="3">
        <v>5405000</v>
      </c>
      <c r="BR17" s="3">
        <v>8785000</v>
      </c>
      <c r="BS17" s="3">
        <v>7710000</v>
      </c>
      <c r="BT17" s="3">
        <v>5930000</v>
      </c>
      <c r="BU17" s="3">
        <v>5930000</v>
      </c>
      <c r="BV17" s="3">
        <v>8485000</v>
      </c>
      <c r="BW17" s="3">
        <v>8485000</v>
      </c>
      <c r="BX17" s="3">
        <v>8485000</v>
      </c>
      <c r="BY17" s="3">
        <v>8485000</v>
      </c>
      <c r="BZ17" s="3">
        <v>8485000</v>
      </c>
      <c r="CA17" s="3">
        <v>7210000</v>
      </c>
      <c r="CB17" s="3">
        <v>6325000</v>
      </c>
      <c r="CC17" s="3">
        <v>5935000</v>
      </c>
      <c r="CD17" s="3">
        <v>3780000</v>
      </c>
      <c r="CE17" s="3">
        <v>8610000</v>
      </c>
      <c r="CF17" s="3">
        <v>8610000</v>
      </c>
      <c r="CG17" s="3">
        <v>7755000</v>
      </c>
      <c r="CH17" s="3">
        <v>9145000</v>
      </c>
      <c r="CI17" s="3">
        <v>8070000</v>
      </c>
      <c r="CJ17" s="3">
        <v>6290000</v>
      </c>
      <c r="CK17" s="3">
        <v>6290000</v>
      </c>
      <c r="CL17" s="3">
        <v>8845000</v>
      </c>
      <c r="CM17" s="3">
        <v>8845000</v>
      </c>
      <c r="CN17" s="3">
        <v>8845000</v>
      </c>
      <c r="CO17" s="3">
        <v>8845000</v>
      </c>
      <c r="CP17" s="3">
        <v>8845000</v>
      </c>
      <c r="CQ17" s="3">
        <v>7570000</v>
      </c>
      <c r="CR17" s="3">
        <v>6565000</v>
      </c>
      <c r="CS17" s="3">
        <v>6295000</v>
      </c>
      <c r="CT17" s="3">
        <v>4140000</v>
      </c>
      <c r="CU17" s="3">
        <v>8970000</v>
      </c>
      <c r="CV17" s="3">
        <v>8970000</v>
      </c>
      <c r="CW17" s="3">
        <v>8115000</v>
      </c>
      <c r="CX17" s="3">
        <v>9505000</v>
      </c>
      <c r="CY17" s="3">
        <v>8430000</v>
      </c>
      <c r="CZ17" s="3">
        <v>6650000</v>
      </c>
      <c r="DA17" s="3">
        <v>6650000</v>
      </c>
      <c r="DB17" s="3">
        <v>9205000</v>
      </c>
      <c r="DC17" s="3">
        <v>9205000</v>
      </c>
      <c r="DD17" s="3">
        <v>9205000</v>
      </c>
      <c r="DE17" s="3">
        <v>9205000</v>
      </c>
      <c r="DF17" s="3">
        <v>9205000</v>
      </c>
      <c r="DG17" s="3">
        <v>7930000</v>
      </c>
      <c r="DH17" s="3">
        <v>6805000</v>
      </c>
      <c r="DI17" s="3">
        <v>6655000</v>
      </c>
      <c r="DJ17" s="3">
        <v>6280000</v>
      </c>
      <c r="DK17" s="3">
        <v>11110000</v>
      </c>
      <c r="DL17" s="3">
        <v>11110000</v>
      </c>
      <c r="DM17" s="3">
        <v>8475000</v>
      </c>
      <c r="DN17" s="3">
        <v>13300000</v>
      </c>
      <c r="DO17" s="3">
        <v>11580000</v>
      </c>
      <c r="DP17" s="3">
        <v>9440000</v>
      </c>
      <c r="DQ17" s="3">
        <v>9440000</v>
      </c>
      <c r="DR17" s="3">
        <v>12820000</v>
      </c>
      <c r="DS17" s="3">
        <v>12820000</v>
      </c>
      <c r="DT17" s="3">
        <v>12820000</v>
      </c>
      <c r="DU17" s="3">
        <v>12820000</v>
      </c>
      <c r="DV17" s="3">
        <v>12820000</v>
      </c>
      <c r="DW17" s="3">
        <v>8650000</v>
      </c>
      <c r="DX17" s="3">
        <v>7925000</v>
      </c>
      <c r="DY17" s="3">
        <v>8740000</v>
      </c>
      <c r="DZ17" s="3">
        <v>8140000</v>
      </c>
      <c r="EA17" s="3">
        <v>13728000</v>
      </c>
      <c r="EB17" s="3">
        <v>13728000</v>
      </c>
      <c r="EC17" s="3">
        <v>12360000</v>
      </c>
      <c r="ED17" s="3">
        <v>14380000</v>
      </c>
      <c r="EE17" s="3">
        <v>12660000</v>
      </c>
      <c r="EF17" s="3">
        <v>10520000</v>
      </c>
      <c r="EG17" s="3">
        <v>10520000</v>
      </c>
      <c r="EH17" s="3">
        <v>13900000</v>
      </c>
      <c r="EI17" s="3">
        <v>13900000</v>
      </c>
      <c r="EJ17" s="3">
        <v>13900000</v>
      </c>
      <c r="EK17" s="3">
        <v>13900000</v>
      </c>
      <c r="EL17" s="3">
        <v>13900000</v>
      </c>
      <c r="EM17" s="3">
        <v>9730000</v>
      </c>
      <c r="EN17" s="3">
        <v>10700000</v>
      </c>
      <c r="EO17" s="3">
        <v>9820000</v>
      </c>
      <c r="EP17" s="3">
        <v>9220000</v>
      </c>
      <c r="EQ17" s="3">
        <v>14808000</v>
      </c>
      <c r="ER17" s="3">
        <v>14808000</v>
      </c>
      <c r="ES17" s="3">
        <v>13440000</v>
      </c>
      <c r="ET17" s="3">
        <v>22845000</v>
      </c>
      <c r="EU17" s="3">
        <v>20050000</v>
      </c>
      <c r="EV17" s="3">
        <v>15770000</v>
      </c>
      <c r="EW17" s="3">
        <v>15770000</v>
      </c>
      <c r="EX17" s="3">
        <v>22065000</v>
      </c>
      <c r="EY17" s="3">
        <v>22065000</v>
      </c>
      <c r="EZ17" s="3">
        <v>22065000</v>
      </c>
      <c r="FA17" s="3">
        <v>22065000</v>
      </c>
      <c r="FB17" s="3">
        <v>22065000</v>
      </c>
      <c r="FC17" s="3">
        <v>11530000</v>
      </c>
      <c r="FD17" s="3">
        <v>16865000</v>
      </c>
      <c r="FE17" s="3">
        <v>11155000</v>
      </c>
      <c r="FF17" s="3">
        <v>14460000</v>
      </c>
      <c r="FG17" s="3">
        <v>22738000</v>
      </c>
      <c r="FH17" s="3">
        <v>22738000</v>
      </c>
      <c r="FI17" s="3">
        <v>20515000</v>
      </c>
      <c r="FJ17" s="3">
        <f t="shared" si="0"/>
        <v>326700</v>
      </c>
      <c r="FK17" s="3">
        <f t="shared" si="1"/>
        <v>313500</v>
      </c>
      <c r="FL17" s="3">
        <f t="shared" si="2"/>
        <v>303600</v>
      </c>
      <c r="FM17" s="3">
        <f t="shared" si="3"/>
        <v>326700</v>
      </c>
      <c r="FN17" s="3">
        <f t="shared" si="4"/>
        <v>313500</v>
      </c>
      <c r="FO17" s="3">
        <f t="shared" si="5"/>
        <v>303600</v>
      </c>
      <c r="FP17" s="3">
        <f t="shared" si="6"/>
        <v>291060</v>
      </c>
      <c r="FQ17" s="3">
        <f t="shared" si="7"/>
        <v>279300</v>
      </c>
      <c r="FR17" s="3">
        <f t="shared" si="8"/>
        <v>270480</v>
      </c>
      <c r="FS17" s="3">
        <f t="shared" si="9"/>
        <v>299970</v>
      </c>
      <c r="FT17" s="3">
        <f t="shared" si="10"/>
        <v>287850</v>
      </c>
      <c r="FU17" s="3">
        <f t="shared" si="11"/>
        <v>278760</v>
      </c>
      <c r="FV17" s="3">
        <f t="shared" si="12"/>
        <v>142560</v>
      </c>
      <c r="FW17" s="3">
        <f t="shared" si="13"/>
        <v>136800</v>
      </c>
      <c r="FX17" s="3">
        <f t="shared" si="14"/>
        <v>132480</v>
      </c>
      <c r="FY17" s="3">
        <f t="shared" si="15"/>
        <v>142560</v>
      </c>
      <c r="FZ17" s="3">
        <f t="shared" si="16"/>
        <v>136800</v>
      </c>
      <c r="GA17" s="3">
        <f t="shared" si="17"/>
        <v>132480</v>
      </c>
      <c r="GB17" s="3">
        <f t="shared" si="18"/>
        <v>142560</v>
      </c>
      <c r="GC17" s="3">
        <f t="shared" si="19"/>
        <v>136800</v>
      </c>
      <c r="GD17" s="3">
        <f t="shared" si="20"/>
        <v>132480</v>
      </c>
      <c r="GE17" s="3">
        <f t="shared" si="21"/>
        <v>151470</v>
      </c>
      <c r="GF17" s="3">
        <f t="shared" si="22"/>
        <v>145350</v>
      </c>
      <c r="GG17" s="3">
        <f t="shared" si="23"/>
        <v>145350</v>
      </c>
      <c r="GH17" s="14">
        <f t="shared" si="24"/>
        <v>19800</v>
      </c>
      <c r="GI17" s="3">
        <f t="shared" si="25"/>
        <v>19000</v>
      </c>
      <c r="GJ17" s="3">
        <f t="shared" si="26"/>
        <v>18400</v>
      </c>
      <c r="GK17" s="3">
        <f t="shared" si="27"/>
        <v>17820</v>
      </c>
      <c r="GL17" s="3">
        <f t="shared" si="28"/>
        <v>17100</v>
      </c>
      <c r="GM17" s="3">
        <f t="shared" si="29"/>
        <v>16560</v>
      </c>
      <c r="GN17" s="3">
        <f t="shared" si="30"/>
        <v>24750</v>
      </c>
      <c r="GO17" s="3">
        <f t="shared" si="31"/>
        <v>23750</v>
      </c>
      <c r="GP17" s="3">
        <f t="shared" si="32"/>
        <v>23000</v>
      </c>
      <c r="GQ17" s="3">
        <f t="shared" si="33"/>
        <v>29700</v>
      </c>
      <c r="GR17" s="3">
        <f t="shared" si="34"/>
        <v>28500</v>
      </c>
      <c r="GS17" s="3">
        <f t="shared" si="35"/>
        <v>27600</v>
      </c>
      <c r="GT17" s="3">
        <f t="shared" si="36"/>
        <v>16830</v>
      </c>
      <c r="GU17" s="3">
        <f t="shared" si="37"/>
        <v>16150</v>
      </c>
      <c r="GV17" s="3">
        <f t="shared" si="38"/>
        <v>15640</v>
      </c>
      <c r="GW17" s="3">
        <f t="shared" si="39"/>
        <v>16830</v>
      </c>
      <c r="GX17" s="3">
        <f t="shared" si="40"/>
        <v>16150</v>
      </c>
      <c r="GY17" s="3">
        <f t="shared" si="41"/>
        <v>15640</v>
      </c>
      <c r="GZ17" s="3">
        <f t="shared" si="42"/>
        <v>1400</v>
      </c>
      <c r="HA17" s="3">
        <f t="shared" si="43"/>
        <v>900000</v>
      </c>
      <c r="HB17" s="3">
        <f t="shared" si="44"/>
        <v>850000</v>
      </c>
      <c r="HC17" s="3">
        <f t="shared" si="45"/>
        <v>20455000</v>
      </c>
      <c r="HD17" s="3">
        <f t="shared" si="46"/>
        <v>22425000</v>
      </c>
      <c r="HE17" s="3">
        <f t="shared" si="47"/>
        <v>23505000</v>
      </c>
      <c r="HF17" s="3">
        <f t="shared" si="48"/>
        <v>24585000</v>
      </c>
      <c r="HG17" s="3">
        <f t="shared" si="49"/>
        <v>34320000</v>
      </c>
      <c r="HH17" s="3">
        <f t="shared" si="50"/>
        <v>37560000</v>
      </c>
      <c r="HI17" s="3">
        <f t="shared" si="51"/>
        <v>58665000</v>
      </c>
      <c r="HJ17" s="3">
        <f t="shared" si="52"/>
        <v>24000000</v>
      </c>
      <c r="HK17" s="3">
        <f t="shared" si="53"/>
        <v>24180000</v>
      </c>
      <c r="HL17" s="3">
        <f t="shared" si="54"/>
        <v>25260000</v>
      </c>
      <c r="HM17" s="3">
        <f t="shared" si="55"/>
        <v>26340000</v>
      </c>
      <c r="HN17" s="3">
        <f t="shared" si="56"/>
        <v>34290000</v>
      </c>
      <c r="HO17" s="3">
        <f t="shared" si="57"/>
        <v>37530000</v>
      </c>
      <c r="HP17" s="3">
        <f t="shared" si="58"/>
        <v>55660000</v>
      </c>
      <c r="HQ17" s="3">
        <f t="shared" si="59"/>
        <v>38500000</v>
      </c>
      <c r="HR17" s="3">
        <f t="shared" si="60"/>
        <v>23295000</v>
      </c>
      <c r="HS17" s="3">
        <f t="shared" si="61"/>
        <v>24255000</v>
      </c>
      <c r="HT17" s="3">
        <f t="shared" si="62"/>
        <v>25215000</v>
      </c>
      <c r="HU17" s="3">
        <f t="shared" si="63"/>
        <v>34380000</v>
      </c>
      <c r="HV17" s="3">
        <f t="shared" si="64"/>
        <v>38500000</v>
      </c>
      <c r="HW17" s="3">
        <f t="shared" si="65"/>
        <v>60995000</v>
      </c>
      <c r="HX17" s="3">
        <f t="shared" si="66"/>
        <v>11880000</v>
      </c>
      <c r="HY17" s="3">
        <f t="shared" si="67"/>
        <v>13140000</v>
      </c>
      <c r="HZ17" s="3">
        <f t="shared" si="68"/>
        <v>13860000</v>
      </c>
      <c r="IA17" s="3">
        <f t="shared" si="69"/>
        <v>14580000</v>
      </c>
      <c r="IB17" s="3">
        <f t="shared" si="70"/>
        <v>18090000</v>
      </c>
      <c r="IC17" s="3">
        <f t="shared" si="71"/>
        <v>20250000</v>
      </c>
      <c r="ID17" s="3">
        <f t="shared" si="72"/>
        <v>27300000</v>
      </c>
      <c r="IE17" s="3">
        <f t="shared" si="73"/>
        <v>15785000</v>
      </c>
      <c r="IF17" s="3">
        <f t="shared" si="74"/>
        <v>15695000</v>
      </c>
      <c r="IG17" s="3">
        <f t="shared" si="75"/>
        <v>16415000</v>
      </c>
      <c r="IH17" s="3">
        <f t="shared" si="76"/>
        <v>17135000</v>
      </c>
      <c r="II17" s="3">
        <f t="shared" si="77"/>
        <v>21470000</v>
      </c>
      <c r="IJ17" s="3">
        <f t="shared" si="78"/>
        <v>23630000</v>
      </c>
      <c r="IK17" s="3">
        <f t="shared" si="79"/>
        <v>33595000</v>
      </c>
      <c r="IL17" s="3">
        <f t="shared" si="80"/>
        <v>15150000</v>
      </c>
      <c r="IM17" s="3">
        <f t="shared" si="81"/>
        <v>14810000</v>
      </c>
      <c r="IN17" s="3">
        <f t="shared" si="82"/>
        <v>15410000</v>
      </c>
      <c r="IO17" s="3">
        <f t="shared" si="83"/>
        <v>25215000</v>
      </c>
      <c r="IP17" s="3">
        <f t="shared" si="84"/>
        <v>21560000</v>
      </c>
      <c r="IQ17" s="3">
        <f t="shared" si="85"/>
        <v>24600000</v>
      </c>
      <c r="IR17" s="3">
        <f t="shared" si="86"/>
        <v>24600000</v>
      </c>
      <c r="IS17" s="3">
        <f t="array" ref="IS17">SUM(IF($C$2:$IR$2&gt;=1,C17:IR17,0))</f>
        <v>248420990</v>
      </c>
      <c r="IT17" s="5" t="s">
        <v>164</v>
      </c>
    </row>
    <row r="18" spans="1:254" x14ac:dyDescent="0.2">
      <c r="A18" s="2" t="s">
        <v>168</v>
      </c>
      <c r="B18" s="1" t="s">
        <v>3</v>
      </c>
      <c r="C18" s="9">
        <v>234000</v>
      </c>
      <c r="D18" s="9">
        <v>68000</v>
      </c>
      <c r="E18" s="9">
        <v>68000</v>
      </c>
      <c r="F18" s="9">
        <v>28000</v>
      </c>
      <c r="G18" s="9">
        <v>150000</v>
      </c>
      <c r="H18" s="9">
        <v>68000</v>
      </c>
      <c r="I18" s="9">
        <v>18000</v>
      </c>
      <c r="J18" s="9">
        <v>25000</v>
      </c>
      <c r="K18" s="9">
        <v>60000</v>
      </c>
      <c r="L18" s="9">
        <v>76000</v>
      </c>
      <c r="M18" s="9">
        <v>70000</v>
      </c>
      <c r="N18" s="9">
        <v>85000</v>
      </c>
      <c r="O18" s="9">
        <v>20000</v>
      </c>
      <c r="P18" s="9">
        <v>17000</v>
      </c>
      <c r="Q18" s="4">
        <v>17000</v>
      </c>
      <c r="R18" s="4">
        <v>30000</v>
      </c>
      <c r="S18" s="4">
        <v>234000</v>
      </c>
      <c r="T18" s="4">
        <v>68000</v>
      </c>
      <c r="U18" s="4">
        <v>68000</v>
      </c>
      <c r="V18" s="4">
        <v>28000</v>
      </c>
      <c r="W18" s="4">
        <v>150000</v>
      </c>
      <c r="X18" s="4">
        <v>68000</v>
      </c>
      <c r="Y18" s="4">
        <v>18000</v>
      </c>
      <c r="Z18" s="4">
        <v>25000</v>
      </c>
      <c r="AA18" s="4">
        <v>60000</v>
      </c>
      <c r="AB18" s="4">
        <v>76000</v>
      </c>
      <c r="AC18" s="4">
        <v>70000</v>
      </c>
      <c r="AD18" s="4">
        <v>85000</v>
      </c>
      <c r="AE18" s="3">
        <v>20000</v>
      </c>
      <c r="AF18" s="3">
        <v>17000</v>
      </c>
      <c r="AG18" s="3">
        <v>17000</v>
      </c>
      <c r="AH18" s="3">
        <v>30000</v>
      </c>
      <c r="AI18" s="3">
        <v>234000</v>
      </c>
      <c r="AJ18" s="3">
        <v>68000</v>
      </c>
      <c r="AK18" s="3">
        <v>68000</v>
      </c>
      <c r="AL18" s="3">
        <v>28000</v>
      </c>
      <c r="AM18" s="3">
        <v>150000</v>
      </c>
      <c r="AN18" s="3">
        <v>68000</v>
      </c>
      <c r="AO18" s="3">
        <v>18000</v>
      </c>
      <c r="AP18" s="3">
        <v>25000</v>
      </c>
      <c r="AQ18" s="3">
        <v>60000</v>
      </c>
      <c r="AR18" s="3">
        <v>76000</v>
      </c>
      <c r="AS18" s="3">
        <v>70000</v>
      </c>
      <c r="AT18" s="3">
        <v>85000</v>
      </c>
      <c r="AU18" s="3">
        <v>20000</v>
      </c>
      <c r="AV18" s="3">
        <v>17000</v>
      </c>
      <c r="AW18" s="3">
        <v>17000</v>
      </c>
      <c r="AX18" s="3">
        <v>30000</v>
      </c>
      <c r="AY18" s="3">
        <v>300</v>
      </c>
      <c r="AZ18" s="3">
        <v>8000000</v>
      </c>
      <c r="BA18" s="3">
        <v>8000000</v>
      </c>
      <c r="BB18" s="3">
        <v>2500000</v>
      </c>
      <c r="BC18" s="3">
        <v>2500000</v>
      </c>
      <c r="BD18" s="3">
        <v>2500000</v>
      </c>
      <c r="BE18" s="3">
        <v>2500000</v>
      </c>
      <c r="BF18" s="3">
        <v>2500000</v>
      </c>
      <c r="BG18" s="3">
        <v>2500000</v>
      </c>
      <c r="BH18" s="3">
        <v>2500000</v>
      </c>
      <c r="BI18" s="3">
        <v>2500000</v>
      </c>
      <c r="BJ18" s="3">
        <v>2500000</v>
      </c>
      <c r="BK18" s="3">
        <v>2500000</v>
      </c>
      <c r="BL18" s="3">
        <v>2500000</v>
      </c>
      <c r="BM18" s="3">
        <v>2500000</v>
      </c>
      <c r="BN18" s="3">
        <v>2500000</v>
      </c>
      <c r="BO18" s="3">
        <v>2500000</v>
      </c>
      <c r="BP18" s="3">
        <v>2500000</v>
      </c>
      <c r="BQ18" s="3">
        <v>2500000</v>
      </c>
      <c r="BR18" s="3">
        <v>2500000</v>
      </c>
      <c r="BS18" s="3">
        <v>2500000</v>
      </c>
      <c r="BT18" s="3">
        <v>2500000</v>
      </c>
      <c r="BU18" s="3">
        <v>2500000</v>
      </c>
      <c r="BV18" s="3">
        <v>2500000</v>
      </c>
      <c r="BW18" s="3">
        <v>2500000</v>
      </c>
      <c r="BX18" s="3">
        <v>2500000</v>
      </c>
      <c r="BY18" s="3">
        <v>2500000</v>
      </c>
      <c r="BZ18" s="3">
        <v>2500000</v>
      </c>
      <c r="CA18" s="3">
        <v>2500000</v>
      </c>
      <c r="CB18" s="3">
        <v>2500000</v>
      </c>
      <c r="CC18" s="3">
        <v>2500000</v>
      </c>
      <c r="CD18" s="3">
        <v>2500000</v>
      </c>
      <c r="CE18" s="3">
        <v>2500000</v>
      </c>
      <c r="CF18" s="3">
        <v>2500000</v>
      </c>
      <c r="CG18" s="3">
        <v>2500000</v>
      </c>
      <c r="CH18" s="3">
        <v>2500000</v>
      </c>
      <c r="CI18" s="3">
        <v>2500000</v>
      </c>
      <c r="CJ18" s="3">
        <v>2500000</v>
      </c>
      <c r="CK18" s="3">
        <v>2500000</v>
      </c>
      <c r="CL18" s="3">
        <v>2500000</v>
      </c>
      <c r="CM18" s="3">
        <v>2500000</v>
      </c>
      <c r="CN18" s="3">
        <v>2500000</v>
      </c>
      <c r="CO18" s="3">
        <v>2500000</v>
      </c>
      <c r="CP18" s="3">
        <v>2500000</v>
      </c>
      <c r="CQ18" s="3">
        <v>2500000</v>
      </c>
      <c r="CR18" s="3">
        <v>2500000</v>
      </c>
      <c r="CS18" s="3">
        <v>2500000</v>
      </c>
      <c r="CT18" s="3">
        <v>2500000</v>
      </c>
      <c r="CU18" s="3">
        <v>2500000</v>
      </c>
      <c r="CV18" s="3">
        <v>2500000</v>
      </c>
      <c r="CW18" s="3">
        <v>2500000</v>
      </c>
      <c r="CX18" s="3">
        <v>2500000</v>
      </c>
      <c r="CY18" s="3">
        <v>2500000</v>
      </c>
      <c r="CZ18" s="3">
        <v>2500000</v>
      </c>
      <c r="DA18" s="3">
        <v>2500000</v>
      </c>
      <c r="DB18" s="3">
        <v>2500000</v>
      </c>
      <c r="DC18" s="3">
        <v>2500000</v>
      </c>
      <c r="DD18" s="3">
        <v>2500000</v>
      </c>
      <c r="DE18" s="3">
        <v>2500000</v>
      </c>
      <c r="DF18" s="3">
        <v>2500000</v>
      </c>
      <c r="DG18" s="3">
        <v>2500000</v>
      </c>
      <c r="DH18" s="3">
        <v>2500000</v>
      </c>
      <c r="DI18" s="3">
        <v>2500000</v>
      </c>
      <c r="DJ18" s="3">
        <v>2500000</v>
      </c>
      <c r="DK18" s="3">
        <v>2500000</v>
      </c>
      <c r="DL18" s="3">
        <v>2500000</v>
      </c>
      <c r="DM18" s="3">
        <v>2500000</v>
      </c>
      <c r="DN18" s="3">
        <v>2500000</v>
      </c>
      <c r="DO18" s="3">
        <v>2500000</v>
      </c>
      <c r="DP18" s="3">
        <v>2500000</v>
      </c>
      <c r="DQ18" s="3">
        <v>2500000</v>
      </c>
      <c r="DR18" s="3">
        <v>2500000</v>
      </c>
      <c r="DS18" s="3">
        <v>2500000</v>
      </c>
      <c r="DT18" s="3">
        <v>2500000</v>
      </c>
      <c r="DU18" s="3">
        <v>2500000</v>
      </c>
      <c r="DV18" s="3">
        <v>2500000</v>
      </c>
      <c r="DW18" s="3">
        <v>2500000</v>
      </c>
      <c r="DX18" s="3">
        <v>2500000</v>
      </c>
      <c r="DY18" s="3">
        <v>2500000</v>
      </c>
      <c r="DZ18" s="3">
        <v>2500000</v>
      </c>
      <c r="EA18" s="3">
        <v>2500000</v>
      </c>
      <c r="EB18" s="3">
        <v>2500000</v>
      </c>
      <c r="EC18" s="3">
        <v>2500000</v>
      </c>
      <c r="ED18" s="3">
        <v>2500000</v>
      </c>
      <c r="EE18" s="3">
        <v>2500000</v>
      </c>
      <c r="EF18" s="3">
        <v>2500000</v>
      </c>
      <c r="EG18" s="3">
        <v>2500000</v>
      </c>
      <c r="EH18" s="3">
        <v>2500000</v>
      </c>
      <c r="EI18" s="3">
        <v>2500000</v>
      </c>
      <c r="EJ18" s="3">
        <v>2500000</v>
      </c>
      <c r="EK18" s="3">
        <v>2500000</v>
      </c>
      <c r="EL18" s="3">
        <v>2500000</v>
      </c>
      <c r="EM18" s="3">
        <v>2500000</v>
      </c>
      <c r="EN18" s="3">
        <v>2500000</v>
      </c>
      <c r="EO18" s="3">
        <v>2500000</v>
      </c>
      <c r="EP18" s="3">
        <v>2500000</v>
      </c>
      <c r="EQ18" s="3">
        <v>2500000</v>
      </c>
      <c r="ER18" s="3">
        <v>2500000</v>
      </c>
      <c r="ES18" s="3">
        <v>2500000</v>
      </c>
      <c r="ET18" s="3">
        <v>2500000</v>
      </c>
      <c r="EU18" s="3">
        <v>2500000</v>
      </c>
      <c r="EV18" s="3">
        <v>2500000</v>
      </c>
      <c r="EW18" s="3">
        <v>2500000</v>
      </c>
      <c r="EX18" s="3">
        <v>2500000</v>
      </c>
      <c r="EY18" s="3">
        <v>2500000</v>
      </c>
      <c r="EZ18" s="3">
        <v>2500000</v>
      </c>
      <c r="FA18" s="3">
        <v>2500000</v>
      </c>
      <c r="FB18" s="3">
        <v>2500000</v>
      </c>
      <c r="FC18" s="3">
        <v>2500000</v>
      </c>
      <c r="FD18" s="3">
        <v>2500000</v>
      </c>
      <c r="FE18" s="3">
        <v>2500000</v>
      </c>
      <c r="FF18" s="3">
        <v>2500000</v>
      </c>
      <c r="FG18" s="3">
        <v>2500000</v>
      </c>
      <c r="FH18" s="3">
        <v>2500000</v>
      </c>
      <c r="FI18" s="3">
        <v>2500000</v>
      </c>
      <c r="FJ18" s="3">
        <f t="shared" si="0"/>
        <v>330000</v>
      </c>
      <c r="FK18" s="3">
        <f t="shared" si="1"/>
        <v>330000</v>
      </c>
      <c r="FL18" s="3">
        <f t="shared" si="2"/>
        <v>330000</v>
      </c>
      <c r="FM18" s="3">
        <f t="shared" si="3"/>
        <v>330000</v>
      </c>
      <c r="FN18" s="3">
        <f t="shared" si="4"/>
        <v>330000</v>
      </c>
      <c r="FO18" s="3">
        <f t="shared" si="5"/>
        <v>330000</v>
      </c>
      <c r="FP18" s="3">
        <f t="shared" si="6"/>
        <v>294000</v>
      </c>
      <c r="FQ18" s="3">
        <f t="shared" si="7"/>
        <v>294000</v>
      </c>
      <c r="FR18" s="3">
        <f t="shared" si="8"/>
        <v>294000</v>
      </c>
      <c r="FS18" s="3">
        <f t="shared" si="9"/>
        <v>303000</v>
      </c>
      <c r="FT18" s="3">
        <f t="shared" si="10"/>
        <v>303000</v>
      </c>
      <c r="FU18" s="3">
        <f t="shared" si="11"/>
        <v>303000</v>
      </c>
      <c r="FV18" s="3">
        <f t="shared" si="12"/>
        <v>144000</v>
      </c>
      <c r="FW18" s="3">
        <f t="shared" si="13"/>
        <v>144000</v>
      </c>
      <c r="FX18" s="3">
        <f t="shared" si="14"/>
        <v>144000</v>
      </c>
      <c r="FY18" s="3">
        <f t="shared" si="15"/>
        <v>144000</v>
      </c>
      <c r="FZ18" s="3">
        <f t="shared" si="16"/>
        <v>144000</v>
      </c>
      <c r="GA18" s="3">
        <f t="shared" si="17"/>
        <v>144000</v>
      </c>
      <c r="GB18" s="3">
        <f t="shared" si="18"/>
        <v>144000</v>
      </c>
      <c r="GC18" s="3">
        <f t="shared" si="19"/>
        <v>144000</v>
      </c>
      <c r="GD18" s="3">
        <f t="shared" si="20"/>
        <v>144000</v>
      </c>
      <c r="GE18" s="3">
        <f t="shared" si="21"/>
        <v>153000</v>
      </c>
      <c r="GF18" s="3">
        <f t="shared" si="22"/>
        <v>153000</v>
      </c>
      <c r="GG18" s="3">
        <f t="shared" si="23"/>
        <v>153000</v>
      </c>
      <c r="GH18" s="14">
        <f t="shared" si="24"/>
        <v>20000</v>
      </c>
      <c r="GI18" s="3">
        <f t="shared" si="25"/>
        <v>20000</v>
      </c>
      <c r="GJ18" s="3">
        <f t="shared" si="26"/>
        <v>20000</v>
      </c>
      <c r="GK18" s="3">
        <f t="shared" si="27"/>
        <v>18000</v>
      </c>
      <c r="GL18" s="3">
        <f t="shared" si="28"/>
        <v>18000</v>
      </c>
      <c r="GM18" s="3">
        <f t="shared" si="29"/>
        <v>18000</v>
      </c>
      <c r="GN18" s="3">
        <f t="shared" si="30"/>
        <v>25000</v>
      </c>
      <c r="GO18" s="3">
        <f t="shared" si="31"/>
        <v>25000</v>
      </c>
      <c r="GP18" s="3">
        <f t="shared" si="32"/>
        <v>25000</v>
      </c>
      <c r="GQ18" s="3">
        <f t="shared" si="33"/>
        <v>30000</v>
      </c>
      <c r="GR18" s="3">
        <f t="shared" si="34"/>
        <v>30000</v>
      </c>
      <c r="GS18" s="3">
        <f t="shared" si="35"/>
        <v>30000</v>
      </c>
      <c r="GT18" s="3">
        <f t="shared" si="36"/>
        <v>17000</v>
      </c>
      <c r="GU18" s="3">
        <f t="shared" si="37"/>
        <v>17000</v>
      </c>
      <c r="GV18" s="3">
        <f t="shared" si="38"/>
        <v>17000</v>
      </c>
      <c r="GW18" s="3">
        <f t="shared" si="39"/>
        <v>17000</v>
      </c>
      <c r="GX18" s="3">
        <f t="shared" si="40"/>
        <v>17000</v>
      </c>
      <c r="GY18" s="3">
        <f t="shared" si="41"/>
        <v>17000</v>
      </c>
      <c r="GZ18" s="3">
        <f t="shared" si="42"/>
        <v>300</v>
      </c>
      <c r="HA18" s="3">
        <f t="shared" si="43"/>
        <v>8000000</v>
      </c>
      <c r="HB18" s="3">
        <f t="shared" si="44"/>
        <v>8000000</v>
      </c>
      <c r="HC18" s="3">
        <f t="shared" si="45"/>
        <v>7500000</v>
      </c>
      <c r="HD18" s="3">
        <f t="shared" si="46"/>
        <v>7500000</v>
      </c>
      <c r="HE18" s="3">
        <f t="shared" si="47"/>
        <v>7500000</v>
      </c>
      <c r="HF18" s="3">
        <f t="shared" si="48"/>
        <v>7500000</v>
      </c>
      <c r="HG18" s="3">
        <f t="shared" si="49"/>
        <v>7500000</v>
      </c>
      <c r="HH18" s="3">
        <f t="shared" si="50"/>
        <v>7500000</v>
      </c>
      <c r="HI18" s="3">
        <f t="shared" si="51"/>
        <v>7500000</v>
      </c>
      <c r="HJ18" s="3">
        <f t="shared" si="52"/>
        <v>7500000</v>
      </c>
      <c r="HK18" s="3">
        <f t="shared" si="53"/>
        <v>7500000</v>
      </c>
      <c r="HL18" s="3">
        <f t="shared" si="54"/>
        <v>7500000</v>
      </c>
      <c r="HM18" s="3">
        <f t="shared" si="55"/>
        <v>7500000</v>
      </c>
      <c r="HN18" s="3">
        <f t="shared" si="56"/>
        <v>7500000</v>
      </c>
      <c r="HO18" s="3">
        <f t="shared" si="57"/>
        <v>7500000</v>
      </c>
      <c r="HP18" s="3">
        <f t="shared" si="58"/>
        <v>7500000</v>
      </c>
      <c r="HQ18" s="3">
        <f t="shared" si="59"/>
        <v>7500000</v>
      </c>
      <c r="HR18" s="3">
        <f t="shared" si="60"/>
        <v>7500000</v>
      </c>
      <c r="HS18" s="3">
        <f t="shared" si="61"/>
        <v>7500000</v>
      </c>
      <c r="HT18" s="3">
        <f t="shared" si="62"/>
        <v>7500000</v>
      </c>
      <c r="HU18" s="3">
        <f t="shared" si="63"/>
        <v>7500000</v>
      </c>
      <c r="HV18" s="3">
        <f t="shared" si="64"/>
        <v>7500000</v>
      </c>
      <c r="HW18" s="3">
        <f t="shared" si="65"/>
        <v>7500000</v>
      </c>
      <c r="HX18" s="3">
        <f t="shared" si="66"/>
        <v>5000000</v>
      </c>
      <c r="HY18" s="3">
        <f t="shared" si="67"/>
        <v>5000000</v>
      </c>
      <c r="HZ18" s="3">
        <f t="shared" si="68"/>
        <v>5000000</v>
      </c>
      <c r="IA18" s="3">
        <f t="shared" si="69"/>
        <v>5000000</v>
      </c>
      <c r="IB18" s="3">
        <f t="shared" si="70"/>
        <v>5000000</v>
      </c>
      <c r="IC18" s="3">
        <f t="shared" si="71"/>
        <v>5000000</v>
      </c>
      <c r="ID18" s="3">
        <f t="shared" si="72"/>
        <v>5000000</v>
      </c>
      <c r="IE18" s="3">
        <f t="shared" si="73"/>
        <v>5000000</v>
      </c>
      <c r="IF18" s="3">
        <f t="shared" si="74"/>
        <v>5000000</v>
      </c>
      <c r="IG18" s="3">
        <f t="shared" si="75"/>
        <v>5000000</v>
      </c>
      <c r="IH18" s="3">
        <f t="shared" si="76"/>
        <v>5000000</v>
      </c>
      <c r="II18" s="3">
        <f t="shared" si="77"/>
        <v>5000000</v>
      </c>
      <c r="IJ18" s="3">
        <f t="shared" si="78"/>
        <v>5000000</v>
      </c>
      <c r="IK18" s="3">
        <f t="shared" si="79"/>
        <v>5000000</v>
      </c>
      <c r="IL18" s="3">
        <f t="shared" si="80"/>
        <v>5000000</v>
      </c>
      <c r="IM18" s="3">
        <f t="shared" si="81"/>
        <v>5000000</v>
      </c>
      <c r="IN18" s="3">
        <f t="shared" si="82"/>
        <v>5000000</v>
      </c>
      <c r="IO18" s="3">
        <f t="shared" si="83"/>
        <v>7500000</v>
      </c>
      <c r="IP18" s="3">
        <f t="shared" si="84"/>
        <v>5000000</v>
      </c>
      <c r="IQ18" s="3">
        <f t="shared" si="85"/>
        <v>5000000</v>
      </c>
      <c r="IR18" s="3">
        <f t="shared" si="86"/>
        <v>5000000</v>
      </c>
      <c r="IS18" s="3">
        <f t="array" ref="IS18">SUM(IF($C$2:$IR$2&gt;=1,C18:IR18,0))</f>
        <v>86469000</v>
      </c>
      <c r="IT18" s="5" t="s">
        <v>164</v>
      </c>
    </row>
    <row r="19" spans="1:254" x14ac:dyDescent="0.2">
      <c r="A19" s="2" t="s">
        <v>137</v>
      </c>
      <c r="B19" s="1" t="s">
        <v>4</v>
      </c>
      <c r="C19" s="9">
        <v>236000</v>
      </c>
      <c r="D19" s="9">
        <v>70000</v>
      </c>
      <c r="E19" s="9">
        <v>70000</v>
      </c>
      <c r="F19" s="9">
        <v>30000</v>
      </c>
      <c r="G19" s="9">
        <v>152000</v>
      </c>
      <c r="H19" s="9">
        <v>70000</v>
      </c>
      <c r="I19" s="9">
        <v>20000</v>
      </c>
      <c r="J19" s="9">
        <v>27000</v>
      </c>
      <c r="K19" s="9">
        <v>62000</v>
      </c>
      <c r="L19" s="9">
        <v>78000</v>
      </c>
      <c r="M19" s="9">
        <v>72000</v>
      </c>
      <c r="N19" s="9">
        <v>87000</v>
      </c>
      <c r="O19" s="9">
        <v>22000</v>
      </c>
      <c r="P19" s="9">
        <v>19000</v>
      </c>
      <c r="Q19" s="4">
        <v>19000</v>
      </c>
      <c r="R19" s="4">
        <v>32000</v>
      </c>
      <c r="S19" s="4">
        <v>234000</v>
      </c>
      <c r="T19" s="4">
        <v>68000</v>
      </c>
      <c r="U19" s="4">
        <v>68000</v>
      </c>
      <c r="V19" s="4">
        <v>28000</v>
      </c>
      <c r="W19" s="4">
        <v>150000</v>
      </c>
      <c r="X19" s="4">
        <v>68000</v>
      </c>
      <c r="Y19" s="4">
        <v>18000</v>
      </c>
      <c r="Z19" s="4">
        <v>25000</v>
      </c>
      <c r="AA19" s="4">
        <v>60000</v>
      </c>
      <c r="AB19" s="4">
        <v>76000</v>
      </c>
      <c r="AC19" s="4">
        <v>70000</v>
      </c>
      <c r="AD19" s="4">
        <v>85000</v>
      </c>
      <c r="AE19" s="3">
        <v>20000</v>
      </c>
      <c r="AF19" s="3">
        <v>17000</v>
      </c>
      <c r="AG19" s="3">
        <v>17000</v>
      </c>
      <c r="AH19" s="3">
        <v>30000</v>
      </c>
      <c r="AI19" s="3">
        <v>232000</v>
      </c>
      <c r="AJ19" s="3">
        <v>66000</v>
      </c>
      <c r="AK19" s="3">
        <v>66000</v>
      </c>
      <c r="AL19" s="3">
        <v>26000</v>
      </c>
      <c r="AM19" s="3">
        <v>148000</v>
      </c>
      <c r="AN19" s="3">
        <v>66000</v>
      </c>
      <c r="AO19" s="3">
        <v>16000</v>
      </c>
      <c r="AP19" s="3">
        <v>23000</v>
      </c>
      <c r="AQ19" s="3">
        <v>58000</v>
      </c>
      <c r="AR19" s="3">
        <v>74000</v>
      </c>
      <c r="AS19" s="3">
        <v>68000</v>
      </c>
      <c r="AT19" s="3">
        <v>83000</v>
      </c>
      <c r="AU19" s="3">
        <v>18000</v>
      </c>
      <c r="AV19" s="3">
        <v>15000</v>
      </c>
      <c r="AW19" s="3">
        <v>15000</v>
      </c>
      <c r="AX19" s="3">
        <v>28000</v>
      </c>
      <c r="AY19" s="3">
        <v>65</v>
      </c>
      <c r="AZ19" s="3">
        <v>17241379</v>
      </c>
      <c r="BA19" s="3">
        <v>17241379</v>
      </c>
      <c r="BB19" s="3">
        <v>3500000</v>
      </c>
      <c r="BC19" s="3">
        <v>3500000</v>
      </c>
      <c r="BD19" s="3">
        <v>3500000</v>
      </c>
      <c r="BE19" s="3">
        <v>3500000</v>
      </c>
      <c r="BF19" s="3">
        <v>3500000</v>
      </c>
      <c r="BG19" s="3">
        <v>3500000</v>
      </c>
      <c r="BH19" s="3">
        <v>3500000</v>
      </c>
      <c r="BI19" s="3">
        <v>3500000</v>
      </c>
      <c r="BJ19" s="3">
        <v>3500000</v>
      </c>
      <c r="BK19" s="3">
        <v>3500000</v>
      </c>
      <c r="BL19" s="3">
        <v>3500000</v>
      </c>
      <c r="BM19" s="3">
        <v>3500000</v>
      </c>
      <c r="BN19" s="3">
        <v>3500000</v>
      </c>
      <c r="BO19" s="3">
        <v>3500000</v>
      </c>
      <c r="BP19" s="3">
        <v>3500000</v>
      </c>
      <c r="BQ19" s="3">
        <v>3500000</v>
      </c>
      <c r="BR19" s="3">
        <v>3500000</v>
      </c>
      <c r="BS19" s="3">
        <v>3500000</v>
      </c>
      <c r="BT19" s="3">
        <v>3500000</v>
      </c>
      <c r="BU19" s="3">
        <v>3500000</v>
      </c>
      <c r="BV19" s="3">
        <v>3500000</v>
      </c>
      <c r="BW19" s="3">
        <v>3500000</v>
      </c>
      <c r="BX19" s="3">
        <v>3500000</v>
      </c>
      <c r="BY19" s="3">
        <v>3500000</v>
      </c>
      <c r="BZ19" s="3">
        <v>3500000</v>
      </c>
      <c r="CA19" s="3">
        <v>3500000</v>
      </c>
      <c r="CB19" s="3">
        <v>3500000</v>
      </c>
      <c r="CC19" s="3">
        <v>3500000</v>
      </c>
      <c r="CD19" s="3">
        <v>3500000</v>
      </c>
      <c r="CE19" s="3">
        <v>3500000</v>
      </c>
      <c r="CF19" s="3">
        <v>3500000</v>
      </c>
      <c r="CG19" s="3">
        <v>3500000</v>
      </c>
      <c r="CH19" s="3">
        <v>3500000</v>
      </c>
      <c r="CI19" s="3">
        <v>3500000</v>
      </c>
      <c r="CJ19" s="3">
        <v>3500000</v>
      </c>
      <c r="CK19" s="3">
        <v>3500000</v>
      </c>
      <c r="CL19" s="3">
        <v>3500000</v>
      </c>
      <c r="CM19" s="3">
        <v>3500000</v>
      </c>
      <c r="CN19" s="3">
        <v>3500000</v>
      </c>
      <c r="CO19" s="3">
        <v>3500000</v>
      </c>
      <c r="CP19" s="3">
        <v>3500000</v>
      </c>
      <c r="CQ19" s="3">
        <v>3500000</v>
      </c>
      <c r="CR19" s="3">
        <v>3500000</v>
      </c>
      <c r="CS19" s="3">
        <v>3500000</v>
      </c>
      <c r="CT19" s="3">
        <v>3500000</v>
      </c>
      <c r="CU19" s="3">
        <v>3500000</v>
      </c>
      <c r="CV19" s="3">
        <v>3500000</v>
      </c>
      <c r="CW19" s="3">
        <v>3500000</v>
      </c>
      <c r="CX19" s="3">
        <v>3500000</v>
      </c>
      <c r="CY19" s="3">
        <v>3500000</v>
      </c>
      <c r="CZ19" s="3">
        <v>3500000</v>
      </c>
      <c r="DA19" s="3">
        <v>3500000</v>
      </c>
      <c r="DB19" s="3">
        <v>3500000</v>
      </c>
      <c r="DC19" s="3">
        <v>3500000</v>
      </c>
      <c r="DD19" s="3">
        <v>3500000</v>
      </c>
      <c r="DE19" s="3">
        <v>3500000</v>
      </c>
      <c r="DF19" s="3">
        <v>3500000</v>
      </c>
      <c r="DG19" s="3">
        <v>3500000</v>
      </c>
      <c r="DH19" s="3">
        <v>3500000</v>
      </c>
      <c r="DI19" s="3">
        <v>3500000</v>
      </c>
      <c r="DJ19" s="3">
        <v>3500000</v>
      </c>
      <c r="DK19" s="3">
        <v>3500000</v>
      </c>
      <c r="DL19" s="3">
        <v>3500000</v>
      </c>
      <c r="DM19" s="3">
        <v>3500000</v>
      </c>
      <c r="DN19" s="3">
        <v>3500000</v>
      </c>
      <c r="DO19" s="3">
        <v>3500000</v>
      </c>
      <c r="DP19" s="3">
        <v>3500000</v>
      </c>
      <c r="DQ19" s="3">
        <v>3500000</v>
      </c>
      <c r="DR19" s="3">
        <v>3500000</v>
      </c>
      <c r="DS19" s="3">
        <v>3500000</v>
      </c>
      <c r="DT19" s="3">
        <v>3500000</v>
      </c>
      <c r="DU19" s="3">
        <v>3500000</v>
      </c>
      <c r="DV19" s="3">
        <v>3500000</v>
      </c>
      <c r="DW19" s="3">
        <v>3500000</v>
      </c>
      <c r="DX19" s="3">
        <v>3500000</v>
      </c>
      <c r="DY19" s="3">
        <v>3500000</v>
      </c>
      <c r="DZ19" s="3">
        <v>3500000</v>
      </c>
      <c r="EA19" s="3">
        <v>3500000</v>
      </c>
      <c r="EB19" s="3">
        <v>3500000</v>
      </c>
      <c r="EC19" s="3">
        <v>3500000</v>
      </c>
      <c r="ED19" s="3">
        <v>3500000</v>
      </c>
      <c r="EE19" s="3">
        <v>3500000</v>
      </c>
      <c r="EF19" s="3">
        <v>3500000</v>
      </c>
      <c r="EG19" s="3">
        <v>3500000</v>
      </c>
      <c r="EH19" s="3">
        <v>3500000</v>
      </c>
      <c r="EI19" s="3">
        <v>3500000</v>
      </c>
      <c r="EJ19" s="3">
        <v>3500000</v>
      </c>
      <c r="EK19" s="3">
        <v>3500000</v>
      </c>
      <c r="EL19" s="3">
        <v>3500000</v>
      </c>
      <c r="EM19" s="3">
        <v>3500000</v>
      </c>
      <c r="EN19" s="3">
        <v>3500000</v>
      </c>
      <c r="EO19" s="3">
        <v>3500000</v>
      </c>
      <c r="EP19" s="3">
        <v>3500000</v>
      </c>
      <c r="EQ19" s="3">
        <v>3500000</v>
      </c>
      <c r="ER19" s="3">
        <v>3500000</v>
      </c>
      <c r="ES19" s="3">
        <v>3500000</v>
      </c>
      <c r="ET19" s="3">
        <v>3500000</v>
      </c>
      <c r="EU19" s="3">
        <v>3500000</v>
      </c>
      <c r="EV19" s="3">
        <v>3500000</v>
      </c>
      <c r="EW19" s="3">
        <v>3500000</v>
      </c>
      <c r="EX19" s="3">
        <v>3500000</v>
      </c>
      <c r="EY19" s="3">
        <v>3500000</v>
      </c>
      <c r="EZ19" s="3">
        <v>3500000</v>
      </c>
      <c r="FA19" s="3">
        <v>3500000</v>
      </c>
      <c r="FB19" s="3">
        <v>3500000</v>
      </c>
      <c r="FC19" s="3">
        <v>3500000</v>
      </c>
      <c r="FD19" s="3">
        <v>3500000</v>
      </c>
      <c r="FE19" s="3">
        <v>3500000</v>
      </c>
      <c r="FF19" s="3">
        <v>3500000</v>
      </c>
      <c r="FG19" s="3">
        <v>3500000</v>
      </c>
      <c r="FH19" s="3">
        <v>3500000</v>
      </c>
      <c r="FI19" s="3">
        <v>3500000</v>
      </c>
      <c r="FJ19" s="3">
        <f t="shared" si="0"/>
        <v>336000</v>
      </c>
      <c r="FK19" s="3">
        <f t="shared" si="1"/>
        <v>330000</v>
      </c>
      <c r="FL19" s="3">
        <f t="shared" si="2"/>
        <v>324000</v>
      </c>
      <c r="FM19" s="3">
        <f t="shared" si="3"/>
        <v>336000</v>
      </c>
      <c r="FN19" s="3">
        <f t="shared" si="4"/>
        <v>330000</v>
      </c>
      <c r="FO19" s="3">
        <f t="shared" si="5"/>
        <v>324000</v>
      </c>
      <c r="FP19" s="3">
        <f t="shared" si="6"/>
        <v>300000</v>
      </c>
      <c r="FQ19" s="3">
        <f t="shared" si="7"/>
        <v>294000</v>
      </c>
      <c r="FR19" s="3">
        <f t="shared" si="8"/>
        <v>288000</v>
      </c>
      <c r="FS19" s="3">
        <f t="shared" si="9"/>
        <v>309000</v>
      </c>
      <c r="FT19" s="3">
        <f t="shared" si="10"/>
        <v>303000</v>
      </c>
      <c r="FU19" s="3">
        <f t="shared" si="11"/>
        <v>297000</v>
      </c>
      <c r="FV19" s="3">
        <f t="shared" si="12"/>
        <v>148000</v>
      </c>
      <c r="FW19" s="3">
        <f t="shared" si="13"/>
        <v>144000</v>
      </c>
      <c r="FX19" s="3">
        <f t="shared" si="14"/>
        <v>140000</v>
      </c>
      <c r="FY19" s="3">
        <f t="shared" si="15"/>
        <v>148000</v>
      </c>
      <c r="FZ19" s="3">
        <f t="shared" si="16"/>
        <v>144000</v>
      </c>
      <c r="GA19" s="3">
        <f t="shared" si="17"/>
        <v>140000</v>
      </c>
      <c r="GB19" s="3">
        <f t="shared" si="18"/>
        <v>148000</v>
      </c>
      <c r="GC19" s="3">
        <f t="shared" si="19"/>
        <v>144000</v>
      </c>
      <c r="GD19" s="3">
        <f t="shared" si="20"/>
        <v>140000</v>
      </c>
      <c r="GE19" s="3">
        <f t="shared" si="21"/>
        <v>157000</v>
      </c>
      <c r="GF19" s="3">
        <f t="shared" si="22"/>
        <v>153000</v>
      </c>
      <c r="GG19" s="3">
        <f t="shared" si="23"/>
        <v>153000</v>
      </c>
      <c r="GH19" s="14">
        <f t="shared" si="24"/>
        <v>22000</v>
      </c>
      <c r="GI19" s="3">
        <f t="shared" si="25"/>
        <v>20000</v>
      </c>
      <c r="GJ19" s="3">
        <f t="shared" si="26"/>
        <v>18000</v>
      </c>
      <c r="GK19" s="3">
        <f t="shared" si="27"/>
        <v>20000</v>
      </c>
      <c r="GL19" s="3">
        <f t="shared" si="28"/>
        <v>18000</v>
      </c>
      <c r="GM19" s="3">
        <f t="shared" si="29"/>
        <v>16000</v>
      </c>
      <c r="GN19" s="3">
        <f t="shared" si="30"/>
        <v>27000</v>
      </c>
      <c r="GO19" s="3">
        <f t="shared" si="31"/>
        <v>25000</v>
      </c>
      <c r="GP19" s="3">
        <f t="shared" si="32"/>
        <v>23000</v>
      </c>
      <c r="GQ19" s="3">
        <f t="shared" si="33"/>
        <v>32000</v>
      </c>
      <c r="GR19" s="3">
        <f t="shared" si="34"/>
        <v>30000</v>
      </c>
      <c r="GS19" s="3">
        <f t="shared" si="35"/>
        <v>28000</v>
      </c>
      <c r="GT19" s="3">
        <f t="shared" si="36"/>
        <v>19000</v>
      </c>
      <c r="GU19" s="3">
        <f t="shared" si="37"/>
        <v>17000</v>
      </c>
      <c r="GV19" s="3">
        <f t="shared" si="38"/>
        <v>15000</v>
      </c>
      <c r="GW19" s="3">
        <f t="shared" si="39"/>
        <v>19000</v>
      </c>
      <c r="GX19" s="3">
        <f t="shared" si="40"/>
        <v>17000</v>
      </c>
      <c r="GY19" s="3">
        <f t="shared" si="41"/>
        <v>15000</v>
      </c>
      <c r="GZ19" s="3">
        <f t="shared" si="42"/>
        <v>65</v>
      </c>
      <c r="HA19" s="3">
        <f t="shared" si="43"/>
        <v>17241379</v>
      </c>
      <c r="HB19" s="3">
        <f t="shared" si="44"/>
        <v>17241379</v>
      </c>
      <c r="HC19" s="3">
        <f t="shared" si="45"/>
        <v>10500000</v>
      </c>
      <c r="HD19" s="3">
        <f t="shared" si="46"/>
        <v>10500000</v>
      </c>
      <c r="HE19" s="3">
        <f t="shared" si="47"/>
        <v>10500000</v>
      </c>
      <c r="HF19" s="3">
        <f t="shared" si="48"/>
        <v>10500000</v>
      </c>
      <c r="HG19" s="3">
        <f t="shared" si="49"/>
        <v>10500000</v>
      </c>
      <c r="HH19" s="3">
        <f t="shared" si="50"/>
        <v>10500000</v>
      </c>
      <c r="HI19" s="3">
        <f t="shared" si="51"/>
        <v>10500000</v>
      </c>
      <c r="HJ19" s="3">
        <f t="shared" si="52"/>
        <v>10500000</v>
      </c>
      <c r="HK19" s="3">
        <f t="shared" si="53"/>
        <v>10500000</v>
      </c>
      <c r="HL19" s="3">
        <f t="shared" si="54"/>
        <v>10500000</v>
      </c>
      <c r="HM19" s="3">
        <f t="shared" si="55"/>
        <v>10500000</v>
      </c>
      <c r="HN19" s="3">
        <f t="shared" si="56"/>
        <v>10500000</v>
      </c>
      <c r="HO19" s="3">
        <f t="shared" si="57"/>
        <v>10500000</v>
      </c>
      <c r="HP19" s="3">
        <f t="shared" si="58"/>
        <v>10500000</v>
      </c>
      <c r="HQ19" s="3">
        <f t="shared" si="59"/>
        <v>10500000</v>
      </c>
      <c r="HR19" s="3">
        <f t="shared" si="60"/>
        <v>10500000</v>
      </c>
      <c r="HS19" s="3">
        <f t="shared" si="61"/>
        <v>10500000</v>
      </c>
      <c r="HT19" s="3">
        <f t="shared" si="62"/>
        <v>10500000</v>
      </c>
      <c r="HU19" s="3">
        <f t="shared" si="63"/>
        <v>10500000</v>
      </c>
      <c r="HV19" s="3">
        <f t="shared" si="64"/>
        <v>10500000</v>
      </c>
      <c r="HW19" s="3">
        <f t="shared" si="65"/>
        <v>10500000</v>
      </c>
      <c r="HX19" s="3">
        <f t="shared" si="66"/>
        <v>7000000</v>
      </c>
      <c r="HY19" s="3">
        <f t="shared" si="67"/>
        <v>7000000</v>
      </c>
      <c r="HZ19" s="3">
        <f t="shared" si="68"/>
        <v>7000000</v>
      </c>
      <c r="IA19" s="3">
        <f t="shared" si="69"/>
        <v>7000000</v>
      </c>
      <c r="IB19" s="3">
        <f t="shared" si="70"/>
        <v>7000000</v>
      </c>
      <c r="IC19" s="3">
        <f t="shared" si="71"/>
        <v>7000000</v>
      </c>
      <c r="ID19" s="3">
        <f t="shared" si="72"/>
        <v>7000000</v>
      </c>
      <c r="IE19" s="3">
        <f t="shared" si="73"/>
        <v>7000000</v>
      </c>
      <c r="IF19" s="3">
        <f t="shared" si="74"/>
        <v>7000000</v>
      </c>
      <c r="IG19" s="3">
        <f t="shared" si="75"/>
        <v>7000000</v>
      </c>
      <c r="IH19" s="3">
        <f t="shared" si="76"/>
        <v>7000000</v>
      </c>
      <c r="II19" s="3">
        <f t="shared" si="77"/>
        <v>7000000</v>
      </c>
      <c r="IJ19" s="3">
        <f t="shared" si="78"/>
        <v>7000000</v>
      </c>
      <c r="IK19" s="3">
        <f t="shared" si="79"/>
        <v>7000000</v>
      </c>
      <c r="IL19" s="3">
        <f t="shared" si="80"/>
        <v>7000000</v>
      </c>
      <c r="IM19" s="3">
        <f t="shared" si="81"/>
        <v>7000000</v>
      </c>
      <c r="IN19" s="3">
        <f t="shared" si="82"/>
        <v>7000000</v>
      </c>
      <c r="IO19" s="3">
        <f t="shared" si="83"/>
        <v>10500000</v>
      </c>
      <c r="IP19" s="3">
        <f t="shared" si="84"/>
        <v>7000000</v>
      </c>
      <c r="IQ19" s="3">
        <f t="shared" si="85"/>
        <v>7000000</v>
      </c>
      <c r="IR19" s="3">
        <f t="shared" si="86"/>
        <v>7000000</v>
      </c>
      <c r="IS19" s="3">
        <f t="array" ref="IS19">SUM(IF($C$2:$IR$2&gt;=1,C19:IR19,0))</f>
        <v>144392516</v>
      </c>
      <c r="IT19" s="5" t="s">
        <v>164</v>
      </c>
    </row>
    <row r="20" spans="1:254" x14ac:dyDescent="0.2">
      <c r="A20" s="2" t="s">
        <v>168</v>
      </c>
      <c r="B20" s="1" t="s">
        <v>4</v>
      </c>
      <c r="C20" s="9">
        <v>234000</v>
      </c>
      <c r="D20" s="9">
        <v>68000</v>
      </c>
      <c r="E20" s="9">
        <v>68000</v>
      </c>
      <c r="F20" s="9">
        <v>28000</v>
      </c>
      <c r="G20" s="9">
        <v>150000</v>
      </c>
      <c r="H20" s="9">
        <v>68000</v>
      </c>
      <c r="I20" s="9">
        <v>18000</v>
      </c>
      <c r="J20" s="9">
        <v>25000</v>
      </c>
      <c r="K20" s="9">
        <v>60000</v>
      </c>
      <c r="L20" s="9">
        <v>76000</v>
      </c>
      <c r="M20" s="9">
        <v>70000</v>
      </c>
      <c r="N20" s="9">
        <v>85000</v>
      </c>
      <c r="O20" s="9">
        <v>20000</v>
      </c>
      <c r="P20" s="9">
        <v>17000</v>
      </c>
      <c r="Q20" s="4">
        <v>17000</v>
      </c>
      <c r="R20" s="4">
        <v>30000</v>
      </c>
      <c r="S20" s="4">
        <v>234000</v>
      </c>
      <c r="T20" s="4">
        <v>68000</v>
      </c>
      <c r="U20" s="4">
        <v>68000</v>
      </c>
      <c r="V20" s="4">
        <v>28000</v>
      </c>
      <c r="W20" s="4">
        <v>150000</v>
      </c>
      <c r="X20" s="4">
        <v>68000</v>
      </c>
      <c r="Y20" s="4">
        <v>18000</v>
      </c>
      <c r="Z20" s="4">
        <v>25000</v>
      </c>
      <c r="AA20" s="4">
        <v>60000</v>
      </c>
      <c r="AB20" s="4">
        <v>76000</v>
      </c>
      <c r="AC20" s="4">
        <v>70000</v>
      </c>
      <c r="AD20" s="4">
        <v>85000</v>
      </c>
      <c r="AE20" s="3">
        <v>20000</v>
      </c>
      <c r="AF20" s="3">
        <v>17000</v>
      </c>
      <c r="AG20" s="3">
        <v>17000</v>
      </c>
      <c r="AH20" s="3">
        <v>30000</v>
      </c>
      <c r="AI20" s="3">
        <v>234000</v>
      </c>
      <c r="AJ20" s="3">
        <v>68000</v>
      </c>
      <c r="AK20" s="3">
        <v>68000</v>
      </c>
      <c r="AL20" s="3">
        <v>28000</v>
      </c>
      <c r="AM20" s="3">
        <v>150000</v>
      </c>
      <c r="AN20" s="3">
        <v>68000</v>
      </c>
      <c r="AO20" s="3">
        <v>18000</v>
      </c>
      <c r="AP20" s="3">
        <v>25000</v>
      </c>
      <c r="AQ20" s="3">
        <v>60000</v>
      </c>
      <c r="AR20" s="3">
        <v>76000</v>
      </c>
      <c r="AS20" s="3">
        <v>70000</v>
      </c>
      <c r="AT20" s="3">
        <v>85000</v>
      </c>
      <c r="AU20" s="3">
        <v>20000</v>
      </c>
      <c r="AV20" s="3">
        <v>17000</v>
      </c>
      <c r="AW20" s="3">
        <v>17000</v>
      </c>
      <c r="AX20" s="3">
        <v>30000</v>
      </c>
      <c r="AY20" s="3">
        <v>300</v>
      </c>
      <c r="AZ20" s="3">
        <v>8000000</v>
      </c>
      <c r="BA20" s="3">
        <v>8000000</v>
      </c>
      <c r="BB20" s="3">
        <v>2500000</v>
      </c>
      <c r="BC20" s="3">
        <v>2500000</v>
      </c>
      <c r="BD20" s="3">
        <v>2500000</v>
      </c>
      <c r="BE20" s="3">
        <v>2500000</v>
      </c>
      <c r="BF20" s="3">
        <v>2500000</v>
      </c>
      <c r="BG20" s="3">
        <v>2500000</v>
      </c>
      <c r="BH20" s="3">
        <v>2500000</v>
      </c>
      <c r="BI20" s="3">
        <v>2500000</v>
      </c>
      <c r="BJ20" s="3">
        <v>2500000</v>
      </c>
      <c r="BK20" s="3">
        <v>2500000</v>
      </c>
      <c r="BL20" s="3">
        <v>2500000</v>
      </c>
      <c r="BM20" s="3">
        <v>2500000</v>
      </c>
      <c r="BN20" s="3">
        <v>2500000</v>
      </c>
      <c r="BO20" s="3">
        <v>2500000</v>
      </c>
      <c r="BP20" s="3">
        <v>2500000</v>
      </c>
      <c r="BQ20" s="3">
        <v>2500000</v>
      </c>
      <c r="BR20" s="3">
        <v>2500000</v>
      </c>
      <c r="BS20" s="3">
        <v>2500000</v>
      </c>
      <c r="BT20" s="3">
        <v>2500000</v>
      </c>
      <c r="BU20" s="3">
        <v>2500000</v>
      </c>
      <c r="BV20" s="3">
        <v>2500000</v>
      </c>
      <c r="BW20" s="3">
        <v>2500000</v>
      </c>
      <c r="BX20" s="3">
        <v>2500000</v>
      </c>
      <c r="BY20" s="3">
        <v>2500000</v>
      </c>
      <c r="BZ20" s="3">
        <v>2500000</v>
      </c>
      <c r="CA20" s="3">
        <v>2500000</v>
      </c>
      <c r="CB20" s="3">
        <v>2500000</v>
      </c>
      <c r="CC20" s="3">
        <v>2500000</v>
      </c>
      <c r="CD20" s="3">
        <v>2500000</v>
      </c>
      <c r="CE20" s="3">
        <v>2500000</v>
      </c>
      <c r="CF20" s="3">
        <v>2500000</v>
      </c>
      <c r="CG20" s="3">
        <v>2500000</v>
      </c>
      <c r="CH20" s="3">
        <v>2500000</v>
      </c>
      <c r="CI20" s="3">
        <v>2500000</v>
      </c>
      <c r="CJ20" s="3">
        <v>2500000</v>
      </c>
      <c r="CK20" s="3">
        <v>2500000</v>
      </c>
      <c r="CL20" s="3">
        <v>2500000</v>
      </c>
      <c r="CM20" s="3">
        <v>2500000</v>
      </c>
      <c r="CN20" s="3">
        <v>2500000</v>
      </c>
      <c r="CO20" s="3">
        <v>2500000</v>
      </c>
      <c r="CP20" s="3">
        <v>2500000</v>
      </c>
      <c r="CQ20" s="3">
        <v>2500000</v>
      </c>
      <c r="CR20" s="3">
        <v>2500000</v>
      </c>
      <c r="CS20" s="3">
        <v>2500000</v>
      </c>
      <c r="CT20" s="3">
        <v>2500000</v>
      </c>
      <c r="CU20" s="3">
        <v>2500000</v>
      </c>
      <c r="CV20" s="3">
        <v>2500000</v>
      </c>
      <c r="CW20" s="3">
        <v>2500000</v>
      </c>
      <c r="CX20" s="3">
        <v>2500000</v>
      </c>
      <c r="CY20" s="3">
        <v>2500000</v>
      </c>
      <c r="CZ20" s="3">
        <v>2500000</v>
      </c>
      <c r="DA20" s="3">
        <v>2500000</v>
      </c>
      <c r="DB20" s="3">
        <v>2500000</v>
      </c>
      <c r="DC20" s="3">
        <v>2500000</v>
      </c>
      <c r="DD20" s="3">
        <v>2500000</v>
      </c>
      <c r="DE20" s="3">
        <v>2500000</v>
      </c>
      <c r="DF20" s="3">
        <v>2500000</v>
      </c>
      <c r="DG20" s="3">
        <v>2500000</v>
      </c>
      <c r="DH20" s="3">
        <v>2500000</v>
      </c>
      <c r="DI20" s="3">
        <v>2500000</v>
      </c>
      <c r="DJ20" s="3">
        <v>2500000</v>
      </c>
      <c r="DK20" s="3">
        <v>2500000</v>
      </c>
      <c r="DL20" s="3">
        <v>2500000</v>
      </c>
      <c r="DM20" s="3">
        <v>2500000</v>
      </c>
      <c r="DN20" s="3">
        <v>2500000</v>
      </c>
      <c r="DO20" s="3">
        <v>2500000</v>
      </c>
      <c r="DP20" s="3">
        <v>2500000</v>
      </c>
      <c r="DQ20" s="3">
        <v>2500000</v>
      </c>
      <c r="DR20" s="3">
        <v>2500000</v>
      </c>
      <c r="DS20" s="3">
        <v>2500000</v>
      </c>
      <c r="DT20" s="3">
        <v>2500000</v>
      </c>
      <c r="DU20" s="3">
        <v>2500000</v>
      </c>
      <c r="DV20" s="3">
        <v>2500000</v>
      </c>
      <c r="DW20" s="3">
        <v>2500000</v>
      </c>
      <c r="DX20" s="3">
        <v>2500000</v>
      </c>
      <c r="DY20" s="3">
        <v>2500000</v>
      </c>
      <c r="DZ20" s="3">
        <v>2500000</v>
      </c>
      <c r="EA20" s="3">
        <v>2500000</v>
      </c>
      <c r="EB20" s="3">
        <v>2500000</v>
      </c>
      <c r="EC20" s="3">
        <v>2500000</v>
      </c>
      <c r="ED20" s="3">
        <v>2500000</v>
      </c>
      <c r="EE20" s="3">
        <v>2500000</v>
      </c>
      <c r="EF20" s="3">
        <v>2500000</v>
      </c>
      <c r="EG20" s="3">
        <v>2500000</v>
      </c>
      <c r="EH20" s="3">
        <v>2500000</v>
      </c>
      <c r="EI20" s="3">
        <v>2500000</v>
      </c>
      <c r="EJ20" s="3">
        <v>2500000</v>
      </c>
      <c r="EK20" s="3">
        <v>2500000</v>
      </c>
      <c r="EL20" s="3">
        <v>2500000</v>
      </c>
      <c r="EM20" s="3">
        <v>2500000</v>
      </c>
      <c r="EN20" s="3">
        <v>2500000</v>
      </c>
      <c r="EO20" s="3">
        <v>2500000</v>
      </c>
      <c r="EP20" s="3">
        <v>2500000</v>
      </c>
      <c r="EQ20" s="3">
        <v>2500000</v>
      </c>
      <c r="ER20" s="3">
        <v>2500000</v>
      </c>
      <c r="ES20" s="3">
        <v>2500000</v>
      </c>
      <c r="ET20" s="3">
        <v>2500000</v>
      </c>
      <c r="EU20" s="3">
        <v>2500000</v>
      </c>
      <c r="EV20" s="3">
        <v>2500000</v>
      </c>
      <c r="EW20" s="3">
        <v>2500000</v>
      </c>
      <c r="EX20" s="3">
        <v>2500000</v>
      </c>
      <c r="EY20" s="3">
        <v>2500000</v>
      </c>
      <c r="EZ20" s="3">
        <v>2500000</v>
      </c>
      <c r="FA20" s="3">
        <v>2500000</v>
      </c>
      <c r="FB20" s="3">
        <v>2500000</v>
      </c>
      <c r="FC20" s="3">
        <v>2500000</v>
      </c>
      <c r="FD20" s="3">
        <v>2500000</v>
      </c>
      <c r="FE20" s="3">
        <v>2500000</v>
      </c>
      <c r="FF20" s="3">
        <v>2500000</v>
      </c>
      <c r="FG20" s="3">
        <v>2500000</v>
      </c>
      <c r="FH20" s="3">
        <v>2500000</v>
      </c>
      <c r="FI20" s="3">
        <v>2500000</v>
      </c>
      <c r="FJ20" s="3">
        <f t="shared" si="0"/>
        <v>330000</v>
      </c>
      <c r="FK20" s="3">
        <f t="shared" si="1"/>
        <v>330000</v>
      </c>
      <c r="FL20" s="3">
        <f t="shared" si="2"/>
        <v>330000</v>
      </c>
      <c r="FM20" s="3">
        <f t="shared" si="3"/>
        <v>330000</v>
      </c>
      <c r="FN20" s="3">
        <f t="shared" si="4"/>
        <v>330000</v>
      </c>
      <c r="FO20" s="3">
        <f t="shared" si="5"/>
        <v>330000</v>
      </c>
      <c r="FP20" s="3">
        <f t="shared" si="6"/>
        <v>294000</v>
      </c>
      <c r="FQ20" s="3">
        <f t="shared" si="7"/>
        <v>294000</v>
      </c>
      <c r="FR20" s="3">
        <f t="shared" si="8"/>
        <v>294000</v>
      </c>
      <c r="FS20" s="3">
        <f t="shared" si="9"/>
        <v>303000</v>
      </c>
      <c r="FT20" s="3">
        <f t="shared" si="10"/>
        <v>303000</v>
      </c>
      <c r="FU20" s="3">
        <f t="shared" si="11"/>
        <v>303000</v>
      </c>
      <c r="FV20" s="3">
        <f t="shared" si="12"/>
        <v>144000</v>
      </c>
      <c r="FW20" s="3">
        <f t="shared" si="13"/>
        <v>144000</v>
      </c>
      <c r="FX20" s="3">
        <f t="shared" si="14"/>
        <v>144000</v>
      </c>
      <c r="FY20" s="3">
        <f t="shared" si="15"/>
        <v>144000</v>
      </c>
      <c r="FZ20" s="3">
        <f t="shared" si="16"/>
        <v>144000</v>
      </c>
      <c r="GA20" s="3">
        <f t="shared" si="17"/>
        <v>144000</v>
      </c>
      <c r="GB20" s="3">
        <f t="shared" si="18"/>
        <v>144000</v>
      </c>
      <c r="GC20" s="3">
        <f t="shared" si="19"/>
        <v>144000</v>
      </c>
      <c r="GD20" s="3">
        <f t="shared" si="20"/>
        <v>144000</v>
      </c>
      <c r="GE20" s="3">
        <f t="shared" si="21"/>
        <v>153000</v>
      </c>
      <c r="GF20" s="3">
        <f t="shared" si="22"/>
        <v>153000</v>
      </c>
      <c r="GG20" s="3">
        <f t="shared" si="23"/>
        <v>153000</v>
      </c>
      <c r="GH20" s="14">
        <f t="shared" si="24"/>
        <v>20000</v>
      </c>
      <c r="GI20" s="3">
        <f t="shared" si="25"/>
        <v>20000</v>
      </c>
      <c r="GJ20" s="3">
        <f t="shared" si="26"/>
        <v>20000</v>
      </c>
      <c r="GK20" s="3">
        <f t="shared" si="27"/>
        <v>18000</v>
      </c>
      <c r="GL20" s="3">
        <f t="shared" si="28"/>
        <v>18000</v>
      </c>
      <c r="GM20" s="3">
        <f t="shared" si="29"/>
        <v>18000</v>
      </c>
      <c r="GN20" s="3">
        <f t="shared" si="30"/>
        <v>25000</v>
      </c>
      <c r="GO20" s="3">
        <f t="shared" si="31"/>
        <v>25000</v>
      </c>
      <c r="GP20" s="3">
        <f t="shared" si="32"/>
        <v>25000</v>
      </c>
      <c r="GQ20" s="3">
        <f t="shared" si="33"/>
        <v>30000</v>
      </c>
      <c r="GR20" s="3">
        <f t="shared" si="34"/>
        <v>30000</v>
      </c>
      <c r="GS20" s="3">
        <f t="shared" si="35"/>
        <v>30000</v>
      </c>
      <c r="GT20" s="3">
        <f t="shared" si="36"/>
        <v>17000</v>
      </c>
      <c r="GU20" s="3">
        <f t="shared" si="37"/>
        <v>17000</v>
      </c>
      <c r="GV20" s="3">
        <f t="shared" si="38"/>
        <v>17000</v>
      </c>
      <c r="GW20" s="3">
        <f t="shared" si="39"/>
        <v>17000</v>
      </c>
      <c r="GX20" s="3">
        <f t="shared" si="40"/>
        <v>17000</v>
      </c>
      <c r="GY20" s="3">
        <f t="shared" si="41"/>
        <v>17000</v>
      </c>
      <c r="GZ20" s="3">
        <f t="shared" si="42"/>
        <v>300</v>
      </c>
      <c r="HA20" s="3">
        <f t="shared" si="43"/>
        <v>8000000</v>
      </c>
      <c r="HB20" s="3">
        <f t="shared" si="44"/>
        <v>8000000</v>
      </c>
      <c r="HC20" s="3">
        <f t="shared" si="45"/>
        <v>7500000</v>
      </c>
      <c r="HD20" s="3">
        <f t="shared" si="46"/>
        <v>7500000</v>
      </c>
      <c r="HE20" s="3">
        <f t="shared" si="47"/>
        <v>7500000</v>
      </c>
      <c r="HF20" s="3">
        <f t="shared" si="48"/>
        <v>7500000</v>
      </c>
      <c r="HG20" s="3">
        <f t="shared" si="49"/>
        <v>7500000</v>
      </c>
      <c r="HH20" s="3">
        <f t="shared" si="50"/>
        <v>7500000</v>
      </c>
      <c r="HI20" s="3">
        <f t="shared" si="51"/>
        <v>7500000</v>
      </c>
      <c r="HJ20" s="3">
        <f t="shared" si="52"/>
        <v>7500000</v>
      </c>
      <c r="HK20" s="3">
        <f t="shared" si="53"/>
        <v>7500000</v>
      </c>
      <c r="HL20" s="3">
        <f t="shared" si="54"/>
        <v>7500000</v>
      </c>
      <c r="HM20" s="3">
        <f t="shared" si="55"/>
        <v>7500000</v>
      </c>
      <c r="HN20" s="3">
        <f t="shared" si="56"/>
        <v>7500000</v>
      </c>
      <c r="HO20" s="3">
        <f t="shared" si="57"/>
        <v>7500000</v>
      </c>
      <c r="HP20" s="3">
        <f t="shared" si="58"/>
        <v>7500000</v>
      </c>
      <c r="HQ20" s="3">
        <f t="shared" si="59"/>
        <v>7500000</v>
      </c>
      <c r="HR20" s="3">
        <f t="shared" si="60"/>
        <v>7500000</v>
      </c>
      <c r="HS20" s="3">
        <f t="shared" si="61"/>
        <v>7500000</v>
      </c>
      <c r="HT20" s="3">
        <f t="shared" si="62"/>
        <v>7500000</v>
      </c>
      <c r="HU20" s="3">
        <f t="shared" si="63"/>
        <v>7500000</v>
      </c>
      <c r="HV20" s="3">
        <f t="shared" si="64"/>
        <v>7500000</v>
      </c>
      <c r="HW20" s="3">
        <f t="shared" si="65"/>
        <v>7500000</v>
      </c>
      <c r="HX20" s="3">
        <f t="shared" si="66"/>
        <v>5000000</v>
      </c>
      <c r="HY20" s="3">
        <f t="shared" si="67"/>
        <v>5000000</v>
      </c>
      <c r="HZ20" s="3">
        <f t="shared" si="68"/>
        <v>5000000</v>
      </c>
      <c r="IA20" s="3">
        <f t="shared" si="69"/>
        <v>5000000</v>
      </c>
      <c r="IB20" s="3">
        <f t="shared" si="70"/>
        <v>5000000</v>
      </c>
      <c r="IC20" s="3">
        <f t="shared" si="71"/>
        <v>5000000</v>
      </c>
      <c r="ID20" s="3">
        <f t="shared" si="72"/>
        <v>5000000</v>
      </c>
      <c r="IE20" s="3">
        <f t="shared" si="73"/>
        <v>5000000</v>
      </c>
      <c r="IF20" s="3">
        <f t="shared" si="74"/>
        <v>5000000</v>
      </c>
      <c r="IG20" s="3">
        <f t="shared" si="75"/>
        <v>5000000</v>
      </c>
      <c r="IH20" s="3">
        <f t="shared" si="76"/>
        <v>5000000</v>
      </c>
      <c r="II20" s="3">
        <f t="shared" si="77"/>
        <v>5000000</v>
      </c>
      <c r="IJ20" s="3">
        <f t="shared" si="78"/>
        <v>5000000</v>
      </c>
      <c r="IK20" s="3">
        <f t="shared" si="79"/>
        <v>5000000</v>
      </c>
      <c r="IL20" s="3">
        <f t="shared" si="80"/>
        <v>5000000</v>
      </c>
      <c r="IM20" s="3">
        <f t="shared" si="81"/>
        <v>5000000</v>
      </c>
      <c r="IN20" s="3">
        <f t="shared" si="82"/>
        <v>5000000</v>
      </c>
      <c r="IO20" s="3">
        <f t="shared" si="83"/>
        <v>7500000</v>
      </c>
      <c r="IP20" s="3">
        <f t="shared" si="84"/>
        <v>5000000</v>
      </c>
      <c r="IQ20" s="3">
        <f t="shared" si="85"/>
        <v>5000000</v>
      </c>
      <c r="IR20" s="3">
        <f t="shared" si="86"/>
        <v>5000000</v>
      </c>
      <c r="IS20" s="3">
        <f t="array" ref="IS20">SUM(IF($C$2:$IR$2&gt;=1,C20:IR20,0))</f>
        <v>86469000</v>
      </c>
      <c r="IT20" s="5" t="s">
        <v>164</v>
      </c>
    </row>
    <row r="21" spans="1:254" x14ac:dyDescent="0.2">
      <c r="A21" s="2" t="s">
        <v>168</v>
      </c>
      <c r="B21" s="1" t="s">
        <v>5</v>
      </c>
      <c r="C21" s="9">
        <v>234000</v>
      </c>
      <c r="D21" s="9">
        <v>68000</v>
      </c>
      <c r="E21" s="9">
        <v>68000</v>
      </c>
      <c r="F21" s="9">
        <v>28000</v>
      </c>
      <c r="G21" s="9">
        <v>150000</v>
      </c>
      <c r="H21" s="9">
        <v>68000</v>
      </c>
      <c r="I21" s="9">
        <v>18000</v>
      </c>
      <c r="J21" s="9">
        <v>25000</v>
      </c>
      <c r="K21" s="9">
        <v>60000</v>
      </c>
      <c r="L21" s="9">
        <v>76000</v>
      </c>
      <c r="M21" s="9">
        <v>70000</v>
      </c>
      <c r="N21" s="9">
        <v>85000</v>
      </c>
      <c r="O21" s="9">
        <v>20000</v>
      </c>
      <c r="P21" s="9">
        <v>17000</v>
      </c>
      <c r="Q21" s="4">
        <v>17000</v>
      </c>
      <c r="R21" s="4">
        <v>30000</v>
      </c>
      <c r="S21" s="4">
        <v>234000</v>
      </c>
      <c r="T21" s="4">
        <v>68000</v>
      </c>
      <c r="U21" s="4">
        <v>68000</v>
      </c>
      <c r="V21" s="4">
        <v>28000</v>
      </c>
      <c r="W21" s="4">
        <v>150000</v>
      </c>
      <c r="X21" s="4">
        <v>68000</v>
      </c>
      <c r="Y21" s="4">
        <v>18000</v>
      </c>
      <c r="Z21" s="4">
        <v>25000</v>
      </c>
      <c r="AA21" s="4">
        <v>60000</v>
      </c>
      <c r="AB21" s="4">
        <v>76000</v>
      </c>
      <c r="AC21" s="4">
        <v>70000</v>
      </c>
      <c r="AD21" s="4">
        <v>85000</v>
      </c>
      <c r="AE21" s="3">
        <v>20000</v>
      </c>
      <c r="AF21" s="3">
        <v>17000</v>
      </c>
      <c r="AG21" s="3">
        <v>17000</v>
      </c>
      <c r="AH21" s="3">
        <v>30000</v>
      </c>
      <c r="AI21" s="3">
        <v>234000</v>
      </c>
      <c r="AJ21" s="3">
        <v>68000</v>
      </c>
      <c r="AK21" s="3">
        <v>68000</v>
      </c>
      <c r="AL21" s="3">
        <v>28000</v>
      </c>
      <c r="AM21" s="3">
        <v>150000</v>
      </c>
      <c r="AN21" s="3">
        <v>68000</v>
      </c>
      <c r="AO21" s="3">
        <v>18000</v>
      </c>
      <c r="AP21" s="3">
        <v>25000</v>
      </c>
      <c r="AQ21" s="3">
        <v>60000</v>
      </c>
      <c r="AR21" s="3">
        <v>76000</v>
      </c>
      <c r="AS21" s="3">
        <v>70000</v>
      </c>
      <c r="AT21" s="3">
        <v>85000</v>
      </c>
      <c r="AU21" s="3">
        <v>20000</v>
      </c>
      <c r="AV21" s="3">
        <v>17000</v>
      </c>
      <c r="AW21" s="3">
        <v>17000</v>
      </c>
      <c r="AX21" s="3">
        <v>30000</v>
      </c>
      <c r="AY21" s="3">
        <v>300</v>
      </c>
      <c r="AZ21" s="3">
        <v>8000000</v>
      </c>
      <c r="BA21" s="3">
        <v>8000000</v>
      </c>
      <c r="BB21" s="3">
        <v>2500000</v>
      </c>
      <c r="BC21" s="3">
        <v>2500000</v>
      </c>
      <c r="BD21" s="3">
        <v>2500000</v>
      </c>
      <c r="BE21" s="3">
        <v>2500000</v>
      </c>
      <c r="BF21" s="3">
        <v>2500000</v>
      </c>
      <c r="BG21" s="3">
        <v>2500000</v>
      </c>
      <c r="BH21" s="3">
        <v>2500000</v>
      </c>
      <c r="BI21" s="3">
        <v>2500000</v>
      </c>
      <c r="BJ21" s="3">
        <v>2500000</v>
      </c>
      <c r="BK21" s="3">
        <v>2500000</v>
      </c>
      <c r="BL21" s="3">
        <v>2500000</v>
      </c>
      <c r="BM21" s="3">
        <v>2500000</v>
      </c>
      <c r="BN21" s="3">
        <v>2500000</v>
      </c>
      <c r="BO21" s="3">
        <v>2500000</v>
      </c>
      <c r="BP21" s="3">
        <v>2500000</v>
      </c>
      <c r="BQ21" s="3">
        <v>2500000</v>
      </c>
      <c r="BR21" s="3">
        <v>2500000</v>
      </c>
      <c r="BS21" s="3">
        <v>2500000</v>
      </c>
      <c r="BT21" s="3">
        <v>2500000</v>
      </c>
      <c r="BU21" s="3">
        <v>2500000</v>
      </c>
      <c r="BV21" s="3">
        <v>2500000</v>
      </c>
      <c r="BW21" s="3">
        <v>2500000</v>
      </c>
      <c r="BX21" s="3">
        <v>2500000</v>
      </c>
      <c r="BY21" s="3">
        <v>2500000</v>
      </c>
      <c r="BZ21" s="3">
        <v>2500000</v>
      </c>
      <c r="CA21" s="3">
        <v>2500000</v>
      </c>
      <c r="CB21" s="3">
        <v>2500000</v>
      </c>
      <c r="CC21" s="3">
        <v>2500000</v>
      </c>
      <c r="CD21" s="3">
        <v>2500000</v>
      </c>
      <c r="CE21" s="3">
        <v>2500000</v>
      </c>
      <c r="CF21" s="3">
        <v>2500000</v>
      </c>
      <c r="CG21" s="3">
        <v>2500000</v>
      </c>
      <c r="CH21" s="3">
        <v>2500000</v>
      </c>
      <c r="CI21" s="3">
        <v>2500000</v>
      </c>
      <c r="CJ21" s="3">
        <v>2500000</v>
      </c>
      <c r="CK21" s="3">
        <v>2500000</v>
      </c>
      <c r="CL21" s="3">
        <v>2500000</v>
      </c>
      <c r="CM21" s="3">
        <v>2500000</v>
      </c>
      <c r="CN21" s="3">
        <v>2500000</v>
      </c>
      <c r="CO21" s="3">
        <v>2500000</v>
      </c>
      <c r="CP21" s="3">
        <v>2500000</v>
      </c>
      <c r="CQ21" s="3">
        <v>2500000</v>
      </c>
      <c r="CR21" s="3">
        <v>2500000</v>
      </c>
      <c r="CS21" s="3">
        <v>2500000</v>
      </c>
      <c r="CT21" s="3">
        <v>2500000</v>
      </c>
      <c r="CU21" s="3">
        <v>2500000</v>
      </c>
      <c r="CV21" s="3">
        <v>2500000</v>
      </c>
      <c r="CW21" s="3">
        <v>2500000</v>
      </c>
      <c r="CX21" s="3">
        <v>2500000</v>
      </c>
      <c r="CY21" s="3">
        <v>2500000</v>
      </c>
      <c r="CZ21" s="3">
        <v>2500000</v>
      </c>
      <c r="DA21" s="3">
        <v>2500000</v>
      </c>
      <c r="DB21" s="3">
        <v>2500000</v>
      </c>
      <c r="DC21" s="3">
        <v>2500000</v>
      </c>
      <c r="DD21" s="3">
        <v>2500000</v>
      </c>
      <c r="DE21" s="3">
        <v>2500000</v>
      </c>
      <c r="DF21" s="3">
        <v>2500000</v>
      </c>
      <c r="DG21" s="3">
        <v>2500000</v>
      </c>
      <c r="DH21" s="3">
        <v>2500000</v>
      </c>
      <c r="DI21" s="3">
        <v>2500000</v>
      </c>
      <c r="DJ21" s="3">
        <v>2500000</v>
      </c>
      <c r="DK21" s="3">
        <v>2500000</v>
      </c>
      <c r="DL21" s="3">
        <v>2500000</v>
      </c>
      <c r="DM21" s="3">
        <v>2500000</v>
      </c>
      <c r="DN21" s="3">
        <v>2500000</v>
      </c>
      <c r="DO21" s="3">
        <v>2500000</v>
      </c>
      <c r="DP21" s="3">
        <v>2500000</v>
      </c>
      <c r="DQ21" s="3">
        <v>2500000</v>
      </c>
      <c r="DR21" s="3">
        <v>2500000</v>
      </c>
      <c r="DS21" s="3">
        <v>2500000</v>
      </c>
      <c r="DT21" s="3">
        <v>2500000</v>
      </c>
      <c r="DU21" s="3">
        <v>2500000</v>
      </c>
      <c r="DV21" s="3">
        <v>2500000</v>
      </c>
      <c r="DW21" s="3">
        <v>2500000</v>
      </c>
      <c r="DX21" s="3">
        <v>2500000</v>
      </c>
      <c r="DY21" s="3">
        <v>2500000</v>
      </c>
      <c r="DZ21" s="3">
        <v>2500000</v>
      </c>
      <c r="EA21" s="3">
        <v>2500000</v>
      </c>
      <c r="EB21" s="3">
        <v>2500000</v>
      </c>
      <c r="EC21" s="3">
        <v>2500000</v>
      </c>
      <c r="ED21" s="3">
        <v>2500000</v>
      </c>
      <c r="EE21" s="3">
        <v>2500000</v>
      </c>
      <c r="EF21" s="3">
        <v>2500000</v>
      </c>
      <c r="EG21" s="3">
        <v>2500000</v>
      </c>
      <c r="EH21" s="3">
        <v>2500000</v>
      </c>
      <c r="EI21" s="3">
        <v>2500000</v>
      </c>
      <c r="EJ21" s="3">
        <v>2500000</v>
      </c>
      <c r="EK21" s="3">
        <v>2500000</v>
      </c>
      <c r="EL21" s="3">
        <v>2500000</v>
      </c>
      <c r="EM21" s="3">
        <v>2500000</v>
      </c>
      <c r="EN21" s="3">
        <v>2500000</v>
      </c>
      <c r="EO21" s="3">
        <v>2500000</v>
      </c>
      <c r="EP21" s="3">
        <v>2500000</v>
      </c>
      <c r="EQ21" s="3">
        <v>2500000</v>
      </c>
      <c r="ER21" s="3">
        <v>2500000</v>
      </c>
      <c r="ES21" s="3">
        <v>2500000</v>
      </c>
      <c r="ET21" s="3">
        <v>2500000</v>
      </c>
      <c r="EU21" s="3">
        <v>2500000</v>
      </c>
      <c r="EV21" s="3">
        <v>2500000</v>
      </c>
      <c r="EW21" s="3">
        <v>2500000</v>
      </c>
      <c r="EX21" s="3">
        <v>2500000</v>
      </c>
      <c r="EY21" s="3">
        <v>2500000</v>
      </c>
      <c r="EZ21" s="3">
        <v>2500000</v>
      </c>
      <c r="FA21" s="3">
        <v>2500000</v>
      </c>
      <c r="FB21" s="3">
        <v>2500000</v>
      </c>
      <c r="FC21" s="3">
        <v>2500000</v>
      </c>
      <c r="FD21" s="3">
        <v>2500000</v>
      </c>
      <c r="FE21" s="3">
        <v>2500000</v>
      </c>
      <c r="FF21" s="3">
        <v>2500000</v>
      </c>
      <c r="FG21" s="3">
        <v>2500000</v>
      </c>
      <c r="FH21" s="3">
        <v>2500000</v>
      </c>
      <c r="FI21" s="3">
        <v>2500000</v>
      </c>
      <c r="FJ21" s="3">
        <f t="shared" si="0"/>
        <v>330000</v>
      </c>
      <c r="FK21" s="3">
        <f t="shared" si="1"/>
        <v>330000</v>
      </c>
      <c r="FL21" s="3">
        <f t="shared" si="2"/>
        <v>330000</v>
      </c>
      <c r="FM21" s="3">
        <f t="shared" si="3"/>
        <v>330000</v>
      </c>
      <c r="FN21" s="3">
        <f t="shared" si="4"/>
        <v>330000</v>
      </c>
      <c r="FO21" s="3">
        <f t="shared" si="5"/>
        <v>330000</v>
      </c>
      <c r="FP21" s="3">
        <f t="shared" si="6"/>
        <v>294000</v>
      </c>
      <c r="FQ21" s="3">
        <f t="shared" si="7"/>
        <v>294000</v>
      </c>
      <c r="FR21" s="3">
        <f t="shared" si="8"/>
        <v>294000</v>
      </c>
      <c r="FS21" s="3">
        <f t="shared" si="9"/>
        <v>303000</v>
      </c>
      <c r="FT21" s="3">
        <f t="shared" si="10"/>
        <v>303000</v>
      </c>
      <c r="FU21" s="3">
        <f t="shared" si="11"/>
        <v>303000</v>
      </c>
      <c r="FV21" s="3">
        <f t="shared" si="12"/>
        <v>144000</v>
      </c>
      <c r="FW21" s="3">
        <f t="shared" si="13"/>
        <v>144000</v>
      </c>
      <c r="FX21" s="3">
        <f t="shared" si="14"/>
        <v>144000</v>
      </c>
      <c r="FY21" s="3">
        <f t="shared" si="15"/>
        <v>144000</v>
      </c>
      <c r="FZ21" s="3">
        <f t="shared" si="16"/>
        <v>144000</v>
      </c>
      <c r="GA21" s="3">
        <f t="shared" si="17"/>
        <v>144000</v>
      </c>
      <c r="GB21" s="3">
        <f t="shared" si="18"/>
        <v>144000</v>
      </c>
      <c r="GC21" s="3">
        <f t="shared" si="19"/>
        <v>144000</v>
      </c>
      <c r="GD21" s="3">
        <f t="shared" si="20"/>
        <v>144000</v>
      </c>
      <c r="GE21" s="3">
        <f t="shared" si="21"/>
        <v>153000</v>
      </c>
      <c r="GF21" s="3">
        <f t="shared" si="22"/>
        <v>153000</v>
      </c>
      <c r="GG21" s="3">
        <f t="shared" si="23"/>
        <v>153000</v>
      </c>
      <c r="GH21" s="14">
        <f t="shared" si="24"/>
        <v>20000</v>
      </c>
      <c r="GI21" s="3">
        <f t="shared" si="25"/>
        <v>20000</v>
      </c>
      <c r="GJ21" s="3">
        <f t="shared" si="26"/>
        <v>20000</v>
      </c>
      <c r="GK21" s="3">
        <f t="shared" si="27"/>
        <v>18000</v>
      </c>
      <c r="GL21" s="3">
        <f t="shared" si="28"/>
        <v>18000</v>
      </c>
      <c r="GM21" s="3">
        <f t="shared" si="29"/>
        <v>18000</v>
      </c>
      <c r="GN21" s="3">
        <f t="shared" si="30"/>
        <v>25000</v>
      </c>
      <c r="GO21" s="3">
        <f t="shared" si="31"/>
        <v>25000</v>
      </c>
      <c r="GP21" s="3">
        <f t="shared" si="32"/>
        <v>25000</v>
      </c>
      <c r="GQ21" s="3">
        <f t="shared" si="33"/>
        <v>30000</v>
      </c>
      <c r="GR21" s="3">
        <f t="shared" si="34"/>
        <v>30000</v>
      </c>
      <c r="GS21" s="3">
        <f t="shared" si="35"/>
        <v>30000</v>
      </c>
      <c r="GT21" s="3">
        <f t="shared" si="36"/>
        <v>17000</v>
      </c>
      <c r="GU21" s="3">
        <f t="shared" si="37"/>
        <v>17000</v>
      </c>
      <c r="GV21" s="3">
        <f t="shared" si="38"/>
        <v>17000</v>
      </c>
      <c r="GW21" s="3">
        <f t="shared" si="39"/>
        <v>17000</v>
      </c>
      <c r="GX21" s="3">
        <f t="shared" si="40"/>
        <v>17000</v>
      </c>
      <c r="GY21" s="3">
        <f t="shared" si="41"/>
        <v>17000</v>
      </c>
      <c r="GZ21" s="3">
        <f t="shared" si="42"/>
        <v>300</v>
      </c>
      <c r="HA21" s="3">
        <f t="shared" si="43"/>
        <v>8000000</v>
      </c>
      <c r="HB21" s="3">
        <f t="shared" si="44"/>
        <v>8000000</v>
      </c>
      <c r="HC21" s="3">
        <f t="shared" si="45"/>
        <v>7500000</v>
      </c>
      <c r="HD21" s="3">
        <f t="shared" si="46"/>
        <v>7500000</v>
      </c>
      <c r="HE21" s="3">
        <f t="shared" si="47"/>
        <v>7500000</v>
      </c>
      <c r="HF21" s="3">
        <f t="shared" si="48"/>
        <v>7500000</v>
      </c>
      <c r="HG21" s="3">
        <f t="shared" si="49"/>
        <v>7500000</v>
      </c>
      <c r="HH21" s="3">
        <f t="shared" si="50"/>
        <v>7500000</v>
      </c>
      <c r="HI21" s="3">
        <f t="shared" si="51"/>
        <v>7500000</v>
      </c>
      <c r="HJ21" s="3">
        <f t="shared" si="52"/>
        <v>7500000</v>
      </c>
      <c r="HK21" s="3">
        <f t="shared" si="53"/>
        <v>7500000</v>
      </c>
      <c r="HL21" s="3">
        <f t="shared" si="54"/>
        <v>7500000</v>
      </c>
      <c r="HM21" s="3">
        <f t="shared" si="55"/>
        <v>7500000</v>
      </c>
      <c r="HN21" s="3">
        <f t="shared" si="56"/>
        <v>7500000</v>
      </c>
      <c r="HO21" s="3">
        <f t="shared" si="57"/>
        <v>7500000</v>
      </c>
      <c r="HP21" s="3">
        <f t="shared" si="58"/>
        <v>7500000</v>
      </c>
      <c r="HQ21" s="3">
        <f t="shared" si="59"/>
        <v>7500000</v>
      </c>
      <c r="HR21" s="3">
        <f t="shared" si="60"/>
        <v>7500000</v>
      </c>
      <c r="HS21" s="3">
        <f t="shared" si="61"/>
        <v>7500000</v>
      </c>
      <c r="HT21" s="3">
        <f t="shared" si="62"/>
        <v>7500000</v>
      </c>
      <c r="HU21" s="3">
        <f t="shared" si="63"/>
        <v>7500000</v>
      </c>
      <c r="HV21" s="3">
        <f t="shared" si="64"/>
        <v>7500000</v>
      </c>
      <c r="HW21" s="3">
        <f t="shared" si="65"/>
        <v>7500000</v>
      </c>
      <c r="HX21" s="3">
        <f t="shared" si="66"/>
        <v>5000000</v>
      </c>
      <c r="HY21" s="3">
        <f t="shared" si="67"/>
        <v>5000000</v>
      </c>
      <c r="HZ21" s="3">
        <f t="shared" si="68"/>
        <v>5000000</v>
      </c>
      <c r="IA21" s="3">
        <f t="shared" si="69"/>
        <v>5000000</v>
      </c>
      <c r="IB21" s="3">
        <f t="shared" si="70"/>
        <v>5000000</v>
      </c>
      <c r="IC21" s="3">
        <f t="shared" si="71"/>
        <v>5000000</v>
      </c>
      <c r="ID21" s="3">
        <f t="shared" si="72"/>
        <v>5000000</v>
      </c>
      <c r="IE21" s="3">
        <f t="shared" si="73"/>
        <v>5000000</v>
      </c>
      <c r="IF21" s="3">
        <f t="shared" si="74"/>
        <v>5000000</v>
      </c>
      <c r="IG21" s="3">
        <f t="shared" si="75"/>
        <v>5000000</v>
      </c>
      <c r="IH21" s="3">
        <f t="shared" si="76"/>
        <v>5000000</v>
      </c>
      <c r="II21" s="3">
        <f t="shared" si="77"/>
        <v>5000000</v>
      </c>
      <c r="IJ21" s="3">
        <f t="shared" si="78"/>
        <v>5000000</v>
      </c>
      <c r="IK21" s="3">
        <f t="shared" si="79"/>
        <v>5000000</v>
      </c>
      <c r="IL21" s="3">
        <f t="shared" si="80"/>
        <v>5000000</v>
      </c>
      <c r="IM21" s="3">
        <f t="shared" si="81"/>
        <v>5000000</v>
      </c>
      <c r="IN21" s="3">
        <f t="shared" si="82"/>
        <v>5000000</v>
      </c>
      <c r="IO21" s="3">
        <f t="shared" si="83"/>
        <v>7500000</v>
      </c>
      <c r="IP21" s="3">
        <f t="shared" si="84"/>
        <v>5000000</v>
      </c>
      <c r="IQ21" s="3">
        <f t="shared" si="85"/>
        <v>5000000</v>
      </c>
      <c r="IR21" s="3">
        <f t="shared" si="86"/>
        <v>5000000</v>
      </c>
      <c r="IS21" s="3">
        <f t="array" ref="IS21">SUM(IF($C$2:$IR$2&gt;=1,C21:IR21,0))</f>
        <v>86469000</v>
      </c>
      <c r="IT21" s="5" t="s">
        <v>164</v>
      </c>
    </row>
    <row r="22" spans="1:254" x14ac:dyDescent="0.2">
      <c r="A22" s="2" t="s">
        <v>131</v>
      </c>
      <c r="B22" s="1" t="s">
        <v>5</v>
      </c>
      <c r="C22" s="9">
        <v>234000</v>
      </c>
      <c r="D22" s="9">
        <v>68000</v>
      </c>
      <c r="E22" s="9">
        <v>68000</v>
      </c>
      <c r="F22" s="9">
        <v>28000</v>
      </c>
      <c r="G22" s="9">
        <v>150000</v>
      </c>
      <c r="H22" s="9">
        <v>68000</v>
      </c>
      <c r="I22" s="9">
        <v>18000</v>
      </c>
      <c r="J22" s="9">
        <v>25000</v>
      </c>
      <c r="K22" s="9">
        <v>60000</v>
      </c>
      <c r="L22" s="9">
        <v>76000</v>
      </c>
      <c r="M22" s="9">
        <v>70000</v>
      </c>
      <c r="N22" s="9">
        <v>85000</v>
      </c>
      <c r="O22" s="9">
        <v>20000</v>
      </c>
      <c r="P22" s="9">
        <v>17000</v>
      </c>
      <c r="Q22" s="4">
        <v>17000</v>
      </c>
      <c r="R22" s="4">
        <v>30000</v>
      </c>
      <c r="S22" s="4">
        <v>233000</v>
      </c>
      <c r="T22" s="4">
        <v>67000</v>
      </c>
      <c r="U22" s="4">
        <v>67000</v>
      </c>
      <c r="V22" s="4">
        <v>27000</v>
      </c>
      <c r="W22" s="4">
        <v>149000</v>
      </c>
      <c r="X22" s="4">
        <v>67000</v>
      </c>
      <c r="Y22" s="4">
        <v>17000</v>
      </c>
      <c r="Z22" s="4">
        <v>24000</v>
      </c>
      <c r="AA22" s="4">
        <v>59000</v>
      </c>
      <c r="AB22" s="4">
        <v>75000</v>
      </c>
      <c r="AC22" s="4">
        <v>69000</v>
      </c>
      <c r="AD22" s="4">
        <v>84000</v>
      </c>
      <c r="AE22" s="3">
        <v>19000</v>
      </c>
      <c r="AF22" s="3">
        <v>16000</v>
      </c>
      <c r="AG22" s="3">
        <v>16000</v>
      </c>
      <c r="AH22" s="3">
        <v>29000</v>
      </c>
      <c r="AI22" s="3">
        <v>232100</v>
      </c>
      <c r="AJ22" s="3">
        <v>66100</v>
      </c>
      <c r="AK22" s="3">
        <v>66100</v>
      </c>
      <c r="AL22" s="3">
        <v>26100</v>
      </c>
      <c r="AM22" s="3">
        <v>148100</v>
      </c>
      <c r="AN22" s="3">
        <v>66100</v>
      </c>
      <c r="AO22" s="3">
        <v>16100</v>
      </c>
      <c r="AP22" s="3">
        <v>23100</v>
      </c>
      <c r="AQ22" s="3">
        <v>58100</v>
      </c>
      <c r="AR22" s="3">
        <v>74100</v>
      </c>
      <c r="AS22" s="3">
        <v>68100</v>
      </c>
      <c r="AT22" s="3">
        <v>83100</v>
      </c>
      <c r="AU22" s="3">
        <v>18100</v>
      </c>
      <c r="AV22" s="3">
        <v>15100</v>
      </c>
      <c r="AW22" s="3">
        <v>15100</v>
      </c>
      <c r="AX22" s="3">
        <v>28100</v>
      </c>
      <c r="AY22" s="3">
        <v>20000</v>
      </c>
      <c r="AZ22" s="3">
        <v>400000</v>
      </c>
      <c r="BA22" s="3">
        <v>550000</v>
      </c>
      <c r="BB22" s="3">
        <v>2000000</v>
      </c>
      <c r="BC22" s="3">
        <v>2000000</v>
      </c>
      <c r="BD22" s="3">
        <v>2000000</v>
      </c>
      <c r="BE22" s="3">
        <v>2000000</v>
      </c>
      <c r="BF22" s="3">
        <v>2000000</v>
      </c>
      <c r="BG22" s="3">
        <v>2000000</v>
      </c>
      <c r="BH22" s="3">
        <v>2000000</v>
      </c>
      <c r="BI22" s="3">
        <v>2000000</v>
      </c>
      <c r="BJ22" s="3">
        <v>2000000</v>
      </c>
      <c r="BK22" s="3">
        <v>2000000</v>
      </c>
      <c r="BL22" s="3">
        <v>2000000</v>
      </c>
      <c r="BM22" s="3">
        <v>2000000</v>
      </c>
      <c r="BN22" s="3">
        <v>2000000</v>
      </c>
      <c r="BO22" s="3">
        <v>2000000</v>
      </c>
      <c r="BP22" s="3">
        <v>2000000</v>
      </c>
      <c r="BQ22" s="3">
        <v>2000000</v>
      </c>
      <c r="BR22" s="3">
        <v>1990000</v>
      </c>
      <c r="BS22" s="3">
        <v>1990000</v>
      </c>
      <c r="BT22" s="3">
        <v>1990000</v>
      </c>
      <c r="BU22" s="3">
        <v>1990000</v>
      </c>
      <c r="BV22" s="3">
        <v>1990000</v>
      </c>
      <c r="BW22" s="3">
        <v>1990000</v>
      </c>
      <c r="BX22" s="3">
        <v>1990000</v>
      </c>
      <c r="BY22" s="3">
        <v>1990000</v>
      </c>
      <c r="BZ22" s="3">
        <v>1990000</v>
      </c>
      <c r="CA22" s="3">
        <v>1990000</v>
      </c>
      <c r="CB22" s="3">
        <v>1990000</v>
      </c>
      <c r="CC22" s="3">
        <v>1990000</v>
      </c>
      <c r="CD22" s="3">
        <v>1990000</v>
      </c>
      <c r="CE22" s="3">
        <v>1990000</v>
      </c>
      <c r="CF22" s="3">
        <v>1990000</v>
      </c>
      <c r="CG22" s="3">
        <v>1990000</v>
      </c>
      <c r="CH22" s="3">
        <v>1985000</v>
      </c>
      <c r="CI22" s="3">
        <v>1985000</v>
      </c>
      <c r="CJ22" s="3">
        <v>1985000</v>
      </c>
      <c r="CK22" s="3">
        <v>1985000</v>
      </c>
      <c r="CL22" s="3">
        <v>1985000</v>
      </c>
      <c r="CM22" s="3">
        <v>1985000</v>
      </c>
      <c r="CN22" s="3">
        <v>1985000</v>
      </c>
      <c r="CO22" s="3">
        <v>1985000</v>
      </c>
      <c r="CP22" s="3">
        <v>1985000</v>
      </c>
      <c r="CQ22" s="3">
        <v>1985000</v>
      </c>
      <c r="CR22" s="3">
        <v>1985000</v>
      </c>
      <c r="CS22" s="3">
        <v>1985000</v>
      </c>
      <c r="CT22" s="3">
        <v>1985000</v>
      </c>
      <c r="CU22" s="3">
        <v>1985000</v>
      </c>
      <c r="CV22" s="3">
        <v>1985000</v>
      </c>
      <c r="CW22" s="3">
        <v>1985000</v>
      </c>
      <c r="CX22" s="3">
        <v>1980000</v>
      </c>
      <c r="CY22" s="3">
        <v>1980000</v>
      </c>
      <c r="CZ22" s="3">
        <v>1980000</v>
      </c>
      <c r="DA22" s="3">
        <v>1980000</v>
      </c>
      <c r="DB22" s="3">
        <v>1980000</v>
      </c>
      <c r="DC22" s="3">
        <v>1980000</v>
      </c>
      <c r="DD22" s="3">
        <v>1980000</v>
      </c>
      <c r="DE22" s="3">
        <v>1980000</v>
      </c>
      <c r="DF22" s="3">
        <v>1980000</v>
      </c>
      <c r="DG22" s="3">
        <v>1980000</v>
      </c>
      <c r="DH22" s="3">
        <v>1980000</v>
      </c>
      <c r="DI22" s="3">
        <v>1980000</v>
      </c>
      <c r="DJ22" s="3">
        <v>1980000</v>
      </c>
      <c r="DK22" s="3">
        <v>1980000</v>
      </c>
      <c r="DL22" s="3">
        <v>1980000</v>
      </c>
      <c r="DM22" s="3">
        <v>1980000</v>
      </c>
      <c r="DN22" s="3">
        <v>1975000</v>
      </c>
      <c r="DO22" s="3">
        <v>1975000</v>
      </c>
      <c r="DP22" s="3">
        <v>1975000</v>
      </c>
      <c r="DQ22" s="3">
        <v>1975000</v>
      </c>
      <c r="DR22" s="3">
        <v>1975000</v>
      </c>
      <c r="DS22" s="3">
        <v>1975000</v>
      </c>
      <c r="DT22" s="3">
        <v>1975000</v>
      </c>
      <c r="DU22" s="3">
        <v>1975000</v>
      </c>
      <c r="DV22" s="3">
        <v>1975000</v>
      </c>
      <c r="DW22" s="3">
        <v>1975000</v>
      </c>
      <c r="DX22" s="3">
        <v>1975000</v>
      </c>
      <c r="DY22" s="3">
        <v>1975000</v>
      </c>
      <c r="DZ22" s="3">
        <v>1975000</v>
      </c>
      <c r="EA22" s="3">
        <v>1975000</v>
      </c>
      <c r="EB22" s="3">
        <v>1975000</v>
      </c>
      <c r="EC22" s="3">
        <v>1975000</v>
      </c>
      <c r="ED22" s="3">
        <v>1970000</v>
      </c>
      <c r="EE22" s="3">
        <v>1970000</v>
      </c>
      <c r="EF22" s="3">
        <v>1970000</v>
      </c>
      <c r="EG22" s="3">
        <v>1970000</v>
      </c>
      <c r="EH22" s="3">
        <v>1970000</v>
      </c>
      <c r="EI22" s="3">
        <v>1970000</v>
      </c>
      <c r="EJ22" s="3">
        <v>1970000</v>
      </c>
      <c r="EK22" s="3">
        <v>1970000</v>
      </c>
      <c r="EL22" s="3">
        <v>1970000</v>
      </c>
      <c r="EM22" s="3">
        <v>1970000</v>
      </c>
      <c r="EN22" s="3">
        <v>1970000</v>
      </c>
      <c r="EO22" s="3">
        <v>1970000</v>
      </c>
      <c r="EP22" s="3">
        <v>1970000</v>
      </c>
      <c r="EQ22" s="3">
        <v>1970000</v>
      </c>
      <c r="ER22" s="3">
        <v>1970000</v>
      </c>
      <c r="ES22" s="3">
        <v>1970000</v>
      </c>
      <c r="ET22" s="3">
        <v>1965000</v>
      </c>
      <c r="EU22" s="3">
        <v>1965000</v>
      </c>
      <c r="EV22" s="3">
        <v>1965000</v>
      </c>
      <c r="EW22" s="3">
        <v>1965000</v>
      </c>
      <c r="EX22" s="3">
        <v>1965000</v>
      </c>
      <c r="EY22" s="3">
        <v>1965000</v>
      </c>
      <c r="EZ22" s="3">
        <v>1965000</v>
      </c>
      <c r="FA22" s="3">
        <v>1965000</v>
      </c>
      <c r="FB22" s="3">
        <v>1965000</v>
      </c>
      <c r="FC22" s="3">
        <v>1965000</v>
      </c>
      <c r="FD22" s="3">
        <v>1965000</v>
      </c>
      <c r="FE22" s="3">
        <v>1965000</v>
      </c>
      <c r="FF22" s="3">
        <v>1965000</v>
      </c>
      <c r="FG22" s="3">
        <v>1965000</v>
      </c>
      <c r="FH22" s="3">
        <v>1965000</v>
      </c>
      <c r="FI22" s="3">
        <v>1965000</v>
      </c>
      <c r="FJ22" s="3">
        <f t="shared" si="0"/>
        <v>330000</v>
      </c>
      <c r="FK22" s="3">
        <f t="shared" si="1"/>
        <v>327000</v>
      </c>
      <c r="FL22" s="3">
        <f t="shared" si="2"/>
        <v>324300</v>
      </c>
      <c r="FM22" s="3">
        <f t="shared" si="3"/>
        <v>330000</v>
      </c>
      <c r="FN22" s="3">
        <f t="shared" si="4"/>
        <v>327000</v>
      </c>
      <c r="FO22" s="3">
        <f t="shared" si="5"/>
        <v>324300</v>
      </c>
      <c r="FP22" s="3">
        <f t="shared" si="6"/>
        <v>294000</v>
      </c>
      <c r="FQ22" s="3">
        <f t="shared" si="7"/>
        <v>291000</v>
      </c>
      <c r="FR22" s="3">
        <f t="shared" si="8"/>
        <v>288300</v>
      </c>
      <c r="FS22" s="3">
        <f t="shared" si="9"/>
        <v>303000</v>
      </c>
      <c r="FT22" s="3">
        <f t="shared" si="10"/>
        <v>300000</v>
      </c>
      <c r="FU22" s="3">
        <f t="shared" si="11"/>
        <v>297300</v>
      </c>
      <c r="FV22" s="3">
        <f t="shared" si="12"/>
        <v>144000</v>
      </c>
      <c r="FW22" s="3">
        <f t="shared" si="13"/>
        <v>142000</v>
      </c>
      <c r="FX22" s="3">
        <f t="shared" si="14"/>
        <v>140200</v>
      </c>
      <c r="FY22" s="3">
        <f t="shared" si="15"/>
        <v>144000</v>
      </c>
      <c r="FZ22" s="3">
        <f t="shared" si="16"/>
        <v>142000</v>
      </c>
      <c r="GA22" s="3">
        <f t="shared" si="17"/>
        <v>140200</v>
      </c>
      <c r="GB22" s="3">
        <f t="shared" si="18"/>
        <v>144000</v>
      </c>
      <c r="GC22" s="3">
        <f t="shared" si="19"/>
        <v>142000</v>
      </c>
      <c r="GD22" s="3">
        <f t="shared" si="20"/>
        <v>140200</v>
      </c>
      <c r="GE22" s="3">
        <f t="shared" si="21"/>
        <v>153000</v>
      </c>
      <c r="GF22" s="3">
        <f t="shared" si="22"/>
        <v>151000</v>
      </c>
      <c r="GG22" s="3">
        <f t="shared" si="23"/>
        <v>151000</v>
      </c>
      <c r="GH22" s="14">
        <f t="shared" si="24"/>
        <v>20000</v>
      </c>
      <c r="GI22" s="3">
        <f t="shared" si="25"/>
        <v>19000</v>
      </c>
      <c r="GJ22" s="3">
        <f t="shared" si="26"/>
        <v>18100</v>
      </c>
      <c r="GK22" s="3">
        <f t="shared" si="27"/>
        <v>18000</v>
      </c>
      <c r="GL22" s="3">
        <f t="shared" si="28"/>
        <v>17000</v>
      </c>
      <c r="GM22" s="3">
        <f t="shared" si="29"/>
        <v>16100</v>
      </c>
      <c r="GN22" s="3">
        <f t="shared" si="30"/>
        <v>25000</v>
      </c>
      <c r="GO22" s="3">
        <f t="shared" si="31"/>
        <v>24000</v>
      </c>
      <c r="GP22" s="3">
        <f t="shared" si="32"/>
        <v>23100</v>
      </c>
      <c r="GQ22" s="3">
        <f t="shared" si="33"/>
        <v>30000</v>
      </c>
      <c r="GR22" s="3">
        <f t="shared" si="34"/>
        <v>29000</v>
      </c>
      <c r="GS22" s="3">
        <f t="shared" si="35"/>
        <v>28100</v>
      </c>
      <c r="GT22" s="3">
        <f t="shared" si="36"/>
        <v>17000</v>
      </c>
      <c r="GU22" s="3">
        <f t="shared" si="37"/>
        <v>16000</v>
      </c>
      <c r="GV22" s="3">
        <f t="shared" si="38"/>
        <v>15100</v>
      </c>
      <c r="GW22" s="3">
        <f t="shared" si="39"/>
        <v>17000</v>
      </c>
      <c r="GX22" s="3">
        <f t="shared" si="40"/>
        <v>16000</v>
      </c>
      <c r="GY22" s="3">
        <f t="shared" si="41"/>
        <v>15100</v>
      </c>
      <c r="GZ22" s="3">
        <f t="shared" si="42"/>
        <v>20000</v>
      </c>
      <c r="HA22" s="3">
        <f t="shared" si="43"/>
        <v>400000</v>
      </c>
      <c r="HB22" s="3">
        <f t="shared" si="44"/>
        <v>550000</v>
      </c>
      <c r="HC22" s="3">
        <f t="shared" si="45"/>
        <v>6000000</v>
      </c>
      <c r="HD22" s="3">
        <f t="shared" si="46"/>
        <v>5970000</v>
      </c>
      <c r="HE22" s="3">
        <f t="shared" si="47"/>
        <v>5955000</v>
      </c>
      <c r="HF22" s="3">
        <f t="shared" si="48"/>
        <v>5940000</v>
      </c>
      <c r="HG22" s="3">
        <f t="shared" si="49"/>
        <v>5925000</v>
      </c>
      <c r="HH22" s="3">
        <f t="shared" si="50"/>
        <v>5910000</v>
      </c>
      <c r="HI22" s="3">
        <f t="shared" si="51"/>
        <v>5895000</v>
      </c>
      <c r="HJ22" s="3">
        <f t="shared" si="52"/>
        <v>6000000</v>
      </c>
      <c r="HK22" s="3">
        <f t="shared" si="53"/>
        <v>5970000</v>
      </c>
      <c r="HL22" s="3">
        <f t="shared" si="54"/>
        <v>5955000</v>
      </c>
      <c r="HM22" s="3">
        <f t="shared" si="55"/>
        <v>5940000</v>
      </c>
      <c r="HN22" s="3">
        <f t="shared" si="56"/>
        <v>5925000</v>
      </c>
      <c r="HO22" s="3">
        <f t="shared" si="57"/>
        <v>5910000</v>
      </c>
      <c r="HP22" s="3">
        <f t="shared" si="58"/>
        <v>5895000</v>
      </c>
      <c r="HQ22" s="3">
        <f t="shared" si="59"/>
        <v>5910000</v>
      </c>
      <c r="HR22" s="3">
        <f t="shared" si="60"/>
        <v>5970000</v>
      </c>
      <c r="HS22" s="3">
        <f t="shared" si="61"/>
        <v>5955000</v>
      </c>
      <c r="HT22" s="3">
        <f t="shared" si="62"/>
        <v>5940000</v>
      </c>
      <c r="HU22" s="3">
        <f t="shared" si="63"/>
        <v>5925000</v>
      </c>
      <c r="HV22" s="3">
        <f t="shared" si="64"/>
        <v>5910000</v>
      </c>
      <c r="HW22" s="3">
        <f t="shared" si="65"/>
        <v>5895000</v>
      </c>
      <c r="HX22" s="3">
        <f t="shared" si="66"/>
        <v>4000000</v>
      </c>
      <c r="HY22" s="3">
        <f t="shared" si="67"/>
        <v>3980000</v>
      </c>
      <c r="HZ22" s="3">
        <f t="shared" si="68"/>
        <v>3970000</v>
      </c>
      <c r="IA22" s="3">
        <f t="shared" si="69"/>
        <v>3960000</v>
      </c>
      <c r="IB22" s="3">
        <f t="shared" si="70"/>
        <v>3950000</v>
      </c>
      <c r="IC22" s="3">
        <f t="shared" si="71"/>
        <v>3940000</v>
      </c>
      <c r="ID22" s="3">
        <f t="shared" si="72"/>
        <v>3930000</v>
      </c>
      <c r="IE22" s="3">
        <f t="shared" si="73"/>
        <v>4000000</v>
      </c>
      <c r="IF22" s="3">
        <f t="shared" si="74"/>
        <v>3980000</v>
      </c>
      <c r="IG22" s="3">
        <f t="shared" si="75"/>
        <v>3970000</v>
      </c>
      <c r="IH22" s="3">
        <f t="shared" si="76"/>
        <v>3960000</v>
      </c>
      <c r="II22" s="3">
        <f t="shared" si="77"/>
        <v>3950000</v>
      </c>
      <c r="IJ22" s="3">
        <f t="shared" si="78"/>
        <v>3940000</v>
      </c>
      <c r="IK22" s="3">
        <f t="shared" si="79"/>
        <v>3930000</v>
      </c>
      <c r="IL22" s="3">
        <f t="shared" si="80"/>
        <v>4000000</v>
      </c>
      <c r="IM22" s="3">
        <f t="shared" si="81"/>
        <v>3980000</v>
      </c>
      <c r="IN22" s="3">
        <f t="shared" si="82"/>
        <v>3970000</v>
      </c>
      <c r="IO22" s="3">
        <f t="shared" si="83"/>
        <v>5940000</v>
      </c>
      <c r="IP22" s="3">
        <f t="shared" si="84"/>
        <v>3950000</v>
      </c>
      <c r="IQ22" s="3">
        <f t="shared" si="85"/>
        <v>3940000</v>
      </c>
      <c r="IR22" s="3">
        <f t="shared" si="86"/>
        <v>3940000</v>
      </c>
      <c r="IS22" s="3">
        <f t="array" ref="IS22">SUM(IF($C$2:$IR$2&gt;=1,C22:IR22,0))</f>
        <v>45339100</v>
      </c>
      <c r="IT22" s="5" t="s">
        <v>164</v>
      </c>
    </row>
    <row r="23" spans="1:254" x14ac:dyDescent="0.2">
      <c r="A23" s="2" t="s">
        <v>138</v>
      </c>
      <c r="B23" s="1" t="s">
        <v>128</v>
      </c>
      <c r="C23" s="9">
        <v>234000</v>
      </c>
      <c r="D23" s="9">
        <v>68000</v>
      </c>
      <c r="E23" s="9">
        <v>68000</v>
      </c>
      <c r="F23" s="9">
        <v>28000</v>
      </c>
      <c r="G23" s="9">
        <v>150000</v>
      </c>
      <c r="H23" s="9">
        <v>68000</v>
      </c>
      <c r="I23" s="9">
        <v>18000</v>
      </c>
      <c r="J23" s="9">
        <v>25000</v>
      </c>
      <c r="K23" s="9">
        <v>60000</v>
      </c>
      <c r="L23" s="9">
        <v>76000</v>
      </c>
      <c r="M23" s="9">
        <v>70000</v>
      </c>
      <c r="N23" s="9">
        <v>85000</v>
      </c>
      <c r="O23" s="9">
        <v>20000</v>
      </c>
      <c r="P23" s="9">
        <v>17000</v>
      </c>
      <c r="Q23" s="4">
        <v>17000</v>
      </c>
      <c r="R23" s="4">
        <v>30000</v>
      </c>
      <c r="S23" s="4">
        <v>229320</v>
      </c>
      <c r="T23" s="4">
        <v>66640</v>
      </c>
      <c r="U23" s="4">
        <v>66640</v>
      </c>
      <c r="V23" s="4">
        <v>27440</v>
      </c>
      <c r="W23" s="4">
        <v>147000</v>
      </c>
      <c r="X23" s="4">
        <v>66640</v>
      </c>
      <c r="Y23" s="4">
        <v>17640</v>
      </c>
      <c r="Z23" s="4">
        <v>24500</v>
      </c>
      <c r="AA23" s="4">
        <v>58800</v>
      </c>
      <c r="AB23" s="4">
        <v>74480</v>
      </c>
      <c r="AC23" s="4">
        <v>68600</v>
      </c>
      <c r="AD23" s="4">
        <v>83300</v>
      </c>
      <c r="AE23" s="3">
        <v>19600</v>
      </c>
      <c r="AF23" s="3">
        <v>16660</v>
      </c>
      <c r="AG23" s="3">
        <v>16660</v>
      </c>
      <c r="AH23" s="3">
        <v>29400</v>
      </c>
      <c r="AI23" s="3">
        <v>222300</v>
      </c>
      <c r="AJ23" s="3">
        <v>64600</v>
      </c>
      <c r="AK23" s="3">
        <v>64600</v>
      </c>
      <c r="AL23" s="3">
        <v>26600</v>
      </c>
      <c r="AM23" s="3">
        <v>142500</v>
      </c>
      <c r="AN23" s="3">
        <v>64600</v>
      </c>
      <c r="AO23" s="3">
        <v>17100</v>
      </c>
      <c r="AP23" s="3">
        <v>23750</v>
      </c>
      <c r="AQ23" s="3">
        <v>57000</v>
      </c>
      <c r="AR23" s="3">
        <v>72200</v>
      </c>
      <c r="AS23" s="3">
        <v>66500</v>
      </c>
      <c r="AT23" s="3">
        <v>80750</v>
      </c>
      <c r="AU23" s="3">
        <v>19000</v>
      </c>
      <c r="AV23" s="3">
        <v>16150</v>
      </c>
      <c r="AW23" s="3">
        <v>16150</v>
      </c>
      <c r="AX23" s="3">
        <v>28500</v>
      </c>
      <c r="AY23" s="3">
        <v>2000</v>
      </c>
      <c r="AZ23" s="3">
        <v>5000000</v>
      </c>
      <c r="BA23" s="3">
        <v>7000000</v>
      </c>
      <c r="BB23" s="3">
        <v>8395000</v>
      </c>
      <c r="BC23" s="3">
        <v>7750000</v>
      </c>
      <c r="BD23" s="3">
        <v>4310000</v>
      </c>
      <c r="BE23" s="3">
        <v>4310000</v>
      </c>
      <c r="BF23" s="3">
        <v>8215000</v>
      </c>
      <c r="BG23" s="3">
        <v>8215000</v>
      </c>
      <c r="BH23" s="3">
        <v>8215000</v>
      </c>
      <c r="BI23" s="3">
        <v>8215000</v>
      </c>
      <c r="BJ23" s="3">
        <v>8215000</v>
      </c>
      <c r="BK23" s="3">
        <v>7570000</v>
      </c>
      <c r="BL23" s="3">
        <v>6935000</v>
      </c>
      <c r="BM23" s="3">
        <v>6685000</v>
      </c>
      <c r="BN23" s="3">
        <v>6460000</v>
      </c>
      <c r="BO23" s="3">
        <v>6038000</v>
      </c>
      <c r="BP23" s="3">
        <v>6038000</v>
      </c>
      <c r="BQ23" s="3">
        <v>5405000</v>
      </c>
      <c r="BR23" s="3">
        <v>8785000</v>
      </c>
      <c r="BS23" s="3">
        <v>7710000</v>
      </c>
      <c r="BT23" s="3">
        <v>5930000</v>
      </c>
      <c r="BU23" s="3">
        <v>5930000</v>
      </c>
      <c r="BV23" s="3">
        <v>8485000</v>
      </c>
      <c r="BW23" s="3">
        <v>8485000</v>
      </c>
      <c r="BX23" s="3">
        <v>8485000</v>
      </c>
      <c r="BY23" s="3">
        <v>8485000</v>
      </c>
      <c r="BZ23" s="3">
        <v>8485000</v>
      </c>
      <c r="CA23" s="3">
        <v>7210000</v>
      </c>
      <c r="CB23" s="3">
        <v>6325000</v>
      </c>
      <c r="CC23" s="3">
        <v>5935000</v>
      </c>
      <c r="CD23" s="3">
        <v>3780000</v>
      </c>
      <c r="CE23" s="3">
        <v>8610000</v>
      </c>
      <c r="CF23" s="3">
        <v>8610000</v>
      </c>
      <c r="CG23" s="3">
        <v>7755000</v>
      </c>
      <c r="CH23" s="3">
        <v>9145000</v>
      </c>
      <c r="CI23" s="3">
        <v>8070000</v>
      </c>
      <c r="CJ23" s="3">
        <v>6290000</v>
      </c>
      <c r="CK23" s="3">
        <v>6290000</v>
      </c>
      <c r="CL23" s="3">
        <v>8845000</v>
      </c>
      <c r="CM23" s="3">
        <v>8845000</v>
      </c>
      <c r="CN23" s="3">
        <v>8845000</v>
      </c>
      <c r="CO23" s="3">
        <v>8845000</v>
      </c>
      <c r="CP23" s="3">
        <v>8845000</v>
      </c>
      <c r="CQ23" s="3">
        <v>7570000</v>
      </c>
      <c r="CR23" s="3">
        <v>6565000</v>
      </c>
      <c r="CS23" s="3">
        <v>6295000</v>
      </c>
      <c r="CT23" s="3">
        <v>4140000</v>
      </c>
      <c r="CU23" s="3">
        <v>8970000</v>
      </c>
      <c r="CV23" s="3">
        <v>8970000</v>
      </c>
      <c r="CW23" s="3">
        <v>8115000</v>
      </c>
      <c r="CX23" s="3">
        <v>9505000</v>
      </c>
      <c r="CY23" s="3">
        <v>8430000</v>
      </c>
      <c r="CZ23" s="3">
        <v>6650000</v>
      </c>
      <c r="DA23" s="3">
        <v>6650000</v>
      </c>
      <c r="DB23" s="3">
        <v>9205000</v>
      </c>
      <c r="DC23" s="3">
        <v>9205000</v>
      </c>
      <c r="DD23" s="3">
        <v>9205000</v>
      </c>
      <c r="DE23" s="3">
        <v>9205000</v>
      </c>
      <c r="DF23" s="3">
        <v>9205000</v>
      </c>
      <c r="DG23" s="3">
        <v>7930000</v>
      </c>
      <c r="DH23" s="3">
        <v>6805000</v>
      </c>
      <c r="DI23" s="3">
        <v>6655000</v>
      </c>
      <c r="DJ23" s="3">
        <v>6280000</v>
      </c>
      <c r="DK23" s="3">
        <v>11110000</v>
      </c>
      <c r="DL23" s="3">
        <v>11110000</v>
      </c>
      <c r="DM23" s="3">
        <v>8475000</v>
      </c>
      <c r="DN23" s="3">
        <v>13300000</v>
      </c>
      <c r="DO23" s="3">
        <v>11580000</v>
      </c>
      <c r="DP23" s="3">
        <v>9440000</v>
      </c>
      <c r="DQ23" s="3">
        <v>9440000</v>
      </c>
      <c r="DR23" s="3">
        <v>12820000</v>
      </c>
      <c r="DS23" s="3">
        <v>12820000</v>
      </c>
      <c r="DT23" s="3">
        <v>12820000</v>
      </c>
      <c r="DU23" s="3">
        <v>12820000</v>
      </c>
      <c r="DV23" s="3">
        <v>12820000</v>
      </c>
      <c r="DW23" s="3">
        <v>8650000</v>
      </c>
      <c r="DX23" s="3">
        <v>7925000</v>
      </c>
      <c r="DY23" s="3">
        <v>8740000</v>
      </c>
      <c r="DZ23" s="3">
        <v>8140000</v>
      </c>
      <c r="EA23" s="3">
        <v>13728000</v>
      </c>
      <c r="EB23" s="3">
        <v>13728000</v>
      </c>
      <c r="EC23" s="3">
        <v>12360000</v>
      </c>
      <c r="ED23" s="3">
        <v>14380000</v>
      </c>
      <c r="EE23" s="3">
        <v>12660000</v>
      </c>
      <c r="EF23" s="3">
        <v>10520000</v>
      </c>
      <c r="EG23" s="3">
        <v>10520000</v>
      </c>
      <c r="EH23" s="3">
        <v>13900000</v>
      </c>
      <c r="EI23" s="3">
        <v>13900000</v>
      </c>
      <c r="EJ23" s="3">
        <v>13900000</v>
      </c>
      <c r="EK23" s="3">
        <v>13900000</v>
      </c>
      <c r="EL23" s="3">
        <v>13900000</v>
      </c>
      <c r="EM23" s="3">
        <v>9730000</v>
      </c>
      <c r="EN23" s="3">
        <v>10700000</v>
      </c>
      <c r="EO23" s="3">
        <v>9820000</v>
      </c>
      <c r="EP23" s="3">
        <v>9220000</v>
      </c>
      <c r="EQ23" s="3">
        <v>14808000</v>
      </c>
      <c r="ER23" s="3">
        <v>14808000</v>
      </c>
      <c r="ES23" s="3">
        <v>13440000</v>
      </c>
      <c r="ET23" s="3">
        <v>22845000</v>
      </c>
      <c r="EU23" s="3">
        <v>20050000</v>
      </c>
      <c r="EV23" s="3">
        <v>15770000</v>
      </c>
      <c r="EW23" s="3">
        <v>15770000</v>
      </c>
      <c r="EX23" s="3">
        <v>22065000</v>
      </c>
      <c r="EY23" s="3">
        <v>22065000</v>
      </c>
      <c r="EZ23" s="3">
        <v>22065000</v>
      </c>
      <c r="FA23" s="3">
        <v>22065000</v>
      </c>
      <c r="FB23" s="3">
        <v>22065000</v>
      </c>
      <c r="FC23" s="3">
        <v>11530000</v>
      </c>
      <c r="FD23" s="3">
        <v>16865000</v>
      </c>
      <c r="FE23" s="3">
        <v>11155000</v>
      </c>
      <c r="FF23" s="3">
        <v>14460000</v>
      </c>
      <c r="FG23" s="3">
        <v>22738000</v>
      </c>
      <c r="FH23" s="3">
        <v>22738000</v>
      </c>
      <c r="FI23" s="3">
        <v>20515000</v>
      </c>
      <c r="FJ23" s="3">
        <f t="shared" si="0"/>
        <v>330000</v>
      </c>
      <c r="FK23" s="3">
        <f t="shared" si="1"/>
        <v>323400</v>
      </c>
      <c r="FL23" s="3">
        <f t="shared" si="2"/>
        <v>313500</v>
      </c>
      <c r="FM23" s="3">
        <f t="shared" si="3"/>
        <v>330000</v>
      </c>
      <c r="FN23" s="3">
        <f t="shared" si="4"/>
        <v>323400</v>
      </c>
      <c r="FO23" s="3">
        <f t="shared" si="5"/>
        <v>313500</v>
      </c>
      <c r="FP23" s="3">
        <f t="shared" si="6"/>
        <v>294000</v>
      </c>
      <c r="FQ23" s="3">
        <f t="shared" si="7"/>
        <v>288120</v>
      </c>
      <c r="FR23" s="3">
        <f t="shared" si="8"/>
        <v>279300</v>
      </c>
      <c r="FS23" s="3">
        <f t="shared" si="9"/>
        <v>303000</v>
      </c>
      <c r="FT23" s="3">
        <f t="shared" si="10"/>
        <v>296940</v>
      </c>
      <c r="FU23" s="3">
        <f t="shared" si="11"/>
        <v>287850</v>
      </c>
      <c r="FV23" s="3">
        <f t="shared" si="12"/>
        <v>144000</v>
      </c>
      <c r="FW23" s="3">
        <f t="shared" si="13"/>
        <v>141120</v>
      </c>
      <c r="FX23" s="3">
        <f t="shared" si="14"/>
        <v>136800</v>
      </c>
      <c r="FY23" s="3">
        <f t="shared" si="15"/>
        <v>144000</v>
      </c>
      <c r="FZ23" s="3">
        <f t="shared" si="16"/>
        <v>141120</v>
      </c>
      <c r="GA23" s="3">
        <f t="shared" si="17"/>
        <v>136800</v>
      </c>
      <c r="GB23" s="3">
        <f t="shared" si="18"/>
        <v>144000</v>
      </c>
      <c r="GC23" s="3">
        <f t="shared" si="19"/>
        <v>141120</v>
      </c>
      <c r="GD23" s="3">
        <f t="shared" si="20"/>
        <v>136800</v>
      </c>
      <c r="GE23" s="3">
        <f t="shared" si="21"/>
        <v>153000</v>
      </c>
      <c r="GF23" s="3">
        <f t="shared" si="22"/>
        <v>149940</v>
      </c>
      <c r="GG23" s="3">
        <f t="shared" si="23"/>
        <v>149940</v>
      </c>
      <c r="GH23" s="14">
        <f t="shared" si="24"/>
        <v>20000</v>
      </c>
      <c r="GI23" s="3">
        <f t="shared" si="25"/>
        <v>19600</v>
      </c>
      <c r="GJ23" s="3">
        <f t="shared" si="26"/>
        <v>19000</v>
      </c>
      <c r="GK23" s="3">
        <f t="shared" si="27"/>
        <v>18000</v>
      </c>
      <c r="GL23" s="3">
        <f t="shared" si="28"/>
        <v>17640</v>
      </c>
      <c r="GM23" s="3">
        <f t="shared" si="29"/>
        <v>17100</v>
      </c>
      <c r="GN23" s="3">
        <f t="shared" si="30"/>
        <v>25000</v>
      </c>
      <c r="GO23" s="3">
        <f t="shared" si="31"/>
        <v>24500</v>
      </c>
      <c r="GP23" s="3">
        <f t="shared" si="32"/>
        <v>23750</v>
      </c>
      <c r="GQ23" s="3">
        <f t="shared" si="33"/>
        <v>30000</v>
      </c>
      <c r="GR23" s="3">
        <f t="shared" si="34"/>
        <v>29400</v>
      </c>
      <c r="GS23" s="3">
        <f t="shared" si="35"/>
        <v>28500</v>
      </c>
      <c r="GT23" s="3">
        <f t="shared" si="36"/>
        <v>17000</v>
      </c>
      <c r="GU23" s="3">
        <f t="shared" si="37"/>
        <v>16660</v>
      </c>
      <c r="GV23" s="3">
        <f t="shared" si="38"/>
        <v>16150</v>
      </c>
      <c r="GW23" s="3">
        <f t="shared" si="39"/>
        <v>17000</v>
      </c>
      <c r="GX23" s="3">
        <f t="shared" si="40"/>
        <v>16660</v>
      </c>
      <c r="GY23" s="3">
        <f t="shared" si="41"/>
        <v>16150</v>
      </c>
      <c r="GZ23" s="3">
        <f t="shared" si="42"/>
        <v>2000</v>
      </c>
      <c r="HA23" s="3">
        <f t="shared" si="43"/>
        <v>5000000</v>
      </c>
      <c r="HB23" s="3">
        <f t="shared" si="44"/>
        <v>7000000</v>
      </c>
      <c r="HC23" s="3">
        <f t="shared" si="45"/>
        <v>20455000</v>
      </c>
      <c r="HD23" s="3">
        <f t="shared" si="46"/>
        <v>22425000</v>
      </c>
      <c r="HE23" s="3">
        <f t="shared" si="47"/>
        <v>23505000</v>
      </c>
      <c r="HF23" s="3">
        <f t="shared" si="48"/>
        <v>24585000</v>
      </c>
      <c r="HG23" s="3">
        <f t="shared" si="49"/>
        <v>34320000</v>
      </c>
      <c r="HH23" s="3">
        <f t="shared" si="50"/>
        <v>37560000</v>
      </c>
      <c r="HI23" s="3">
        <f t="shared" si="51"/>
        <v>58665000</v>
      </c>
      <c r="HJ23" s="3">
        <f t="shared" si="52"/>
        <v>24000000</v>
      </c>
      <c r="HK23" s="3">
        <f t="shared" si="53"/>
        <v>24180000</v>
      </c>
      <c r="HL23" s="3">
        <f t="shared" si="54"/>
        <v>25260000</v>
      </c>
      <c r="HM23" s="3">
        <f t="shared" si="55"/>
        <v>26340000</v>
      </c>
      <c r="HN23" s="3">
        <f t="shared" si="56"/>
        <v>34290000</v>
      </c>
      <c r="HO23" s="3">
        <f t="shared" si="57"/>
        <v>37530000</v>
      </c>
      <c r="HP23" s="3">
        <f t="shared" si="58"/>
        <v>55660000</v>
      </c>
      <c r="HQ23" s="3">
        <f t="shared" si="59"/>
        <v>38500000</v>
      </c>
      <c r="HR23" s="3">
        <f t="shared" si="60"/>
        <v>23295000</v>
      </c>
      <c r="HS23" s="3">
        <f t="shared" si="61"/>
        <v>24255000</v>
      </c>
      <c r="HT23" s="3">
        <f t="shared" si="62"/>
        <v>25215000</v>
      </c>
      <c r="HU23" s="3">
        <f t="shared" si="63"/>
        <v>34380000</v>
      </c>
      <c r="HV23" s="3">
        <f t="shared" si="64"/>
        <v>38500000</v>
      </c>
      <c r="HW23" s="3">
        <f t="shared" si="65"/>
        <v>60995000</v>
      </c>
      <c r="HX23" s="3">
        <f t="shared" si="66"/>
        <v>11880000</v>
      </c>
      <c r="HY23" s="3">
        <f t="shared" si="67"/>
        <v>13140000</v>
      </c>
      <c r="HZ23" s="3">
        <f t="shared" si="68"/>
        <v>13860000</v>
      </c>
      <c r="IA23" s="3">
        <f t="shared" si="69"/>
        <v>14580000</v>
      </c>
      <c r="IB23" s="3">
        <f t="shared" si="70"/>
        <v>18090000</v>
      </c>
      <c r="IC23" s="3">
        <f t="shared" si="71"/>
        <v>20250000</v>
      </c>
      <c r="ID23" s="3">
        <f t="shared" si="72"/>
        <v>27300000</v>
      </c>
      <c r="IE23" s="3">
        <f t="shared" si="73"/>
        <v>15785000</v>
      </c>
      <c r="IF23" s="3">
        <f t="shared" si="74"/>
        <v>15695000</v>
      </c>
      <c r="IG23" s="3">
        <f t="shared" si="75"/>
        <v>16415000</v>
      </c>
      <c r="IH23" s="3">
        <f t="shared" si="76"/>
        <v>17135000</v>
      </c>
      <c r="II23" s="3">
        <f t="shared" si="77"/>
        <v>21470000</v>
      </c>
      <c r="IJ23" s="3">
        <f t="shared" si="78"/>
        <v>23630000</v>
      </c>
      <c r="IK23" s="3">
        <f t="shared" si="79"/>
        <v>33595000</v>
      </c>
      <c r="IL23" s="3">
        <f t="shared" si="80"/>
        <v>15150000</v>
      </c>
      <c r="IM23" s="3">
        <f t="shared" si="81"/>
        <v>14810000</v>
      </c>
      <c r="IN23" s="3">
        <f t="shared" si="82"/>
        <v>15410000</v>
      </c>
      <c r="IO23" s="3">
        <f t="shared" si="83"/>
        <v>25215000</v>
      </c>
      <c r="IP23" s="3">
        <f t="shared" si="84"/>
        <v>21560000</v>
      </c>
      <c r="IQ23" s="3">
        <f t="shared" si="85"/>
        <v>24600000</v>
      </c>
      <c r="IR23" s="3">
        <f t="shared" si="86"/>
        <v>24600000</v>
      </c>
      <c r="IS23" s="3">
        <f t="array" ref="IS23">SUM(IF($C$2:$IR$2&gt;=1,C23:IR23,0))</f>
        <v>268980060</v>
      </c>
      <c r="IT23" s="5" t="s">
        <v>164</v>
      </c>
    </row>
    <row r="24" spans="1:254" x14ac:dyDescent="0.2">
      <c r="A24" s="2" t="s">
        <v>127</v>
      </c>
      <c r="B24" s="1" t="s">
        <v>128</v>
      </c>
      <c r="C24" s="9">
        <v>234000</v>
      </c>
      <c r="D24" s="9">
        <v>68000</v>
      </c>
      <c r="E24" s="9">
        <v>68000</v>
      </c>
      <c r="F24" s="9">
        <v>28000</v>
      </c>
      <c r="G24" s="9">
        <v>150000</v>
      </c>
      <c r="H24" s="9">
        <v>68000</v>
      </c>
      <c r="I24" s="9">
        <v>18000</v>
      </c>
      <c r="J24" s="9">
        <v>25000</v>
      </c>
      <c r="K24" s="9">
        <v>60000</v>
      </c>
      <c r="L24" s="9">
        <v>76000</v>
      </c>
      <c r="M24" s="9">
        <v>70000</v>
      </c>
      <c r="N24" s="9">
        <v>85000</v>
      </c>
      <c r="O24" s="9">
        <v>20000</v>
      </c>
      <c r="P24" s="9">
        <v>17000</v>
      </c>
      <c r="Q24" s="4">
        <v>17000</v>
      </c>
      <c r="R24" s="4">
        <v>30000</v>
      </c>
      <c r="S24" s="4">
        <v>234000</v>
      </c>
      <c r="T24" s="4">
        <v>68000</v>
      </c>
      <c r="U24" s="4">
        <v>68000</v>
      </c>
      <c r="V24" s="4">
        <v>28000</v>
      </c>
      <c r="W24" s="4">
        <v>150000</v>
      </c>
      <c r="X24" s="4">
        <v>68000</v>
      </c>
      <c r="Y24" s="4">
        <v>18000</v>
      </c>
      <c r="Z24" s="4">
        <v>25000</v>
      </c>
      <c r="AA24" s="4">
        <v>60000</v>
      </c>
      <c r="AB24" s="4">
        <v>76000</v>
      </c>
      <c r="AC24" s="4">
        <v>70000</v>
      </c>
      <c r="AD24" s="4">
        <v>85000</v>
      </c>
      <c r="AE24" s="3">
        <v>20000</v>
      </c>
      <c r="AF24" s="3">
        <v>17000</v>
      </c>
      <c r="AG24" s="3">
        <v>17000</v>
      </c>
      <c r="AH24" s="3">
        <v>30000</v>
      </c>
      <c r="AI24" s="3">
        <v>234000</v>
      </c>
      <c r="AJ24" s="3">
        <v>68000</v>
      </c>
      <c r="AK24" s="3">
        <v>68000</v>
      </c>
      <c r="AL24" s="3">
        <v>28000</v>
      </c>
      <c r="AM24" s="3">
        <v>150000</v>
      </c>
      <c r="AN24" s="3">
        <v>68000</v>
      </c>
      <c r="AO24" s="3">
        <v>18000</v>
      </c>
      <c r="AP24" s="3">
        <v>25000</v>
      </c>
      <c r="AQ24" s="3">
        <v>60000</v>
      </c>
      <c r="AR24" s="3">
        <v>76000</v>
      </c>
      <c r="AS24" s="3">
        <v>70000</v>
      </c>
      <c r="AT24" s="3">
        <v>85000</v>
      </c>
      <c r="AU24" s="3">
        <v>20000</v>
      </c>
      <c r="AV24" s="3">
        <v>17000</v>
      </c>
      <c r="AW24" s="3">
        <v>17000</v>
      </c>
      <c r="AX24" s="3">
        <v>30000</v>
      </c>
      <c r="AY24" s="3">
        <v>500</v>
      </c>
      <c r="AZ24" s="3">
        <v>1267800</v>
      </c>
      <c r="BA24" s="3">
        <v>1267800</v>
      </c>
      <c r="BB24" s="3">
        <v>836700</v>
      </c>
      <c r="BC24" s="3">
        <v>836700</v>
      </c>
      <c r="BD24" s="3">
        <v>836700</v>
      </c>
      <c r="BE24" s="3">
        <v>836700</v>
      </c>
      <c r="BF24" s="3">
        <v>836700</v>
      </c>
      <c r="BG24" s="3">
        <v>836700</v>
      </c>
      <c r="BH24" s="3">
        <v>836700</v>
      </c>
      <c r="BI24" s="3">
        <v>836700</v>
      </c>
      <c r="BJ24" s="3">
        <v>836700</v>
      </c>
      <c r="BK24" s="3">
        <v>836700</v>
      </c>
      <c r="BL24" s="3">
        <v>836700</v>
      </c>
      <c r="BM24" s="3">
        <v>836700</v>
      </c>
      <c r="BN24" s="3">
        <v>836700</v>
      </c>
      <c r="BO24" s="3">
        <v>836700</v>
      </c>
      <c r="BP24" s="3">
        <v>836700</v>
      </c>
      <c r="BQ24" s="3">
        <v>836700</v>
      </c>
      <c r="BR24" s="3">
        <v>836700</v>
      </c>
      <c r="BS24" s="3">
        <v>836700</v>
      </c>
      <c r="BT24" s="3">
        <v>836700</v>
      </c>
      <c r="BU24" s="3">
        <v>836700</v>
      </c>
      <c r="BV24" s="3">
        <v>836700</v>
      </c>
      <c r="BW24" s="3">
        <v>836700</v>
      </c>
      <c r="BX24" s="3">
        <v>836700</v>
      </c>
      <c r="BY24" s="3">
        <v>836700</v>
      </c>
      <c r="BZ24" s="3">
        <v>836700</v>
      </c>
      <c r="CA24" s="3">
        <v>836700</v>
      </c>
      <c r="CB24" s="3">
        <v>836700</v>
      </c>
      <c r="CC24" s="3">
        <v>836700</v>
      </c>
      <c r="CD24" s="3">
        <v>836700</v>
      </c>
      <c r="CE24" s="3">
        <v>836700</v>
      </c>
      <c r="CF24" s="3">
        <v>836700</v>
      </c>
      <c r="CG24" s="3">
        <v>836700</v>
      </c>
      <c r="CH24" s="3">
        <v>836700</v>
      </c>
      <c r="CI24" s="3">
        <v>836700</v>
      </c>
      <c r="CJ24" s="3">
        <v>836700</v>
      </c>
      <c r="CK24" s="3">
        <v>836700</v>
      </c>
      <c r="CL24" s="3">
        <v>836700</v>
      </c>
      <c r="CM24" s="3">
        <v>836700</v>
      </c>
      <c r="CN24" s="3">
        <v>836700</v>
      </c>
      <c r="CO24" s="3">
        <v>836700</v>
      </c>
      <c r="CP24" s="3">
        <v>836700</v>
      </c>
      <c r="CQ24" s="3">
        <v>836700</v>
      </c>
      <c r="CR24" s="3">
        <v>836700</v>
      </c>
      <c r="CS24" s="3">
        <v>836700</v>
      </c>
      <c r="CT24" s="3">
        <v>836700</v>
      </c>
      <c r="CU24" s="3">
        <v>836700</v>
      </c>
      <c r="CV24" s="3">
        <v>836700</v>
      </c>
      <c r="CW24" s="3">
        <v>836700</v>
      </c>
      <c r="CX24" s="3">
        <v>836700</v>
      </c>
      <c r="CY24" s="3">
        <v>836700</v>
      </c>
      <c r="CZ24" s="3">
        <v>836700</v>
      </c>
      <c r="DA24" s="3">
        <v>836700</v>
      </c>
      <c r="DB24" s="3">
        <v>836700</v>
      </c>
      <c r="DC24" s="3">
        <v>836700</v>
      </c>
      <c r="DD24" s="3">
        <v>836700</v>
      </c>
      <c r="DE24" s="3">
        <v>836700</v>
      </c>
      <c r="DF24" s="3">
        <v>836700</v>
      </c>
      <c r="DG24" s="3">
        <v>836700</v>
      </c>
      <c r="DH24" s="3">
        <v>836700</v>
      </c>
      <c r="DI24" s="3">
        <v>836700</v>
      </c>
      <c r="DJ24" s="3">
        <v>836700</v>
      </c>
      <c r="DK24" s="3">
        <v>836700</v>
      </c>
      <c r="DL24" s="3">
        <v>836700</v>
      </c>
      <c r="DM24" s="3">
        <v>836700</v>
      </c>
      <c r="DN24" s="3">
        <v>836700</v>
      </c>
      <c r="DO24" s="3">
        <v>836700</v>
      </c>
      <c r="DP24" s="3">
        <v>836700</v>
      </c>
      <c r="DQ24" s="3">
        <v>836700</v>
      </c>
      <c r="DR24" s="3">
        <v>836700</v>
      </c>
      <c r="DS24" s="3">
        <v>836700</v>
      </c>
      <c r="DT24" s="3">
        <v>836700</v>
      </c>
      <c r="DU24" s="3">
        <v>836700</v>
      </c>
      <c r="DV24" s="3">
        <v>836700</v>
      </c>
      <c r="DW24" s="3">
        <v>836700</v>
      </c>
      <c r="DX24" s="3">
        <v>836700</v>
      </c>
      <c r="DY24" s="3">
        <v>836700</v>
      </c>
      <c r="DZ24" s="3">
        <v>836700</v>
      </c>
      <c r="EA24" s="3">
        <v>836700</v>
      </c>
      <c r="EB24" s="3">
        <v>836700</v>
      </c>
      <c r="EC24" s="3">
        <v>836700</v>
      </c>
      <c r="ED24" s="3">
        <v>836700</v>
      </c>
      <c r="EE24" s="3">
        <v>836700</v>
      </c>
      <c r="EF24" s="3">
        <v>836700</v>
      </c>
      <c r="EG24" s="3">
        <v>836700</v>
      </c>
      <c r="EH24" s="3">
        <v>836700</v>
      </c>
      <c r="EI24" s="3">
        <v>836700</v>
      </c>
      <c r="EJ24" s="3">
        <v>836700</v>
      </c>
      <c r="EK24" s="3">
        <v>836700</v>
      </c>
      <c r="EL24" s="3">
        <v>836700</v>
      </c>
      <c r="EM24" s="3">
        <v>836700</v>
      </c>
      <c r="EN24" s="3">
        <v>836700</v>
      </c>
      <c r="EO24" s="3">
        <v>836700</v>
      </c>
      <c r="EP24" s="3">
        <v>836700</v>
      </c>
      <c r="EQ24" s="3">
        <v>836700</v>
      </c>
      <c r="ER24" s="3">
        <v>836700</v>
      </c>
      <c r="ES24" s="3">
        <v>836700</v>
      </c>
      <c r="ET24" s="3">
        <v>836700</v>
      </c>
      <c r="EU24" s="3">
        <v>836700</v>
      </c>
      <c r="EV24" s="3">
        <v>836700</v>
      </c>
      <c r="EW24" s="3">
        <v>836700</v>
      </c>
      <c r="EX24" s="3">
        <v>836700</v>
      </c>
      <c r="EY24" s="3">
        <v>836700</v>
      </c>
      <c r="EZ24" s="3">
        <v>836700</v>
      </c>
      <c r="FA24" s="3">
        <v>836700</v>
      </c>
      <c r="FB24" s="3">
        <v>836700</v>
      </c>
      <c r="FC24" s="3">
        <v>836700</v>
      </c>
      <c r="FD24" s="3">
        <v>836700</v>
      </c>
      <c r="FE24" s="3">
        <v>836700</v>
      </c>
      <c r="FF24" s="3">
        <v>836700</v>
      </c>
      <c r="FG24" s="3">
        <v>836700</v>
      </c>
      <c r="FH24" s="3">
        <v>836700</v>
      </c>
      <c r="FI24" s="3">
        <v>836700</v>
      </c>
      <c r="FJ24" s="3">
        <f t="shared" si="0"/>
        <v>330000</v>
      </c>
      <c r="FK24" s="3">
        <f t="shared" si="1"/>
        <v>330000</v>
      </c>
      <c r="FL24" s="3">
        <f t="shared" si="2"/>
        <v>330000</v>
      </c>
      <c r="FM24" s="3">
        <f t="shared" si="3"/>
        <v>330000</v>
      </c>
      <c r="FN24" s="3">
        <f t="shared" si="4"/>
        <v>330000</v>
      </c>
      <c r="FO24" s="3">
        <f t="shared" si="5"/>
        <v>330000</v>
      </c>
      <c r="FP24" s="3">
        <f t="shared" si="6"/>
        <v>294000</v>
      </c>
      <c r="FQ24" s="3">
        <f t="shared" si="7"/>
        <v>294000</v>
      </c>
      <c r="FR24" s="3">
        <f t="shared" si="8"/>
        <v>294000</v>
      </c>
      <c r="FS24" s="3">
        <f t="shared" si="9"/>
        <v>303000</v>
      </c>
      <c r="FT24" s="3">
        <f t="shared" si="10"/>
        <v>303000</v>
      </c>
      <c r="FU24" s="3">
        <f t="shared" si="11"/>
        <v>303000</v>
      </c>
      <c r="FV24" s="3">
        <f t="shared" si="12"/>
        <v>144000</v>
      </c>
      <c r="FW24" s="3">
        <f t="shared" si="13"/>
        <v>144000</v>
      </c>
      <c r="FX24" s="3">
        <f t="shared" si="14"/>
        <v>144000</v>
      </c>
      <c r="FY24" s="3">
        <f t="shared" si="15"/>
        <v>144000</v>
      </c>
      <c r="FZ24" s="3">
        <f t="shared" si="16"/>
        <v>144000</v>
      </c>
      <c r="GA24" s="3">
        <f t="shared" si="17"/>
        <v>144000</v>
      </c>
      <c r="GB24" s="3">
        <f t="shared" si="18"/>
        <v>144000</v>
      </c>
      <c r="GC24" s="3">
        <f t="shared" si="19"/>
        <v>144000</v>
      </c>
      <c r="GD24" s="3">
        <f t="shared" si="20"/>
        <v>144000</v>
      </c>
      <c r="GE24" s="3">
        <f t="shared" si="21"/>
        <v>153000</v>
      </c>
      <c r="GF24" s="3">
        <f t="shared" si="22"/>
        <v>153000</v>
      </c>
      <c r="GG24" s="3">
        <f t="shared" si="23"/>
        <v>153000</v>
      </c>
      <c r="GH24" s="14">
        <f t="shared" si="24"/>
        <v>20000</v>
      </c>
      <c r="GI24" s="3">
        <f t="shared" si="25"/>
        <v>20000</v>
      </c>
      <c r="GJ24" s="3">
        <f t="shared" si="26"/>
        <v>20000</v>
      </c>
      <c r="GK24" s="3">
        <f t="shared" si="27"/>
        <v>18000</v>
      </c>
      <c r="GL24" s="3">
        <f t="shared" si="28"/>
        <v>18000</v>
      </c>
      <c r="GM24" s="3">
        <f t="shared" si="29"/>
        <v>18000</v>
      </c>
      <c r="GN24" s="3">
        <f t="shared" si="30"/>
        <v>25000</v>
      </c>
      <c r="GO24" s="3">
        <f t="shared" si="31"/>
        <v>25000</v>
      </c>
      <c r="GP24" s="3">
        <f t="shared" si="32"/>
        <v>25000</v>
      </c>
      <c r="GQ24" s="3">
        <f t="shared" si="33"/>
        <v>30000</v>
      </c>
      <c r="GR24" s="3">
        <f t="shared" si="34"/>
        <v>30000</v>
      </c>
      <c r="GS24" s="3">
        <f t="shared" si="35"/>
        <v>30000</v>
      </c>
      <c r="GT24" s="3">
        <f t="shared" si="36"/>
        <v>17000</v>
      </c>
      <c r="GU24" s="3">
        <f t="shared" si="37"/>
        <v>17000</v>
      </c>
      <c r="GV24" s="3">
        <f t="shared" si="38"/>
        <v>17000</v>
      </c>
      <c r="GW24" s="3">
        <f t="shared" si="39"/>
        <v>17000</v>
      </c>
      <c r="GX24" s="3">
        <f t="shared" si="40"/>
        <v>17000</v>
      </c>
      <c r="GY24" s="3">
        <f t="shared" si="41"/>
        <v>17000</v>
      </c>
      <c r="GZ24" s="3">
        <f t="shared" si="42"/>
        <v>500</v>
      </c>
      <c r="HA24" s="3">
        <f t="shared" si="43"/>
        <v>1267800</v>
      </c>
      <c r="HB24" s="3">
        <f t="shared" si="44"/>
        <v>1267800</v>
      </c>
      <c r="HC24" s="3">
        <f t="shared" si="45"/>
        <v>2510100</v>
      </c>
      <c r="HD24" s="3">
        <f t="shared" si="46"/>
        <v>2510100</v>
      </c>
      <c r="HE24" s="3">
        <f t="shared" si="47"/>
        <v>2510100</v>
      </c>
      <c r="HF24" s="3">
        <f t="shared" si="48"/>
        <v>2510100</v>
      </c>
      <c r="HG24" s="3">
        <f t="shared" si="49"/>
        <v>2510100</v>
      </c>
      <c r="HH24" s="3">
        <f t="shared" si="50"/>
        <v>2510100</v>
      </c>
      <c r="HI24" s="3">
        <f t="shared" si="51"/>
        <v>2510100</v>
      </c>
      <c r="HJ24" s="3">
        <f t="shared" si="52"/>
        <v>2510100</v>
      </c>
      <c r="HK24" s="3">
        <f t="shared" si="53"/>
        <v>2510100</v>
      </c>
      <c r="HL24" s="3">
        <f t="shared" si="54"/>
        <v>2510100</v>
      </c>
      <c r="HM24" s="3">
        <f t="shared" si="55"/>
        <v>2510100</v>
      </c>
      <c r="HN24" s="3">
        <f t="shared" si="56"/>
        <v>2510100</v>
      </c>
      <c r="HO24" s="3">
        <f t="shared" si="57"/>
        <v>2510100</v>
      </c>
      <c r="HP24" s="3">
        <f t="shared" si="58"/>
        <v>2510100</v>
      </c>
      <c r="HQ24" s="3">
        <f t="shared" si="59"/>
        <v>2510100</v>
      </c>
      <c r="HR24" s="3">
        <f t="shared" si="60"/>
        <v>2510100</v>
      </c>
      <c r="HS24" s="3">
        <f t="shared" si="61"/>
        <v>2510100</v>
      </c>
      <c r="HT24" s="3">
        <f t="shared" si="62"/>
        <v>2510100</v>
      </c>
      <c r="HU24" s="3">
        <f t="shared" si="63"/>
        <v>2510100</v>
      </c>
      <c r="HV24" s="3">
        <f t="shared" si="64"/>
        <v>2510100</v>
      </c>
      <c r="HW24" s="3">
        <f t="shared" si="65"/>
        <v>2510100</v>
      </c>
      <c r="HX24" s="3">
        <f t="shared" si="66"/>
        <v>1673400</v>
      </c>
      <c r="HY24" s="3">
        <f t="shared" si="67"/>
        <v>1673400</v>
      </c>
      <c r="HZ24" s="3">
        <f t="shared" si="68"/>
        <v>1673400</v>
      </c>
      <c r="IA24" s="3">
        <f t="shared" si="69"/>
        <v>1673400</v>
      </c>
      <c r="IB24" s="3">
        <f t="shared" si="70"/>
        <v>1673400</v>
      </c>
      <c r="IC24" s="3">
        <f t="shared" si="71"/>
        <v>1673400</v>
      </c>
      <c r="ID24" s="3">
        <f t="shared" si="72"/>
        <v>1673400</v>
      </c>
      <c r="IE24" s="3">
        <f t="shared" si="73"/>
        <v>1673400</v>
      </c>
      <c r="IF24" s="3">
        <f t="shared" si="74"/>
        <v>1673400</v>
      </c>
      <c r="IG24" s="3">
        <f t="shared" si="75"/>
        <v>1673400</v>
      </c>
      <c r="IH24" s="3">
        <f t="shared" si="76"/>
        <v>1673400</v>
      </c>
      <c r="II24" s="3">
        <f t="shared" si="77"/>
        <v>1673400</v>
      </c>
      <c r="IJ24" s="3">
        <f t="shared" si="78"/>
        <v>1673400</v>
      </c>
      <c r="IK24" s="3">
        <f t="shared" si="79"/>
        <v>1673400</v>
      </c>
      <c r="IL24" s="3">
        <f t="shared" si="80"/>
        <v>1673400</v>
      </c>
      <c r="IM24" s="3">
        <f t="shared" si="81"/>
        <v>1673400</v>
      </c>
      <c r="IN24" s="3">
        <f t="shared" si="82"/>
        <v>1673400</v>
      </c>
      <c r="IO24" s="3">
        <f t="shared" si="83"/>
        <v>2510100</v>
      </c>
      <c r="IP24" s="3">
        <f t="shared" si="84"/>
        <v>1673400</v>
      </c>
      <c r="IQ24" s="3">
        <f t="shared" si="85"/>
        <v>1673400</v>
      </c>
      <c r="IR24" s="3">
        <f t="shared" si="86"/>
        <v>1673400</v>
      </c>
      <c r="IS24" s="3">
        <f t="array" ref="IS24">SUM(IF($C$2:$IR$2&gt;=1,C24:IR24,0))</f>
        <v>24610900</v>
      </c>
      <c r="IT24" s="5" t="s">
        <v>164</v>
      </c>
    </row>
    <row r="25" spans="1:254" x14ac:dyDescent="0.2">
      <c r="A25" s="2" t="s">
        <v>139</v>
      </c>
      <c r="B25" s="1" t="s">
        <v>128</v>
      </c>
      <c r="C25" s="9">
        <v>234000</v>
      </c>
      <c r="D25" s="9">
        <v>68000</v>
      </c>
      <c r="E25" s="9">
        <v>68000</v>
      </c>
      <c r="F25" s="9">
        <v>28000</v>
      </c>
      <c r="G25" s="9">
        <v>150000</v>
      </c>
      <c r="H25" s="9">
        <v>68000</v>
      </c>
      <c r="I25" s="9">
        <v>18000</v>
      </c>
      <c r="J25" s="9">
        <v>25000</v>
      </c>
      <c r="K25" s="9">
        <v>60000</v>
      </c>
      <c r="L25" s="9">
        <v>76000</v>
      </c>
      <c r="M25" s="9">
        <v>70000</v>
      </c>
      <c r="N25" s="9">
        <v>85000</v>
      </c>
      <c r="O25" s="9">
        <v>20000</v>
      </c>
      <c r="P25" s="9">
        <v>17000</v>
      </c>
      <c r="Q25" s="4">
        <v>17000</v>
      </c>
      <c r="R25" s="4">
        <v>30000</v>
      </c>
      <c r="S25" s="4">
        <v>233000</v>
      </c>
      <c r="T25" s="4">
        <v>67000</v>
      </c>
      <c r="U25" s="4">
        <v>67000</v>
      </c>
      <c r="V25" s="4">
        <v>27000</v>
      </c>
      <c r="W25" s="4">
        <v>149000</v>
      </c>
      <c r="X25" s="4">
        <v>67000</v>
      </c>
      <c r="Y25" s="4">
        <v>17000</v>
      </c>
      <c r="Z25" s="4">
        <v>24000</v>
      </c>
      <c r="AA25" s="4">
        <v>59000</v>
      </c>
      <c r="AB25" s="4">
        <v>75000</v>
      </c>
      <c r="AC25" s="4">
        <v>69000</v>
      </c>
      <c r="AD25" s="4">
        <v>84000</v>
      </c>
      <c r="AE25" s="3">
        <v>19000</v>
      </c>
      <c r="AF25" s="3">
        <v>16000</v>
      </c>
      <c r="AG25" s="3">
        <v>16000</v>
      </c>
      <c r="AH25" s="3">
        <v>29000</v>
      </c>
      <c r="AI25" s="3">
        <v>232100</v>
      </c>
      <c r="AJ25" s="3">
        <v>66100</v>
      </c>
      <c r="AK25" s="3">
        <v>66100</v>
      </c>
      <c r="AL25" s="3">
        <v>26100</v>
      </c>
      <c r="AM25" s="3">
        <v>148100</v>
      </c>
      <c r="AN25" s="3">
        <v>66100</v>
      </c>
      <c r="AO25" s="3">
        <v>16100</v>
      </c>
      <c r="AP25" s="3">
        <v>23100</v>
      </c>
      <c r="AQ25" s="3">
        <v>58100</v>
      </c>
      <c r="AR25" s="3">
        <v>74100</v>
      </c>
      <c r="AS25" s="3">
        <v>68100</v>
      </c>
      <c r="AT25" s="3">
        <v>83100</v>
      </c>
      <c r="AU25" s="3">
        <v>18100</v>
      </c>
      <c r="AV25" s="3">
        <v>15100</v>
      </c>
      <c r="AW25" s="3">
        <v>15100</v>
      </c>
      <c r="AX25" s="3">
        <v>28100</v>
      </c>
      <c r="AY25" s="3">
        <v>20000</v>
      </c>
      <c r="AZ25" s="3">
        <v>500000</v>
      </c>
      <c r="BA25" s="3">
        <v>600000</v>
      </c>
      <c r="BB25" s="3">
        <v>2000000</v>
      </c>
      <c r="BC25" s="3">
        <v>2000000</v>
      </c>
      <c r="BD25" s="3">
        <v>2000000</v>
      </c>
      <c r="BE25" s="3">
        <v>2000000</v>
      </c>
      <c r="BF25" s="3">
        <v>2000000</v>
      </c>
      <c r="BG25" s="3">
        <v>2000000</v>
      </c>
      <c r="BH25" s="3">
        <v>2000000</v>
      </c>
      <c r="BI25" s="3">
        <v>2000000</v>
      </c>
      <c r="BJ25" s="3">
        <v>2000000</v>
      </c>
      <c r="BK25" s="3">
        <v>2000000</v>
      </c>
      <c r="BL25" s="3">
        <v>2000000</v>
      </c>
      <c r="BM25" s="3">
        <v>2000000</v>
      </c>
      <c r="BN25" s="3">
        <v>2000000</v>
      </c>
      <c r="BO25" s="3">
        <v>2000000</v>
      </c>
      <c r="BP25" s="3">
        <v>2000000</v>
      </c>
      <c r="BQ25" s="3">
        <v>2000000</v>
      </c>
      <c r="BR25" s="3">
        <v>1990000</v>
      </c>
      <c r="BS25" s="3">
        <v>1990000</v>
      </c>
      <c r="BT25" s="3">
        <v>1990000</v>
      </c>
      <c r="BU25" s="3">
        <v>1990000</v>
      </c>
      <c r="BV25" s="3">
        <v>1990000</v>
      </c>
      <c r="BW25" s="3">
        <v>1990000</v>
      </c>
      <c r="BX25" s="3">
        <v>1990000</v>
      </c>
      <c r="BY25" s="3">
        <v>1990000</v>
      </c>
      <c r="BZ25" s="3">
        <v>1990000</v>
      </c>
      <c r="CA25" s="3">
        <v>1990000</v>
      </c>
      <c r="CB25" s="3">
        <v>1990000</v>
      </c>
      <c r="CC25" s="3">
        <v>1990000</v>
      </c>
      <c r="CD25" s="3">
        <v>1990000</v>
      </c>
      <c r="CE25" s="3">
        <v>1990000</v>
      </c>
      <c r="CF25" s="3">
        <v>1990000</v>
      </c>
      <c r="CG25" s="3">
        <v>1990000</v>
      </c>
      <c r="CH25" s="3">
        <v>1985000</v>
      </c>
      <c r="CI25" s="3">
        <v>1985000</v>
      </c>
      <c r="CJ25" s="3">
        <v>1985000</v>
      </c>
      <c r="CK25" s="3">
        <v>1985000</v>
      </c>
      <c r="CL25" s="3">
        <v>1985000</v>
      </c>
      <c r="CM25" s="3">
        <v>1985000</v>
      </c>
      <c r="CN25" s="3">
        <v>1985000</v>
      </c>
      <c r="CO25" s="3">
        <v>1985000</v>
      </c>
      <c r="CP25" s="3">
        <v>1985000</v>
      </c>
      <c r="CQ25" s="3">
        <v>1985000</v>
      </c>
      <c r="CR25" s="3">
        <v>1985000</v>
      </c>
      <c r="CS25" s="3">
        <v>1985000</v>
      </c>
      <c r="CT25" s="3">
        <v>1985000</v>
      </c>
      <c r="CU25" s="3">
        <v>1985000</v>
      </c>
      <c r="CV25" s="3">
        <v>1985000</v>
      </c>
      <c r="CW25" s="3">
        <v>1985000</v>
      </c>
      <c r="CX25" s="3">
        <v>1980000</v>
      </c>
      <c r="CY25" s="3">
        <v>1980000</v>
      </c>
      <c r="CZ25" s="3">
        <v>1980000</v>
      </c>
      <c r="DA25" s="3">
        <v>1980000</v>
      </c>
      <c r="DB25" s="3">
        <v>1980000</v>
      </c>
      <c r="DC25" s="3">
        <v>1980000</v>
      </c>
      <c r="DD25" s="3">
        <v>1980000</v>
      </c>
      <c r="DE25" s="3">
        <v>1980000</v>
      </c>
      <c r="DF25" s="3">
        <v>1980000</v>
      </c>
      <c r="DG25" s="3">
        <v>1980000</v>
      </c>
      <c r="DH25" s="3">
        <v>1980000</v>
      </c>
      <c r="DI25" s="3">
        <v>1980000</v>
      </c>
      <c r="DJ25" s="3">
        <v>1980000</v>
      </c>
      <c r="DK25" s="3">
        <v>1980000</v>
      </c>
      <c r="DL25" s="3">
        <v>1980000</v>
      </c>
      <c r="DM25" s="3">
        <v>1980000</v>
      </c>
      <c r="DN25" s="3">
        <v>1975000</v>
      </c>
      <c r="DO25" s="3">
        <v>1975000</v>
      </c>
      <c r="DP25" s="3">
        <v>1975000</v>
      </c>
      <c r="DQ25" s="3">
        <v>1975000</v>
      </c>
      <c r="DR25" s="3">
        <v>1975000</v>
      </c>
      <c r="DS25" s="3">
        <v>1975000</v>
      </c>
      <c r="DT25" s="3">
        <v>1975000</v>
      </c>
      <c r="DU25" s="3">
        <v>1975000</v>
      </c>
      <c r="DV25" s="3">
        <v>1975000</v>
      </c>
      <c r="DW25" s="3">
        <v>1975000</v>
      </c>
      <c r="DX25" s="3">
        <v>1975000</v>
      </c>
      <c r="DY25" s="3">
        <v>1975000</v>
      </c>
      <c r="DZ25" s="3">
        <v>1975000</v>
      </c>
      <c r="EA25" s="3">
        <v>1975000</v>
      </c>
      <c r="EB25" s="3">
        <v>1975000</v>
      </c>
      <c r="EC25" s="3">
        <v>1975000</v>
      </c>
      <c r="ED25" s="3">
        <v>1970000</v>
      </c>
      <c r="EE25" s="3">
        <v>1970000</v>
      </c>
      <c r="EF25" s="3">
        <v>1970000</v>
      </c>
      <c r="EG25" s="3">
        <v>1970000</v>
      </c>
      <c r="EH25" s="3">
        <v>1970000</v>
      </c>
      <c r="EI25" s="3">
        <v>1970000</v>
      </c>
      <c r="EJ25" s="3">
        <v>1970000</v>
      </c>
      <c r="EK25" s="3">
        <v>1970000</v>
      </c>
      <c r="EL25" s="3">
        <v>1970000</v>
      </c>
      <c r="EM25" s="3">
        <v>1970000</v>
      </c>
      <c r="EN25" s="3">
        <v>1970000</v>
      </c>
      <c r="EO25" s="3">
        <v>1970000</v>
      </c>
      <c r="EP25" s="3">
        <v>1970000</v>
      </c>
      <c r="EQ25" s="3">
        <v>1970000</v>
      </c>
      <c r="ER25" s="3">
        <v>1970000</v>
      </c>
      <c r="ES25" s="3">
        <v>1970000</v>
      </c>
      <c r="ET25" s="3">
        <v>1965000</v>
      </c>
      <c r="EU25" s="3">
        <v>1965000</v>
      </c>
      <c r="EV25" s="3">
        <v>1965000</v>
      </c>
      <c r="EW25" s="3">
        <v>1965000</v>
      </c>
      <c r="EX25" s="3">
        <v>1965000</v>
      </c>
      <c r="EY25" s="3">
        <v>1965000</v>
      </c>
      <c r="EZ25" s="3">
        <v>1965000</v>
      </c>
      <c r="FA25" s="3">
        <v>1965000</v>
      </c>
      <c r="FB25" s="3">
        <v>1965000</v>
      </c>
      <c r="FC25" s="3">
        <v>1965000</v>
      </c>
      <c r="FD25" s="3">
        <v>1965000</v>
      </c>
      <c r="FE25" s="3">
        <v>1965000</v>
      </c>
      <c r="FF25" s="3">
        <v>1965000</v>
      </c>
      <c r="FG25" s="3">
        <v>1965000</v>
      </c>
      <c r="FH25" s="3">
        <v>1965000</v>
      </c>
      <c r="FI25" s="3">
        <v>1965000</v>
      </c>
      <c r="FJ25" s="3">
        <f t="shared" si="0"/>
        <v>330000</v>
      </c>
      <c r="FK25" s="3">
        <f t="shared" si="1"/>
        <v>327000</v>
      </c>
      <c r="FL25" s="3">
        <f t="shared" si="2"/>
        <v>324300</v>
      </c>
      <c r="FM25" s="3">
        <f t="shared" si="3"/>
        <v>330000</v>
      </c>
      <c r="FN25" s="3">
        <f t="shared" si="4"/>
        <v>327000</v>
      </c>
      <c r="FO25" s="3">
        <f t="shared" si="5"/>
        <v>324300</v>
      </c>
      <c r="FP25" s="3">
        <f t="shared" si="6"/>
        <v>294000</v>
      </c>
      <c r="FQ25" s="3">
        <f t="shared" si="7"/>
        <v>291000</v>
      </c>
      <c r="FR25" s="3">
        <f t="shared" si="8"/>
        <v>288300</v>
      </c>
      <c r="FS25" s="3">
        <f t="shared" si="9"/>
        <v>303000</v>
      </c>
      <c r="FT25" s="3">
        <f t="shared" si="10"/>
        <v>300000</v>
      </c>
      <c r="FU25" s="3">
        <f t="shared" si="11"/>
        <v>297300</v>
      </c>
      <c r="FV25" s="3">
        <f t="shared" si="12"/>
        <v>144000</v>
      </c>
      <c r="FW25" s="3">
        <f t="shared" si="13"/>
        <v>142000</v>
      </c>
      <c r="FX25" s="3">
        <f t="shared" si="14"/>
        <v>140200</v>
      </c>
      <c r="FY25" s="3">
        <f t="shared" si="15"/>
        <v>144000</v>
      </c>
      <c r="FZ25" s="3">
        <f t="shared" si="16"/>
        <v>142000</v>
      </c>
      <c r="GA25" s="3">
        <f t="shared" si="17"/>
        <v>140200</v>
      </c>
      <c r="GB25" s="3">
        <f t="shared" si="18"/>
        <v>144000</v>
      </c>
      <c r="GC25" s="3">
        <f t="shared" si="19"/>
        <v>142000</v>
      </c>
      <c r="GD25" s="3">
        <f t="shared" si="20"/>
        <v>140200</v>
      </c>
      <c r="GE25" s="3">
        <f t="shared" si="21"/>
        <v>153000</v>
      </c>
      <c r="GF25" s="3">
        <f t="shared" si="22"/>
        <v>151000</v>
      </c>
      <c r="GG25" s="3">
        <f t="shared" si="23"/>
        <v>151000</v>
      </c>
      <c r="GH25" s="14">
        <f t="shared" si="24"/>
        <v>20000</v>
      </c>
      <c r="GI25" s="3">
        <f t="shared" si="25"/>
        <v>19000</v>
      </c>
      <c r="GJ25" s="3">
        <f t="shared" si="26"/>
        <v>18100</v>
      </c>
      <c r="GK25" s="3">
        <f t="shared" si="27"/>
        <v>18000</v>
      </c>
      <c r="GL25" s="3">
        <f t="shared" si="28"/>
        <v>17000</v>
      </c>
      <c r="GM25" s="3">
        <f t="shared" si="29"/>
        <v>16100</v>
      </c>
      <c r="GN25" s="3">
        <f t="shared" si="30"/>
        <v>25000</v>
      </c>
      <c r="GO25" s="3">
        <f t="shared" si="31"/>
        <v>24000</v>
      </c>
      <c r="GP25" s="3">
        <f t="shared" si="32"/>
        <v>23100</v>
      </c>
      <c r="GQ25" s="3">
        <f t="shared" si="33"/>
        <v>30000</v>
      </c>
      <c r="GR25" s="3">
        <f t="shared" si="34"/>
        <v>29000</v>
      </c>
      <c r="GS25" s="3">
        <f t="shared" si="35"/>
        <v>28100</v>
      </c>
      <c r="GT25" s="3">
        <f t="shared" si="36"/>
        <v>17000</v>
      </c>
      <c r="GU25" s="3">
        <f t="shared" si="37"/>
        <v>16000</v>
      </c>
      <c r="GV25" s="3">
        <f t="shared" si="38"/>
        <v>15100</v>
      </c>
      <c r="GW25" s="3">
        <f t="shared" si="39"/>
        <v>17000</v>
      </c>
      <c r="GX25" s="3">
        <f t="shared" si="40"/>
        <v>16000</v>
      </c>
      <c r="GY25" s="3">
        <f t="shared" si="41"/>
        <v>15100</v>
      </c>
      <c r="GZ25" s="3">
        <f t="shared" si="42"/>
        <v>20000</v>
      </c>
      <c r="HA25" s="3">
        <f t="shared" si="43"/>
        <v>500000</v>
      </c>
      <c r="HB25" s="3">
        <f t="shared" si="44"/>
        <v>600000</v>
      </c>
      <c r="HC25" s="3">
        <f t="shared" si="45"/>
        <v>6000000</v>
      </c>
      <c r="HD25" s="3">
        <f t="shared" si="46"/>
        <v>5970000</v>
      </c>
      <c r="HE25" s="3">
        <f t="shared" si="47"/>
        <v>5955000</v>
      </c>
      <c r="HF25" s="3">
        <f t="shared" si="48"/>
        <v>5940000</v>
      </c>
      <c r="HG25" s="3">
        <f t="shared" si="49"/>
        <v>5925000</v>
      </c>
      <c r="HH25" s="3">
        <f t="shared" si="50"/>
        <v>5910000</v>
      </c>
      <c r="HI25" s="3">
        <f t="shared" si="51"/>
        <v>5895000</v>
      </c>
      <c r="HJ25" s="3">
        <f t="shared" si="52"/>
        <v>6000000</v>
      </c>
      <c r="HK25" s="3">
        <f t="shared" si="53"/>
        <v>5970000</v>
      </c>
      <c r="HL25" s="3">
        <f t="shared" si="54"/>
        <v>5955000</v>
      </c>
      <c r="HM25" s="3">
        <f t="shared" si="55"/>
        <v>5940000</v>
      </c>
      <c r="HN25" s="3">
        <f t="shared" si="56"/>
        <v>5925000</v>
      </c>
      <c r="HO25" s="3">
        <f t="shared" si="57"/>
        <v>5910000</v>
      </c>
      <c r="HP25" s="3">
        <f t="shared" si="58"/>
        <v>5895000</v>
      </c>
      <c r="HQ25" s="3">
        <f t="shared" si="59"/>
        <v>5910000</v>
      </c>
      <c r="HR25" s="3">
        <f t="shared" si="60"/>
        <v>5970000</v>
      </c>
      <c r="HS25" s="3">
        <f t="shared" si="61"/>
        <v>5955000</v>
      </c>
      <c r="HT25" s="3">
        <f t="shared" si="62"/>
        <v>5940000</v>
      </c>
      <c r="HU25" s="3">
        <f t="shared" si="63"/>
        <v>5925000</v>
      </c>
      <c r="HV25" s="3">
        <f t="shared" si="64"/>
        <v>5910000</v>
      </c>
      <c r="HW25" s="3">
        <f t="shared" si="65"/>
        <v>5895000</v>
      </c>
      <c r="HX25" s="3">
        <f t="shared" si="66"/>
        <v>4000000</v>
      </c>
      <c r="HY25" s="3">
        <f t="shared" si="67"/>
        <v>3980000</v>
      </c>
      <c r="HZ25" s="3">
        <f t="shared" si="68"/>
        <v>3970000</v>
      </c>
      <c r="IA25" s="3">
        <f t="shared" si="69"/>
        <v>3960000</v>
      </c>
      <c r="IB25" s="3">
        <f t="shared" si="70"/>
        <v>3950000</v>
      </c>
      <c r="IC25" s="3">
        <f t="shared" si="71"/>
        <v>3940000</v>
      </c>
      <c r="ID25" s="3">
        <f t="shared" si="72"/>
        <v>3930000</v>
      </c>
      <c r="IE25" s="3">
        <f t="shared" si="73"/>
        <v>4000000</v>
      </c>
      <c r="IF25" s="3">
        <f t="shared" si="74"/>
        <v>3980000</v>
      </c>
      <c r="IG25" s="3">
        <f t="shared" si="75"/>
        <v>3970000</v>
      </c>
      <c r="IH25" s="3">
        <f t="shared" si="76"/>
        <v>3960000</v>
      </c>
      <c r="II25" s="3">
        <f t="shared" si="77"/>
        <v>3950000</v>
      </c>
      <c r="IJ25" s="3">
        <f t="shared" si="78"/>
        <v>3940000</v>
      </c>
      <c r="IK25" s="3">
        <f t="shared" si="79"/>
        <v>3930000</v>
      </c>
      <c r="IL25" s="3">
        <f t="shared" si="80"/>
        <v>4000000</v>
      </c>
      <c r="IM25" s="3">
        <f t="shared" si="81"/>
        <v>3980000</v>
      </c>
      <c r="IN25" s="3">
        <f t="shared" si="82"/>
        <v>3970000</v>
      </c>
      <c r="IO25" s="3">
        <f t="shared" si="83"/>
        <v>5940000</v>
      </c>
      <c r="IP25" s="3">
        <f t="shared" si="84"/>
        <v>3950000</v>
      </c>
      <c r="IQ25" s="3">
        <f t="shared" si="85"/>
        <v>3940000</v>
      </c>
      <c r="IR25" s="3">
        <f t="shared" si="86"/>
        <v>3940000</v>
      </c>
      <c r="IS25" s="3">
        <f t="array" ref="IS25">SUM(IF($C$2:$IR$2&gt;=1,C25:IR25,0))</f>
        <v>45639100</v>
      </c>
      <c r="IT25" s="5" t="s">
        <v>164</v>
      </c>
    </row>
    <row r="26" spans="1:254" x14ac:dyDescent="0.2">
      <c r="A26" s="2" t="s">
        <v>130</v>
      </c>
      <c r="B26" s="1" t="s">
        <v>128</v>
      </c>
      <c r="C26" s="9">
        <v>234000</v>
      </c>
      <c r="D26" s="9">
        <v>68000</v>
      </c>
      <c r="E26" s="9">
        <v>68000</v>
      </c>
      <c r="F26" s="9">
        <v>28000</v>
      </c>
      <c r="G26" s="9">
        <v>150000</v>
      </c>
      <c r="H26" s="9">
        <v>68000</v>
      </c>
      <c r="I26" s="9">
        <v>18000</v>
      </c>
      <c r="J26" s="9">
        <v>25000</v>
      </c>
      <c r="K26" s="9">
        <v>60000</v>
      </c>
      <c r="L26" s="9">
        <v>76000</v>
      </c>
      <c r="M26" s="9">
        <v>70000</v>
      </c>
      <c r="N26" s="9">
        <v>85000</v>
      </c>
      <c r="O26" s="9">
        <v>20000</v>
      </c>
      <c r="P26" s="9">
        <v>17000</v>
      </c>
      <c r="Q26" s="4">
        <v>17000</v>
      </c>
      <c r="R26" s="4">
        <v>30000</v>
      </c>
      <c r="S26" s="4">
        <v>233000</v>
      </c>
      <c r="T26" s="4">
        <v>67000</v>
      </c>
      <c r="U26" s="4">
        <v>67000</v>
      </c>
      <c r="V26" s="4">
        <v>27000</v>
      </c>
      <c r="W26" s="4">
        <v>149000</v>
      </c>
      <c r="X26" s="4">
        <v>67000</v>
      </c>
      <c r="Y26" s="4">
        <v>17000</v>
      </c>
      <c r="Z26" s="4">
        <v>24000</v>
      </c>
      <c r="AA26" s="4">
        <v>59000</v>
      </c>
      <c r="AB26" s="4">
        <v>75000</v>
      </c>
      <c r="AC26" s="4">
        <v>69000</v>
      </c>
      <c r="AD26" s="4">
        <v>84000</v>
      </c>
      <c r="AE26" s="3">
        <v>19000</v>
      </c>
      <c r="AF26" s="3">
        <v>16000</v>
      </c>
      <c r="AG26" s="3">
        <v>16000</v>
      </c>
      <c r="AH26" s="3">
        <v>29000</v>
      </c>
      <c r="AI26" s="3">
        <v>232100</v>
      </c>
      <c r="AJ26" s="3">
        <v>66100</v>
      </c>
      <c r="AK26" s="3">
        <v>66100</v>
      </c>
      <c r="AL26" s="3">
        <v>26100</v>
      </c>
      <c r="AM26" s="3">
        <v>148100</v>
      </c>
      <c r="AN26" s="3">
        <v>66100</v>
      </c>
      <c r="AO26" s="3">
        <v>16100</v>
      </c>
      <c r="AP26" s="3">
        <v>23100</v>
      </c>
      <c r="AQ26" s="3">
        <v>58100</v>
      </c>
      <c r="AR26" s="3">
        <v>74100</v>
      </c>
      <c r="AS26" s="3">
        <v>68100</v>
      </c>
      <c r="AT26" s="3">
        <v>83100</v>
      </c>
      <c r="AU26" s="3">
        <v>18100</v>
      </c>
      <c r="AV26" s="3">
        <v>15100</v>
      </c>
      <c r="AW26" s="3">
        <v>15100</v>
      </c>
      <c r="AX26" s="3">
        <v>28100</v>
      </c>
      <c r="AY26" s="3">
        <v>20000</v>
      </c>
      <c r="AZ26" s="3">
        <v>400000</v>
      </c>
      <c r="BA26" s="3">
        <v>550000</v>
      </c>
      <c r="BB26" s="3">
        <v>2000000</v>
      </c>
      <c r="BC26" s="3">
        <v>2000000</v>
      </c>
      <c r="BD26" s="3">
        <v>2000000</v>
      </c>
      <c r="BE26" s="3">
        <v>2000000</v>
      </c>
      <c r="BF26" s="3">
        <v>2000000</v>
      </c>
      <c r="BG26" s="3">
        <v>2000000</v>
      </c>
      <c r="BH26" s="3">
        <v>2000000</v>
      </c>
      <c r="BI26" s="3">
        <v>2000000</v>
      </c>
      <c r="BJ26" s="3">
        <v>2000000</v>
      </c>
      <c r="BK26" s="3">
        <v>2000000</v>
      </c>
      <c r="BL26" s="3">
        <v>2000000</v>
      </c>
      <c r="BM26" s="3">
        <v>2000000</v>
      </c>
      <c r="BN26" s="3">
        <v>2000000</v>
      </c>
      <c r="BO26" s="3">
        <v>2000000</v>
      </c>
      <c r="BP26" s="3">
        <v>2000000</v>
      </c>
      <c r="BQ26" s="3">
        <v>2000000</v>
      </c>
      <c r="BR26" s="3">
        <v>1990000</v>
      </c>
      <c r="BS26" s="3">
        <v>1990000</v>
      </c>
      <c r="BT26" s="3">
        <v>1990000</v>
      </c>
      <c r="BU26" s="3">
        <v>1990000</v>
      </c>
      <c r="BV26" s="3">
        <v>1990000</v>
      </c>
      <c r="BW26" s="3">
        <v>1990000</v>
      </c>
      <c r="BX26" s="3">
        <v>1990000</v>
      </c>
      <c r="BY26" s="3">
        <v>1990000</v>
      </c>
      <c r="BZ26" s="3">
        <v>1990000</v>
      </c>
      <c r="CA26" s="3">
        <v>1990000</v>
      </c>
      <c r="CB26" s="3">
        <v>1990000</v>
      </c>
      <c r="CC26" s="3">
        <v>1990000</v>
      </c>
      <c r="CD26" s="3">
        <v>1990000</v>
      </c>
      <c r="CE26" s="3">
        <v>1990000</v>
      </c>
      <c r="CF26" s="3">
        <v>1990000</v>
      </c>
      <c r="CG26" s="3">
        <v>1990000</v>
      </c>
      <c r="CH26" s="3">
        <v>1985000</v>
      </c>
      <c r="CI26" s="3">
        <v>1985000</v>
      </c>
      <c r="CJ26" s="3">
        <v>1985000</v>
      </c>
      <c r="CK26" s="3">
        <v>1985000</v>
      </c>
      <c r="CL26" s="3">
        <v>1985000</v>
      </c>
      <c r="CM26" s="3">
        <v>1985000</v>
      </c>
      <c r="CN26" s="3">
        <v>1985000</v>
      </c>
      <c r="CO26" s="3">
        <v>1985000</v>
      </c>
      <c r="CP26" s="3">
        <v>1985000</v>
      </c>
      <c r="CQ26" s="3">
        <v>1985000</v>
      </c>
      <c r="CR26" s="3">
        <v>1985000</v>
      </c>
      <c r="CS26" s="3">
        <v>1985000</v>
      </c>
      <c r="CT26" s="3">
        <v>1985000</v>
      </c>
      <c r="CU26" s="3">
        <v>1985000</v>
      </c>
      <c r="CV26" s="3">
        <v>1985000</v>
      </c>
      <c r="CW26" s="3">
        <v>1985000</v>
      </c>
      <c r="CX26" s="3">
        <v>1980000</v>
      </c>
      <c r="CY26" s="3">
        <v>1980000</v>
      </c>
      <c r="CZ26" s="3">
        <v>1980000</v>
      </c>
      <c r="DA26" s="3">
        <v>1980000</v>
      </c>
      <c r="DB26" s="3">
        <v>1980000</v>
      </c>
      <c r="DC26" s="3">
        <v>1980000</v>
      </c>
      <c r="DD26" s="3">
        <v>1980000</v>
      </c>
      <c r="DE26" s="3">
        <v>1980000</v>
      </c>
      <c r="DF26" s="3">
        <v>1980000</v>
      </c>
      <c r="DG26" s="3">
        <v>1980000</v>
      </c>
      <c r="DH26" s="3">
        <v>1980000</v>
      </c>
      <c r="DI26" s="3">
        <v>1980000</v>
      </c>
      <c r="DJ26" s="3">
        <v>1980000</v>
      </c>
      <c r="DK26" s="3">
        <v>1980000</v>
      </c>
      <c r="DL26" s="3">
        <v>1980000</v>
      </c>
      <c r="DM26" s="3">
        <v>1980000</v>
      </c>
      <c r="DN26" s="3">
        <v>1975000</v>
      </c>
      <c r="DO26" s="3">
        <v>1975000</v>
      </c>
      <c r="DP26" s="3">
        <v>1975000</v>
      </c>
      <c r="DQ26" s="3">
        <v>1975000</v>
      </c>
      <c r="DR26" s="3">
        <v>1975000</v>
      </c>
      <c r="DS26" s="3">
        <v>1975000</v>
      </c>
      <c r="DT26" s="3">
        <v>1975000</v>
      </c>
      <c r="DU26" s="3">
        <v>1975000</v>
      </c>
      <c r="DV26" s="3">
        <v>1975000</v>
      </c>
      <c r="DW26" s="3">
        <v>1975000</v>
      </c>
      <c r="DX26" s="3">
        <v>1975000</v>
      </c>
      <c r="DY26" s="3">
        <v>1975000</v>
      </c>
      <c r="DZ26" s="3">
        <v>1975000</v>
      </c>
      <c r="EA26" s="3">
        <v>1975000</v>
      </c>
      <c r="EB26" s="3">
        <v>1975000</v>
      </c>
      <c r="EC26" s="3">
        <v>1975000</v>
      </c>
      <c r="ED26" s="3">
        <v>1970000</v>
      </c>
      <c r="EE26" s="3">
        <v>1970000</v>
      </c>
      <c r="EF26" s="3">
        <v>1970000</v>
      </c>
      <c r="EG26" s="3">
        <v>1970000</v>
      </c>
      <c r="EH26" s="3">
        <v>1970000</v>
      </c>
      <c r="EI26" s="3">
        <v>1970000</v>
      </c>
      <c r="EJ26" s="3">
        <v>1970000</v>
      </c>
      <c r="EK26" s="3">
        <v>1970000</v>
      </c>
      <c r="EL26" s="3">
        <v>1970000</v>
      </c>
      <c r="EM26" s="3">
        <v>1970000</v>
      </c>
      <c r="EN26" s="3">
        <v>1970000</v>
      </c>
      <c r="EO26" s="3">
        <v>1970000</v>
      </c>
      <c r="EP26" s="3">
        <v>1970000</v>
      </c>
      <c r="EQ26" s="3">
        <v>1970000</v>
      </c>
      <c r="ER26" s="3">
        <v>1970000</v>
      </c>
      <c r="ES26" s="3">
        <v>1970000</v>
      </c>
      <c r="ET26" s="3">
        <v>1965000</v>
      </c>
      <c r="EU26" s="3">
        <v>1965000</v>
      </c>
      <c r="EV26" s="3">
        <v>1965000</v>
      </c>
      <c r="EW26" s="3">
        <v>1965000</v>
      </c>
      <c r="EX26" s="3">
        <v>1965000</v>
      </c>
      <c r="EY26" s="3">
        <v>1965000</v>
      </c>
      <c r="EZ26" s="3">
        <v>1965000</v>
      </c>
      <c r="FA26" s="3">
        <v>1965000</v>
      </c>
      <c r="FB26" s="3">
        <v>1965000</v>
      </c>
      <c r="FC26" s="3">
        <v>1965000</v>
      </c>
      <c r="FD26" s="3">
        <v>1965000</v>
      </c>
      <c r="FE26" s="3">
        <v>1965000</v>
      </c>
      <c r="FF26" s="3">
        <v>1965000</v>
      </c>
      <c r="FG26" s="3">
        <v>1965000</v>
      </c>
      <c r="FH26" s="3">
        <v>1965000</v>
      </c>
      <c r="FI26" s="3">
        <v>1965000</v>
      </c>
      <c r="FJ26" s="3">
        <f t="shared" si="0"/>
        <v>330000</v>
      </c>
      <c r="FK26" s="3">
        <f t="shared" si="1"/>
        <v>327000</v>
      </c>
      <c r="FL26" s="3">
        <f t="shared" si="2"/>
        <v>324300</v>
      </c>
      <c r="FM26" s="3">
        <f t="shared" si="3"/>
        <v>330000</v>
      </c>
      <c r="FN26" s="3">
        <f t="shared" si="4"/>
        <v>327000</v>
      </c>
      <c r="FO26" s="3">
        <f t="shared" si="5"/>
        <v>324300</v>
      </c>
      <c r="FP26" s="3">
        <f t="shared" si="6"/>
        <v>294000</v>
      </c>
      <c r="FQ26" s="3">
        <f t="shared" si="7"/>
        <v>291000</v>
      </c>
      <c r="FR26" s="3">
        <f t="shared" si="8"/>
        <v>288300</v>
      </c>
      <c r="FS26" s="3">
        <f t="shared" si="9"/>
        <v>303000</v>
      </c>
      <c r="FT26" s="3">
        <f t="shared" si="10"/>
        <v>300000</v>
      </c>
      <c r="FU26" s="3">
        <f t="shared" si="11"/>
        <v>297300</v>
      </c>
      <c r="FV26" s="3">
        <f t="shared" si="12"/>
        <v>144000</v>
      </c>
      <c r="FW26" s="3">
        <f t="shared" si="13"/>
        <v>142000</v>
      </c>
      <c r="FX26" s="3">
        <f t="shared" si="14"/>
        <v>140200</v>
      </c>
      <c r="FY26" s="3">
        <f t="shared" si="15"/>
        <v>144000</v>
      </c>
      <c r="FZ26" s="3">
        <f t="shared" si="16"/>
        <v>142000</v>
      </c>
      <c r="GA26" s="3">
        <f t="shared" si="17"/>
        <v>140200</v>
      </c>
      <c r="GB26" s="3">
        <f t="shared" si="18"/>
        <v>144000</v>
      </c>
      <c r="GC26" s="3">
        <f t="shared" si="19"/>
        <v>142000</v>
      </c>
      <c r="GD26" s="3">
        <f t="shared" si="20"/>
        <v>140200</v>
      </c>
      <c r="GE26" s="3">
        <f t="shared" si="21"/>
        <v>153000</v>
      </c>
      <c r="GF26" s="3">
        <f t="shared" si="22"/>
        <v>151000</v>
      </c>
      <c r="GG26" s="3">
        <f t="shared" si="23"/>
        <v>151000</v>
      </c>
      <c r="GH26" s="14">
        <f t="shared" si="24"/>
        <v>20000</v>
      </c>
      <c r="GI26" s="3">
        <f t="shared" si="25"/>
        <v>19000</v>
      </c>
      <c r="GJ26" s="3">
        <f t="shared" si="26"/>
        <v>18100</v>
      </c>
      <c r="GK26" s="3">
        <f t="shared" si="27"/>
        <v>18000</v>
      </c>
      <c r="GL26" s="3">
        <f t="shared" si="28"/>
        <v>17000</v>
      </c>
      <c r="GM26" s="3">
        <f t="shared" si="29"/>
        <v>16100</v>
      </c>
      <c r="GN26" s="3">
        <f t="shared" si="30"/>
        <v>25000</v>
      </c>
      <c r="GO26" s="3">
        <f t="shared" si="31"/>
        <v>24000</v>
      </c>
      <c r="GP26" s="3">
        <f t="shared" si="32"/>
        <v>23100</v>
      </c>
      <c r="GQ26" s="3">
        <f t="shared" si="33"/>
        <v>30000</v>
      </c>
      <c r="GR26" s="3">
        <f t="shared" si="34"/>
        <v>29000</v>
      </c>
      <c r="GS26" s="3">
        <f t="shared" si="35"/>
        <v>28100</v>
      </c>
      <c r="GT26" s="3">
        <f t="shared" si="36"/>
        <v>17000</v>
      </c>
      <c r="GU26" s="3">
        <f t="shared" si="37"/>
        <v>16000</v>
      </c>
      <c r="GV26" s="3">
        <f t="shared" si="38"/>
        <v>15100</v>
      </c>
      <c r="GW26" s="3">
        <f t="shared" si="39"/>
        <v>17000</v>
      </c>
      <c r="GX26" s="3">
        <f t="shared" si="40"/>
        <v>16000</v>
      </c>
      <c r="GY26" s="3">
        <f t="shared" si="41"/>
        <v>15100</v>
      </c>
      <c r="GZ26" s="3">
        <f t="shared" si="42"/>
        <v>20000</v>
      </c>
      <c r="HA26" s="3">
        <f t="shared" si="43"/>
        <v>400000</v>
      </c>
      <c r="HB26" s="3">
        <f t="shared" si="44"/>
        <v>550000</v>
      </c>
      <c r="HC26" s="3">
        <f t="shared" si="45"/>
        <v>6000000</v>
      </c>
      <c r="HD26" s="3">
        <f t="shared" si="46"/>
        <v>5970000</v>
      </c>
      <c r="HE26" s="3">
        <f t="shared" si="47"/>
        <v>5955000</v>
      </c>
      <c r="HF26" s="3">
        <f t="shared" si="48"/>
        <v>5940000</v>
      </c>
      <c r="HG26" s="3">
        <f t="shared" si="49"/>
        <v>5925000</v>
      </c>
      <c r="HH26" s="3">
        <f t="shared" si="50"/>
        <v>5910000</v>
      </c>
      <c r="HI26" s="3">
        <f t="shared" si="51"/>
        <v>5895000</v>
      </c>
      <c r="HJ26" s="3">
        <f t="shared" si="52"/>
        <v>6000000</v>
      </c>
      <c r="HK26" s="3">
        <f t="shared" si="53"/>
        <v>5970000</v>
      </c>
      <c r="HL26" s="3">
        <f t="shared" si="54"/>
        <v>5955000</v>
      </c>
      <c r="HM26" s="3">
        <f t="shared" si="55"/>
        <v>5940000</v>
      </c>
      <c r="HN26" s="3">
        <f t="shared" si="56"/>
        <v>5925000</v>
      </c>
      <c r="HO26" s="3">
        <f t="shared" si="57"/>
        <v>5910000</v>
      </c>
      <c r="HP26" s="3">
        <f t="shared" si="58"/>
        <v>5895000</v>
      </c>
      <c r="HQ26" s="3">
        <f t="shared" si="59"/>
        <v>5910000</v>
      </c>
      <c r="HR26" s="3">
        <f t="shared" si="60"/>
        <v>5970000</v>
      </c>
      <c r="HS26" s="3">
        <f t="shared" si="61"/>
        <v>5955000</v>
      </c>
      <c r="HT26" s="3">
        <f t="shared" si="62"/>
        <v>5940000</v>
      </c>
      <c r="HU26" s="3">
        <f t="shared" si="63"/>
        <v>5925000</v>
      </c>
      <c r="HV26" s="3">
        <f t="shared" si="64"/>
        <v>5910000</v>
      </c>
      <c r="HW26" s="3">
        <f t="shared" si="65"/>
        <v>5895000</v>
      </c>
      <c r="HX26" s="3">
        <f t="shared" si="66"/>
        <v>4000000</v>
      </c>
      <c r="HY26" s="3">
        <f t="shared" si="67"/>
        <v>3980000</v>
      </c>
      <c r="HZ26" s="3">
        <f t="shared" si="68"/>
        <v>3970000</v>
      </c>
      <c r="IA26" s="3">
        <f t="shared" si="69"/>
        <v>3960000</v>
      </c>
      <c r="IB26" s="3">
        <f t="shared" si="70"/>
        <v>3950000</v>
      </c>
      <c r="IC26" s="3">
        <f t="shared" si="71"/>
        <v>3940000</v>
      </c>
      <c r="ID26" s="3">
        <f t="shared" si="72"/>
        <v>3930000</v>
      </c>
      <c r="IE26" s="3">
        <f t="shared" si="73"/>
        <v>4000000</v>
      </c>
      <c r="IF26" s="3">
        <f t="shared" si="74"/>
        <v>3980000</v>
      </c>
      <c r="IG26" s="3">
        <f t="shared" si="75"/>
        <v>3970000</v>
      </c>
      <c r="IH26" s="3">
        <f t="shared" si="76"/>
        <v>3960000</v>
      </c>
      <c r="II26" s="3">
        <f t="shared" si="77"/>
        <v>3950000</v>
      </c>
      <c r="IJ26" s="3">
        <f t="shared" si="78"/>
        <v>3940000</v>
      </c>
      <c r="IK26" s="3">
        <f t="shared" si="79"/>
        <v>3930000</v>
      </c>
      <c r="IL26" s="3">
        <f t="shared" si="80"/>
        <v>4000000</v>
      </c>
      <c r="IM26" s="3">
        <f t="shared" si="81"/>
        <v>3980000</v>
      </c>
      <c r="IN26" s="3">
        <f t="shared" si="82"/>
        <v>3970000</v>
      </c>
      <c r="IO26" s="3">
        <f t="shared" si="83"/>
        <v>5940000</v>
      </c>
      <c r="IP26" s="3">
        <f t="shared" si="84"/>
        <v>3950000</v>
      </c>
      <c r="IQ26" s="3">
        <f t="shared" si="85"/>
        <v>3940000</v>
      </c>
      <c r="IR26" s="3">
        <f t="shared" si="86"/>
        <v>3940000</v>
      </c>
      <c r="IS26" s="3">
        <f t="array" ref="IS26">SUM(IF($C$2:$IR$2&gt;=1,C26:IR26,0))</f>
        <v>45339100</v>
      </c>
      <c r="IT26" s="5" t="s">
        <v>164</v>
      </c>
    </row>
    <row r="27" spans="1:254" x14ac:dyDescent="0.2">
      <c r="A27" s="2" t="s">
        <v>137</v>
      </c>
      <c r="B27" s="1" t="s">
        <v>6</v>
      </c>
      <c r="C27" s="9">
        <v>236000</v>
      </c>
      <c r="D27" s="9">
        <v>70000</v>
      </c>
      <c r="E27" s="9">
        <v>70000</v>
      </c>
      <c r="F27" s="9">
        <v>30000</v>
      </c>
      <c r="G27" s="9">
        <v>152000</v>
      </c>
      <c r="H27" s="9">
        <v>70000</v>
      </c>
      <c r="I27" s="9">
        <v>20000</v>
      </c>
      <c r="J27" s="9">
        <v>27000</v>
      </c>
      <c r="K27" s="9">
        <v>62000</v>
      </c>
      <c r="L27" s="9">
        <v>78000</v>
      </c>
      <c r="M27" s="9">
        <v>72000</v>
      </c>
      <c r="N27" s="9">
        <v>87000</v>
      </c>
      <c r="O27" s="9">
        <v>22000</v>
      </c>
      <c r="P27" s="9">
        <v>19000</v>
      </c>
      <c r="Q27" s="4">
        <v>19000</v>
      </c>
      <c r="R27" s="4">
        <v>32000</v>
      </c>
      <c r="S27" s="4">
        <v>234000</v>
      </c>
      <c r="T27" s="4">
        <v>68000</v>
      </c>
      <c r="U27" s="4">
        <v>68000</v>
      </c>
      <c r="V27" s="4">
        <v>28000</v>
      </c>
      <c r="W27" s="4">
        <v>150000</v>
      </c>
      <c r="X27" s="4">
        <v>68000</v>
      </c>
      <c r="Y27" s="4">
        <v>18000</v>
      </c>
      <c r="Z27" s="4">
        <v>25000</v>
      </c>
      <c r="AA27" s="4">
        <v>60000</v>
      </c>
      <c r="AB27" s="4">
        <v>76000</v>
      </c>
      <c r="AC27" s="4">
        <v>70000</v>
      </c>
      <c r="AD27" s="4">
        <v>85000</v>
      </c>
      <c r="AE27" s="3">
        <v>20000</v>
      </c>
      <c r="AF27" s="3">
        <v>17000</v>
      </c>
      <c r="AG27" s="3">
        <v>17000</v>
      </c>
      <c r="AH27" s="3">
        <v>30000</v>
      </c>
      <c r="AI27" s="3">
        <v>232000</v>
      </c>
      <c r="AJ27" s="3">
        <v>66000</v>
      </c>
      <c r="AK27" s="3">
        <v>66000</v>
      </c>
      <c r="AL27" s="3">
        <v>26000</v>
      </c>
      <c r="AM27" s="3">
        <v>148000</v>
      </c>
      <c r="AN27" s="3">
        <v>66000</v>
      </c>
      <c r="AO27" s="3">
        <v>16000</v>
      </c>
      <c r="AP27" s="3">
        <v>23000</v>
      </c>
      <c r="AQ27" s="3">
        <v>58000</v>
      </c>
      <c r="AR27" s="3">
        <v>74000</v>
      </c>
      <c r="AS27" s="3">
        <v>68000</v>
      </c>
      <c r="AT27" s="3">
        <v>83000</v>
      </c>
      <c r="AU27" s="3">
        <v>18000</v>
      </c>
      <c r="AV27" s="3">
        <v>15000</v>
      </c>
      <c r="AW27" s="3">
        <v>15000</v>
      </c>
      <c r="AX27" s="3">
        <v>28000</v>
      </c>
      <c r="AY27" s="3">
        <v>65</v>
      </c>
      <c r="AZ27" s="3">
        <v>17241379</v>
      </c>
      <c r="BA27" s="3">
        <v>17241379</v>
      </c>
      <c r="BB27" s="3">
        <v>3500000</v>
      </c>
      <c r="BC27" s="3">
        <v>3500000</v>
      </c>
      <c r="BD27" s="3">
        <v>3500000</v>
      </c>
      <c r="BE27" s="3">
        <v>3500000</v>
      </c>
      <c r="BF27" s="3">
        <v>3500000</v>
      </c>
      <c r="BG27" s="3">
        <v>3500000</v>
      </c>
      <c r="BH27" s="3">
        <v>3500000</v>
      </c>
      <c r="BI27" s="3">
        <v>3500000</v>
      </c>
      <c r="BJ27" s="3">
        <v>3500000</v>
      </c>
      <c r="BK27" s="3">
        <v>3500000</v>
      </c>
      <c r="BL27" s="3">
        <v>3500000</v>
      </c>
      <c r="BM27" s="3">
        <v>3500000</v>
      </c>
      <c r="BN27" s="3">
        <v>3500000</v>
      </c>
      <c r="BO27" s="3">
        <v>3500000</v>
      </c>
      <c r="BP27" s="3">
        <v>3500000</v>
      </c>
      <c r="BQ27" s="3">
        <v>3500000</v>
      </c>
      <c r="BR27" s="3">
        <v>3500000</v>
      </c>
      <c r="BS27" s="3">
        <v>3500000</v>
      </c>
      <c r="BT27" s="3">
        <v>3500000</v>
      </c>
      <c r="BU27" s="3">
        <v>3500000</v>
      </c>
      <c r="BV27" s="3">
        <v>3500000</v>
      </c>
      <c r="BW27" s="3">
        <v>3500000</v>
      </c>
      <c r="BX27" s="3">
        <v>3500000</v>
      </c>
      <c r="BY27" s="3">
        <v>3500000</v>
      </c>
      <c r="BZ27" s="3">
        <v>3500000</v>
      </c>
      <c r="CA27" s="3">
        <v>3500000</v>
      </c>
      <c r="CB27" s="3">
        <v>3500000</v>
      </c>
      <c r="CC27" s="3">
        <v>3500000</v>
      </c>
      <c r="CD27" s="3">
        <v>3500000</v>
      </c>
      <c r="CE27" s="3">
        <v>3500000</v>
      </c>
      <c r="CF27" s="3">
        <v>3500000</v>
      </c>
      <c r="CG27" s="3">
        <v>3500000</v>
      </c>
      <c r="CH27" s="3">
        <v>3500000</v>
      </c>
      <c r="CI27" s="3">
        <v>3500000</v>
      </c>
      <c r="CJ27" s="3">
        <v>3500000</v>
      </c>
      <c r="CK27" s="3">
        <v>3500000</v>
      </c>
      <c r="CL27" s="3">
        <v>3500000</v>
      </c>
      <c r="CM27" s="3">
        <v>3500000</v>
      </c>
      <c r="CN27" s="3">
        <v>3500000</v>
      </c>
      <c r="CO27" s="3">
        <v>3500000</v>
      </c>
      <c r="CP27" s="3">
        <v>3500000</v>
      </c>
      <c r="CQ27" s="3">
        <v>3500000</v>
      </c>
      <c r="CR27" s="3">
        <v>3500000</v>
      </c>
      <c r="CS27" s="3">
        <v>3500000</v>
      </c>
      <c r="CT27" s="3">
        <v>3500000</v>
      </c>
      <c r="CU27" s="3">
        <v>3500000</v>
      </c>
      <c r="CV27" s="3">
        <v>3500000</v>
      </c>
      <c r="CW27" s="3">
        <v>3500000</v>
      </c>
      <c r="CX27" s="3">
        <v>3500000</v>
      </c>
      <c r="CY27" s="3">
        <v>3500000</v>
      </c>
      <c r="CZ27" s="3">
        <v>3500000</v>
      </c>
      <c r="DA27" s="3">
        <v>3500000</v>
      </c>
      <c r="DB27" s="3">
        <v>3500000</v>
      </c>
      <c r="DC27" s="3">
        <v>3500000</v>
      </c>
      <c r="DD27" s="3">
        <v>3500000</v>
      </c>
      <c r="DE27" s="3">
        <v>3500000</v>
      </c>
      <c r="DF27" s="3">
        <v>3500000</v>
      </c>
      <c r="DG27" s="3">
        <v>3500000</v>
      </c>
      <c r="DH27" s="3">
        <v>3500000</v>
      </c>
      <c r="DI27" s="3">
        <v>3500000</v>
      </c>
      <c r="DJ27" s="3">
        <v>3500000</v>
      </c>
      <c r="DK27" s="3">
        <v>3500000</v>
      </c>
      <c r="DL27" s="3">
        <v>3500000</v>
      </c>
      <c r="DM27" s="3">
        <v>3500000</v>
      </c>
      <c r="DN27" s="3">
        <v>3500000</v>
      </c>
      <c r="DO27" s="3">
        <v>3500000</v>
      </c>
      <c r="DP27" s="3">
        <v>3500000</v>
      </c>
      <c r="DQ27" s="3">
        <v>3500000</v>
      </c>
      <c r="DR27" s="3">
        <v>3500000</v>
      </c>
      <c r="DS27" s="3">
        <v>3500000</v>
      </c>
      <c r="DT27" s="3">
        <v>3500000</v>
      </c>
      <c r="DU27" s="3">
        <v>3500000</v>
      </c>
      <c r="DV27" s="3">
        <v>3500000</v>
      </c>
      <c r="DW27" s="3">
        <v>3500000</v>
      </c>
      <c r="DX27" s="3">
        <v>3500000</v>
      </c>
      <c r="DY27" s="3">
        <v>3500000</v>
      </c>
      <c r="DZ27" s="3">
        <v>3500000</v>
      </c>
      <c r="EA27" s="3">
        <v>3500000</v>
      </c>
      <c r="EB27" s="3">
        <v>3500000</v>
      </c>
      <c r="EC27" s="3">
        <v>3500000</v>
      </c>
      <c r="ED27" s="3">
        <v>3500000</v>
      </c>
      <c r="EE27" s="3">
        <v>3500000</v>
      </c>
      <c r="EF27" s="3">
        <v>3500000</v>
      </c>
      <c r="EG27" s="3">
        <v>3500000</v>
      </c>
      <c r="EH27" s="3">
        <v>3500000</v>
      </c>
      <c r="EI27" s="3">
        <v>3500000</v>
      </c>
      <c r="EJ27" s="3">
        <v>3500000</v>
      </c>
      <c r="EK27" s="3">
        <v>3500000</v>
      </c>
      <c r="EL27" s="3">
        <v>3500000</v>
      </c>
      <c r="EM27" s="3">
        <v>3500000</v>
      </c>
      <c r="EN27" s="3">
        <v>3500000</v>
      </c>
      <c r="EO27" s="3">
        <v>3500000</v>
      </c>
      <c r="EP27" s="3">
        <v>3500000</v>
      </c>
      <c r="EQ27" s="3">
        <v>3500000</v>
      </c>
      <c r="ER27" s="3">
        <v>3500000</v>
      </c>
      <c r="ES27" s="3">
        <v>3500000</v>
      </c>
      <c r="ET27" s="3">
        <v>3500000</v>
      </c>
      <c r="EU27" s="3">
        <v>3500000</v>
      </c>
      <c r="EV27" s="3">
        <v>3500000</v>
      </c>
      <c r="EW27" s="3">
        <v>3500000</v>
      </c>
      <c r="EX27" s="3">
        <v>3500000</v>
      </c>
      <c r="EY27" s="3">
        <v>3500000</v>
      </c>
      <c r="EZ27" s="3">
        <v>3500000</v>
      </c>
      <c r="FA27" s="3">
        <v>3500000</v>
      </c>
      <c r="FB27" s="3">
        <v>3500000</v>
      </c>
      <c r="FC27" s="3">
        <v>3500000</v>
      </c>
      <c r="FD27" s="3">
        <v>3500000</v>
      </c>
      <c r="FE27" s="3">
        <v>3500000</v>
      </c>
      <c r="FF27" s="3">
        <v>3500000</v>
      </c>
      <c r="FG27" s="3">
        <v>3500000</v>
      </c>
      <c r="FH27" s="3">
        <v>3500000</v>
      </c>
      <c r="FI27" s="3">
        <v>3500000</v>
      </c>
      <c r="FJ27" s="3">
        <f t="shared" si="0"/>
        <v>336000</v>
      </c>
      <c r="FK27" s="3">
        <f t="shared" si="1"/>
        <v>330000</v>
      </c>
      <c r="FL27" s="3">
        <f t="shared" si="2"/>
        <v>324000</v>
      </c>
      <c r="FM27" s="3">
        <f t="shared" si="3"/>
        <v>336000</v>
      </c>
      <c r="FN27" s="3">
        <f t="shared" si="4"/>
        <v>330000</v>
      </c>
      <c r="FO27" s="3">
        <f t="shared" si="5"/>
        <v>324000</v>
      </c>
      <c r="FP27" s="3">
        <f t="shared" si="6"/>
        <v>300000</v>
      </c>
      <c r="FQ27" s="3">
        <f t="shared" si="7"/>
        <v>294000</v>
      </c>
      <c r="FR27" s="3">
        <f t="shared" si="8"/>
        <v>288000</v>
      </c>
      <c r="FS27" s="3">
        <f t="shared" si="9"/>
        <v>309000</v>
      </c>
      <c r="FT27" s="3">
        <f t="shared" si="10"/>
        <v>303000</v>
      </c>
      <c r="FU27" s="3">
        <f t="shared" si="11"/>
        <v>297000</v>
      </c>
      <c r="FV27" s="3">
        <f t="shared" si="12"/>
        <v>148000</v>
      </c>
      <c r="FW27" s="3">
        <f t="shared" si="13"/>
        <v>144000</v>
      </c>
      <c r="FX27" s="3">
        <f t="shared" si="14"/>
        <v>140000</v>
      </c>
      <c r="FY27" s="3">
        <f t="shared" si="15"/>
        <v>148000</v>
      </c>
      <c r="FZ27" s="3">
        <f t="shared" si="16"/>
        <v>144000</v>
      </c>
      <c r="GA27" s="3">
        <f t="shared" si="17"/>
        <v>140000</v>
      </c>
      <c r="GB27" s="3">
        <f t="shared" si="18"/>
        <v>148000</v>
      </c>
      <c r="GC27" s="3">
        <f t="shared" si="19"/>
        <v>144000</v>
      </c>
      <c r="GD27" s="3">
        <f t="shared" si="20"/>
        <v>140000</v>
      </c>
      <c r="GE27" s="3">
        <f t="shared" si="21"/>
        <v>157000</v>
      </c>
      <c r="GF27" s="3">
        <f t="shared" si="22"/>
        <v>153000</v>
      </c>
      <c r="GG27" s="3">
        <f t="shared" si="23"/>
        <v>153000</v>
      </c>
      <c r="GH27" s="14">
        <f t="shared" si="24"/>
        <v>22000</v>
      </c>
      <c r="GI27" s="3">
        <f t="shared" si="25"/>
        <v>20000</v>
      </c>
      <c r="GJ27" s="3">
        <f t="shared" si="26"/>
        <v>18000</v>
      </c>
      <c r="GK27" s="3">
        <f t="shared" si="27"/>
        <v>20000</v>
      </c>
      <c r="GL27" s="3">
        <f t="shared" si="28"/>
        <v>18000</v>
      </c>
      <c r="GM27" s="3">
        <f t="shared" si="29"/>
        <v>16000</v>
      </c>
      <c r="GN27" s="3">
        <f t="shared" si="30"/>
        <v>27000</v>
      </c>
      <c r="GO27" s="3">
        <f t="shared" si="31"/>
        <v>25000</v>
      </c>
      <c r="GP27" s="3">
        <f t="shared" si="32"/>
        <v>23000</v>
      </c>
      <c r="GQ27" s="3">
        <f t="shared" si="33"/>
        <v>32000</v>
      </c>
      <c r="GR27" s="3">
        <f t="shared" si="34"/>
        <v>30000</v>
      </c>
      <c r="GS27" s="3">
        <f t="shared" si="35"/>
        <v>28000</v>
      </c>
      <c r="GT27" s="3">
        <f t="shared" si="36"/>
        <v>19000</v>
      </c>
      <c r="GU27" s="3">
        <f t="shared" si="37"/>
        <v>17000</v>
      </c>
      <c r="GV27" s="3">
        <f t="shared" si="38"/>
        <v>15000</v>
      </c>
      <c r="GW27" s="3">
        <f t="shared" si="39"/>
        <v>19000</v>
      </c>
      <c r="GX27" s="3">
        <f t="shared" si="40"/>
        <v>17000</v>
      </c>
      <c r="GY27" s="3">
        <f t="shared" si="41"/>
        <v>15000</v>
      </c>
      <c r="GZ27" s="3">
        <f t="shared" si="42"/>
        <v>65</v>
      </c>
      <c r="HA27" s="3">
        <f t="shared" si="43"/>
        <v>17241379</v>
      </c>
      <c r="HB27" s="3">
        <f t="shared" si="44"/>
        <v>17241379</v>
      </c>
      <c r="HC27" s="3">
        <f t="shared" si="45"/>
        <v>10500000</v>
      </c>
      <c r="HD27" s="3">
        <f t="shared" si="46"/>
        <v>10500000</v>
      </c>
      <c r="HE27" s="3">
        <f t="shared" si="47"/>
        <v>10500000</v>
      </c>
      <c r="HF27" s="3">
        <f t="shared" si="48"/>
        <v>10500000</v>
      </c>
      <c r="HG27" s="3">
        <f t="shared" si="49"/>
        <v>10500000</v>
      </c>
      <c r="HH27" s="3">
        <f t="shared" si="50"/>
        <v>10500000</v>
      </c>
      <c r="HI27" s="3">
        <f t="shared" si="51"/>
        <v>10500000</v>
      </c>
      <c r="HJ27" s="3">
        <f t="shared" si="52"/>
        <v>10500000</v>
      </c>
      <c r="HK27" s="3">
        <f t="shared" si="53"/>
        <v>10500000</v>
      </c>
      <c r="HL27" s="3">
        <f t="shared" si="54"/>
        <v>10500000</v>
      </c>
      <c r="HM27" s="3">
        <f t="shared" si="55"/>
        <v>10500000</v>
      </c>
      <c r="HN27" s="3">
        <f t="shared" si="56"/>
        <v>10500000</v>
      </c>
      <c r="HO27" s="3">
        <f t="shared" si="57"/>
        <v>10500000</v>
      </c>
      <c r="HP27" s="3">
        <f t="shared" si="58"/>
        <v>10500000</v>
      </c>
      <c r="HQ27" s="3">
        <f t="shared" si="59"/>
        <v>10500000</v>
      </c>
      <c r="HR27" s="3">
        <f t="shared" si="60"/>
        <v>10500000</v>
      </c>
      <c r="HS27" s="3">
        <f t="shared" si="61"/>
        <v>10500000</v>
      </c>
      <c r="HT27" s="3">
        <f t="shared" si="62"/>
        <v>10500000</v>
      </c>
      <c r="HU27" s="3">
        <f t="shared" si="63"/>
        <v>10500000</v>
      </c>
      <c r="HV27" s="3">
        <f t="shared" si="64"/>
        <v>10500000</v>
      </c>
      <c r="HW27" s="3">
        <f t="shared" si="65"/>
        <v>10500000</v>
      </c>
      <c r="HX27" s="3">
        <f t="shared" si="66"/>
        <v>7000000</v>
      </c>
      <c r="HY27" s="3">
        <f t="shared" si="67"/>
        <v>7000000</v>
      </c>
      <c r="HZ27" s="3">
        <f t="shared" si="68"/>
        <v>7000000</v>
      </c>
      <c r="IA27" s="3">
        <f t="shared" si="69"/>
        <v>7000000</v>
      </c>
      <c r="IB27" s="3">
        <f t="shared" si="70"/>
        <v>7000000</v>
      </c>
      <c r="IC27" s="3">
        <f t="shared" si="71"/>
        <v>7000000</v>
      </c>
      <c r="ID27" s="3">
        <f t="shared" si="72"/>
        <v>7000000</v>
      </c>
      <c r="IE27" s="3">
        <f t="shared" si="73"/>
        <v>7000000</v>
      </c>
      <c r="IF27" s="3">
        <f t="shared" si="74"/>
        <v>7000000</v>
      </c>
      <c r="IG27" s="3">
        <f t="shared" si="75"/>
        <v>7000000</v>
      </c>
      <c r="IH27" s="3">
        <f t="shared" si="76"/>
        <v>7000000</v>
      </c>
      <c r="II27" s="3">
        <f t="shared" si="77"/>
        <v>7000000</v>
      </c>
      <c r="IJ27" s="3">
        <f t="shared" si="78"/>
        <v>7000000</v>
      </c>
      <c r="IK27" s="3">
        <f t="shared" si="79"/>
        <v>7000000</v>
      </c>
      <c r="IL27" s="3">
        <f t="shared" si="80"/>
        <v>7000000</v>
      </c>
      <c r="IM27" s="3">
        <f t="shared" si="81"/>
        <v>7000000</v>
      </c>
      <c r="IN27" s="3">
        <f t="shared" si="82"/>
        <v>7000000</v>
      </c>
      <c r="IO27" s="3">
        <f t="shared" si="83"/>
        <v>10500000</v>
      </c>
      <c r="IP27" s="3">
        <f t="shared" si="84"/>
        <v>7000000</v>
      </c>
      <c r="IQ27" s="3">
        <f t="shared" si="85"/>
        <v>7000000</v>
      </c>
      <c r="IR27" s="3">
        <f t="shared" si="86"/>
        <v>7000000</v>
      </c>
      <c r="IS27" s="3">
        <f t="array" ref="IS27">SUM(IF($C$2:$IR$2&gt;=1,C27:IR27,0))</f>
        <v>144392516</v>
      </c>
      <c r="IT27" s="5" t="s">
        <v>164</v>
      </c>
    </row>
    <row r="28" spans="1:254" x14ac:dyDescent="0.2">
      <c r="A28" s="2" t="s">
        <v>168</v>
      </c>
      <c r="B28" s="1" t="s">
        <v>6</v>
      </c>
      <c r="C28" s="9">
        <v>234000</v>
      </c>
      <c r="D28" s="9">
        <v>68000</v>
      </c>
      <c r="E28" s="9">
        <v>68000</v>
      </c>
      <c r="F28" s="9">
        <v>28000</v>
      </c>
      <c r="G28" s="9">
        <v>150000</v>
      </c>
      <c r="H28" s="9">
        <v>68000</v>
      </c>
      <c r="I28" s="9">
        <v>18000</v>
      </c>
      <c r="J28" s="9">
        <v>25000</v>
      </c>
      <c r="K28" s="9">
        <v>60000</v>
      </c>
      <c r="L28" s="9">
        <v>76000</v>
      </c>
      <c r="M28" s="9">
        <v>70000</v>
      </c>
      <c r="N28" s="9">
        <v>85000</v>
      </c>
      <c r="O28" s="9">
        <v>20000</v>
      </c>
      <c r="P28" s="9">
        <v>17000</v>
      </c>
      <c r="Q28" s="4">
        <v>17000</v>
      </c>
      <c r="R28" s="4">
        <v>30000</v>
      </c>
      <c r="S28" s="4">
        <v>234000</v>
      </c>
      <c r="T28" s="4">
        <v>68000</v>
      </c>
      <c r="U28" s="4">
        <v>68000</v>
      </c>
      <c r="V28" s="4">
        <v>28000</v>
      </c>
      <c r="W28" s="4">
        <v>150000</v>
      </c>
      <c r="X28" s="4">
        <v>68000</v>
      </c>
      <c r="Y28" s="4">
        <v>18000</v>
      </c>
      <c r="Z28" s="4">
        <v>25000</v>
      </c>
      <c r="AA28" s="4">
        <v>60000</v>
      </c>
      <c r="AB28" s="4">
        <v>76000</v>
      </c>
      <c r="AC28" s="4">
        <v>70000</v>
      </c>
      <c r="AD28" s="4">
        <v>85000</v>
      </c>
      <c r="AE28" s="3">
        <v>20000</v>
      </c>
      <c r="AF28" s="3">
        <v>17000</v>
      </c>
      <c r="AG28" s="3">
        <v>17000</v>
      </c>
      <c r="AH28" s="3">
        <v>30000</v>
      </c>
      <c r="AI28" s="3">
        <v>234000</v>
      </c>
      <c r="AJ28" s="3">
        <v>68000</v>
      </c>
      <c r="AK28" s="3">
        <v>68000</v>
      </c>
      <c r="AL28" s="3">
        <v>28000</v>
      </c>
      <c r="AM28" s="3">
        <v>150000</v>
      </c>
      <c r="AN28" s="3">
        <v>68000</v>
      </c>
      <c r="AO28" s="3">
        <v>18000</v>
      </c>
      <c r="AP28" s="3">
        <v>25000</v>
      </c>
      <c r="AQ28" s="3">
        <v>60000</v>
      </c>
      <c r="AR28" s="3">
        <v>76000</v>
      </c>
      <c r="AS28" s="3">
        <v>70000</v>
      </c>
      <c r="AT28" s="3">
        <v>85000</v>
      </c>
      <c r="AU28" s="3">
        <v>20000</v>
      </c>
      <c r="AV28" s="3">
        <v>17000</v>
      </c>
      <c r="AW28" s="3">
        <v>17000</v>
      </c>
      <c r="AX28" s="3">
        <v>30000</v>
      </c>
      <c r="AY28" s="3">
        <v>300</v>
      </c>
      <c r="AZ28" s="3">
        <v>8000000</v>
      </c>
      <c r="BA28" s="3">
        <v>8000000</v>
      </c>
      <c r="BB28" s="3">
        <v>2500000</v>
      </c>
      <c r="BC28" s="3">
        <v>2500000</v>
      </c>
      <c r="BD28" s="3">
        <v>2500000</v>
      </c>
      <c r="BE28" s="3">
        <v>2500000</v>
      </c>
      <c r="BF28" s="3">
        <v>2500000</v>
      </c>
      <c r="BG28" s="3">
        <v>2500000</v>
      </c>
      <c r="BH28" s="3">
        <v>2500000</v>
      </c>
      <c r="BI28" s="3">
        <v>2500000</v>
      </c>
      <c r="BJ28" s="3">
        <v>2500000</v>
      </c>
      <c r="BK28" s="3">
        <v>2500000</v>
      </c>
      <c r="BL28" s="3">
        <v>2500000</v>
      </c>
      <c r="BM28" s="3">
        <v>2500000</v>
      </c>
      <c r="BN28" s="3">
        <v>2500000</v>
      </c>
      <c r="BO28" s="3">
        <v>2500000</v>
      </c>
      <c r="BP28" s="3">
        <v>2500000</v>
      </c>
      <c r="BQ28" s="3">
        <v>2500000</v>
      </c>
      <c r="BR28" s="3">
        <v>2500000</v>
      </c>
      <c r="BS28" s="3">
        <v>2500000</v>
      </c>
      <c r="BT28" s="3">
        <v>2500000</v>
      </c>
      <c r="BU28" s="3">
        <v>2500000</v>
      </c>
      <c r="BV28" s="3">
        <v>2500000</v>
      </c>
      <c r="BW28" s="3">
        <v>2500000</v>
      </c>
      <c r="BX28" s="3">
        <v>2500000</v>
      </c>
      <c r="BY28" s="3">
        <v>2500000</v>
      </c>
      <c r="BZ28" s="3">
        <v>2500000</v>
      </c>
      <c r="CA28" s="3">
        <v>2500000</v>
      </c>
      <c r="CB28" s="3">
        <v>2500000</v>
      </c>
      <c r="CC28" s="3">
        <v>2500000</v>
      </c>
      <c r="CD28" s="3">
        <v>2500000</v>
      </c>
      <c r="CE28" s="3">
        <v>2500000</v>
      </c>
      <c r="CF28" s="3">
        <v>2500000</v>
      </c>
      <c r="CG28" s="3">
        <v>2500000</v>
      </c>
      <c r="CH28" s="3">
        <v>2500000</v>
      </c>
      <c r="CI28" s="3">
        <v>2500000</v>
      </c>
      <c r="CJ28" s="3">
        <v>2500000</v>
      </c>
      <c r="CK28" s="3">
        <v>2500000</v>
      </c>
      <c r="CL28" s="3">
        <v>2500000</v>
      </c>
      <c r="CM28" s="3">
        <v>2500000</v>
      </c>
      <c r="CN28" s="3">
        <v>2500000</v>
      </c>
      <c r="CO28" s="3">
        <v>2500000</v>
      </c>
      <c r="CP28" s="3">
        <v>2500000</v>
      </c>
      <c r="CQ28" s="3">
        <v>2500000</v>
      </c>
      <c r="CR28" s="3">
        <v>2500000</v>
      </c>
      <c r="CS28" s="3">
        <v>2500000</v>
      </c>
      <c r="CT28" s="3">
        <v>2500000</v>
      </c>
      <c r="CU28" s="3">
        <v>2500000</v>
      </c>
      <c r="CV28" s="3">
        <v>2500000</v>
      </c>
      <c r="CW28" s="3">
        <v>2500000</v>
      </c>
      <c r="CX28" s="3">
        <v>2500000</v>
      </c>
      <c r="CY28" s="3">
        <v>2500000</v>
      </c>
      <c r="CZ28" s="3">
        <v>2500000</v>
      </c>
      <c r="DA28" s="3">
        <v>2500000</v>
      </c>
      <c r="DB28" s="3">
        <v>2500000</v>
      </c>
      <c r="DC28" s="3">
        <v>2500000</v>
      </c>
      <c r="DD28" s="3">
        <v>2500000</v>
      </c>
      <c r="DE28" s="3">
        <v>2500000</v>
      </c>
      <c r="DF28" s="3">
        <v>2500000</v>
      </c>
      <c r="DG28" s="3">
        <v>2500000</v>
      </c>
      <c r="DH28" s="3">
        <v>2500000</v>
      </c>
      <c r="DI28" s="3">
        <v>2500000</v>
      </c>
      <c r="DJ28" s="3">
        <v>2500000</v>
      </c>
      <c r="DK28" s="3">
        <v>2500000</v>
      </c>
      <c r="DL28" s="3">
        <v>2500000</v>
      </c>
      <c r="DM28" s="3">
        <v>2500000</v>
      </c>
      <c r="DN28" s="3">
        <v>2500000</v>
      </c>
      <c r="DO28" s="3">
        <v>2500000</v>
      </c>
      <c r="DP28" s="3">
        <v>2500000</v>
      </c>
      <c r="DQ28" s="3">
        <v>2500000</v>
      </c>
      <c r="DR28" s="3">
        <v>2500000</v>
      </c>
      <c r="DS28" s="3">
        <v>2500000</v>
      </c>
      <c r="DT28" s="3">
        <v>2500000</v>
      </c>
      <c r="DU28" s="3">
        <v>2500000</v>
      </c>
      <c r="DV28" s="3">
        <v>2500000</v>
      </c>
      <c r="DW28" s="3">
        <v>2500000</v>
      </c>
      <c r="DX28" s="3">
        <v>2500000</v>
      </c>
      <c r="DY28" s="3">
        <v>2500000</v>
      </c>
      <c r="DZ28" s="3">
        <v>2500000</v>
      </c>
      <c r="EA28" s="3">
        <v>2500000</v>
      </c>
      <c r="EB28" s="3">
        <v>2500000</v>
      </c>
      <c r="EC28" s="3">
        <v>2500000</v>
      </c>
      <c r="ED28" s="3">
        <v>2500000</v>
      </c>
      <c r="EE28" s="3">
        <v>2500000</v>
      </c>
      <c r="EF28" s="3">
        <v>2500000</v>
      </c>
      <c r="EG28" s="3">
        <v>2500000</v>
      </c>
      <c r="EH28" s="3">
        <v>2500000</v>
      </c>
      <c r="EI28" s="3">
        <v>2500000</v>
      </c>
      <c r="EJ28" s="3">
        <v>2500000</v>
      </c>
      <c r="EK28" s="3">
        <v>2500000</v>
      </c>
      <c r="EL28" s="3">
        <v>2500000</v>
      </c>
      <c r="EM28" s="3">
        <v>2500000</v>
      </c>
      <c r="EN28" s="3">
        <v>2500000</v>
      </c>
      <c r="EO28" s="3">
        <v>2500000</v>
      </c>
      <c r="EP28" s="3">
        <v>2500000</v>
      </c>
      <c r="EQ28" s="3">
        <v>2500000</v>
      </c>
      <c r="ER28" s="3">
        <v>2500000</v>
      </c>
      <c r="ES28" s="3">
        <v>2500000</v>
      </c>
      <c r="ET28" s="3">
        <v>2500000</v>
      </c>
      <c r="EU28" s="3">
        <v>2500000</v>
      </c>
      <c r="EV28" s="3">
        <v>2500000</v>
      </c>
      <c r="EW28" s="3">
        <v>2500000</v>
      </c>
      <c r="EX28" s="3">
        <v>2500000</v>
      </c>
      <c r="EY28" s="3">
        <v>2500000</v>
      </c>
      <c r="EZ28" s="3">
        <v>2500000</v>
      </c>
      <c r="FA28" s="3">
        <v>2500000</v>
      </c>
      <c r="FB28" s="3">
        <v>2500000</v>
      </c>
      <c r="FC28" s="3">
        <v>2500000</v>
      </c>
      <c r="FD28" s="3">
        <v>2500000</v>
      </c>
      <c r="FE28" s="3">
        <v>2500000</v>
      </c>
      <c r="FF28" s="3">
        <v>2500000</v>
      </c>
      <c r="FG28" s="3">
        <v>2500000</v>
      </c>
      <c r="FH28" s="3">
        <v>2500000</v>
      </c>
      <c r="FI28" s="3">
        <v>2500000</v>
      </c>
      <c r="FJ28" s="3">
        <f t="shared" si="0"/>
        <v>330000</v>
      </c>
      <c r="FK28" s="3">
        <f t="shared" si="1"/>
        <v>330000</v>
      </c>
      <c r="FL28" s="3">
        <f t="shared" si="2"/>
        <v>330000</v>
      </c>
      <c r="FM28" s="3">
        <f t="shared" si="3"/>
        <v>330000</v>
      </c>
      <c r="FN28" s="3">
        <f t="shared" si="4"/>
        <v>330000</v>
      </c>
      <c r="FO28" s="3">
        <f t="shared" si="5"/>
        <v>330000</v>
      </c>
      <c r="FP28" s="3">
        <f t="shared" si="6"/>
        <v>294000</v>
      </c>
      <c r="FQ28" s="3">
        <f t="shared" si="7"/>
        <v>294000</v>
      </c>
      <c r="FR28" s="3">
        <f t="shared" si="8"/>
        <v>294000</v>
      </c>
      <c r="FS28" s="3">
        <f t="shared" si="9"/>
        <v>303000</v>
      </c>
      <c r="FT28" s="3">
        <f t="shared" si="10"/>
        <v>303000</v>
      </c>
      <c r="FU28" s="3">
        <f t="shared" si="11"/>
        <v>303000</v>
      </c>
      <c r="FV28" s="3">
        <f t="shared" si="12"/>
        <v>144000</v>
      </c>
      <c r="FW28" s="3">
        <f t="shared" si="13"/>
        <v>144000</v>
      </c>
      <c r="FX28" s="3">
        <f t="shared" si="14"/>
        <v>144000</v>
      </c>
      <c r="FY28" s="3">
        <f t="shared" si="15"/>
        <v>144000</v>
      </c>
      <c r="FZ28" s="3">
        <f t="shared" si="16"/>
        <v>144000</v>
      </c>
      <c r="GA28" s="3">
        <f t="shared" si="17"/>
        <v>144000</v>
      </c>
      <c r="GB28" s="3">
        <f t="shared" si="18"/>
        <v>144000</v>
      </c>
      <c r="GC28" s="3">
        <f t="shared" si="19"/>
        <v>144000</v>
      </c>
      <c r="GD28" s="3">
        <f t="shared" si="20"/>
        <v>144000</v>
      </c>
      <c r="GE28" s="3">
        <f t="shared" si="21"/>
        <v>153000</v>
      </c>
      <c r="GF28" s="3">
        <f t="shared" si="22"/>
        <v>153000</v>
      </c>
      <c r="GG28" s="3">
        <f t="shared" si="23"/>
        <v>153000</v>
      </c>
      <c r="GH28" s="14">
        <f t="shared" si="24"/>
        <v>20000</v>
      </c>
      <c r="GI28" s="3">
        <f t="shared" si="25"/>
        <v>20000</v>
      </c>
      <c r="GJ28" s="3">
        <f t="shared" si="26"/>
        <v>20000</v>
      </c>
      <c r="GK28" s="3">
        <f t="shared" si="27"/>
        <v>18000</v>
      </c>
      <c r="GL28" s="3">
        <f t="shared" si="28"/>
        <v>18000</v>
      </c>
      <c r="GM28" s="3">
        <f t="shared" si="29"/>
        <v>18000</v>
      </c>
      <c r="GN28" s="3">
        <f t="shared" si="30"/>
        <v>25000</v>
      </c>
      <c r="GO28" s="3">
        <f t="shared" si="31"/>
        <v>25000</v>
      </c>
      <c r="GP28" s="3">
        <f t="shared" si="32"/>
        <v>25000</v>
      </c>
      <c r="GQ28" s="3">
        <f t="shared" si="33"/>
        <v>30000</v>
      </c>
      <c r="GR28" s="3">
        <f t="shared" si="34"/>
        <v>30000</v>
      </c>
      <c r="GS28" s="3">
        <f t="shared" si="35"/>
        <v>30000</v>
      </c>
      <c r="GT28" s="3">
        <f t="shared" si="36"/>
        <v>17000</v>
      </c>
      <c r="GU28" s="3">
        <f t="shared" si="37"/>
        <v>17000</v>
      </c>
      <c r="GV28" s="3">
        <f t="shared" si="38"/>
        <v>17000</v>
      </c>
      <c r="GW28" s="3">
        <f t="shared" si="39"/>
        <v>17000</v>
      </c>
      <c r="GX28" s="3">
        <f t="shared" si="40"/>
        <v>17000</v>
      </c>
      <c r="GY28" s="3">
        <f t="shared" si="41"/>
        <v>17000</v>
      </c>
      <c r="GZ28" s="3">
        <f t="shared" si="42"/>
        <v>300</v>
      </c>
      <c r="HA28" s="3">
        <f t="shared" si="43"/>
        <v>8000000</v>
      </c>
      <c r="HB28" s="3">
        <f t="shared" si="44"/>
        <v>8000000</v>
      </c>
      <c r="HC28" s="3">
        <f t="shared" si="45"/>
        <v>7500000</v>
      </c>
      <c r="HD28" s="3">
        <f t="shared" si="46"/>
        <v>7500000</v>
      </c>
      <c r="HE28" s="3">
        <f t="shared" si="47"/>
        <v>7500000</v>
      </c>
      <c r="HF28" s="3">
        <f t="shared" si="48"/>
        <v>7500000</v>
      </c>
      <c r="HG28" s="3">
        <f t="shared" si="49"/>
        <v>7500000</v>
      </c>
      <c r="HH28" s="3">
        <f t="shared" si="50"/>
        <v>7500000</v>
      </c>
      <c r="HI28" s="3">
        <f t="shared" si="51"/>
        <v>7500000</v>
      </c>
      <c r="HJ28" s="3">
        <f t="shared" si="52"/>
        <v>7500000</v>
      </c>
      <c r="HK28" s="3">
        <f t="shared" si="53"/>
        <v>7500000</v>
      </c>
      <c r="HL28" s="3">
        <f t="shared" si="54"/>
        <v>7500000</v>
      </c>
      <c r="HM28" s="3">
        <f t="shared" si="55"/>
        <v>7500000</v>
      </c>
      <c r="HN28" s="3">
        <f t="shared" si="56"/>
        <v>7500000</v>
      </c>
      <c r="HO28" s="3">
        <f t="shared" si="57"/>
        <v>7500000</v>
      </c>
      <c r="HP28" s="3">
        <f t="shared" si="58"/>
        <v>7500000</v>
      </c>
      <c r="HQ28" s="3">
        <f t="shared" si="59"/>
        <v>7500000</v>
      </c>
      <c r="HR28" s="3">
        <f t="shared" si="60"/>
        <v>7500000</v>
      </c>
      <c r="HS28" s="3">
        <f t="shared" si="61"/>
        <v>7500000</v>
      </c>
      <c r="HT28" s="3">
        <f t="shared" si="62"/>
        <v>7500000</v>
      </c>
      <c r="HU28" s="3">
        <f t="shared" si="63"/>
        <v>7500000</v>
      </c>
      <c r="HV28" s="3">
        <f t="shared" si="64"/>
        <v>7500000</v>
      </c>
      <c r="HW28" s="3">
        <f t="shared" si="65"/>
        <v>7500000</v>
      </c>
      <c r="HX28" s="3">
        <f t="shared" si="66"/>
        <v>5000000</v>
      </c>
      <c r="HY28" s="3">
        <f t="shared" si="67"/>
        <v>5000000</v>
      </c>
      <c r="HZ28" s="3">
        <f t="shared" si="68"/>
        <v>5000000</v>
      </c>
      <c r="IA28" s="3">
        <f t="shared" si="69"/>
        <v>5000000</v>
      </c>
      <c r="IB28" s="3">
        <f t="shared" si="70"/>
        <v>5000000</v>
      </c>
      <c r="IC28" s="3">
        <f t="shared" si="71"/>
        <v>5000000</v>
      </c>
      <c r="ID28" s="3">
        <f t="shared" si="72"/>
        <v>5000000</v>
      </c>
      <c r="IE28" s="3">
        <f t="shared" si="73"/>
        <v>5000000</v>
      </c>
      <c r="IF28" s="3">
        <f t="shared" si="74"/>
        <v>5000000</v>
      </c>
      <c r="IG28" s="3">
        <f t="shared" si="75"/>
        <v>5000000</v>
      </c>
      <c r="IH28" s="3">
        <f t="shared" si="76"/>
        <v>5000000</v>
      </c>
      <c r="II28" s="3">
        <f t="shared" si="77"/>
        <v>5000000</v>
      </c>
      <c r="IJ28" s="3">
        <f t="shared" si="78"/>
        <v>5000000</v>
      </c>
      <c r="IK28" s="3">
        <f t="shared" si="79"/>
        <v>5000000</v>
      </c>
      <c r="IL28" s="3">
        <f t="shared" si="80"/>
        <v>5000000</v>
      </c>
      <c r="IM28" s="3">
        <f t="shared" si="81"/>
        <v>5000000</v>
      </c>
      <c r="IN28" s="3">
        <f t="shared" si="82"/>
        <v>5000000</v>
      </c>
      <c r="IO28" s="3">
        <f t="shared" si="83"/>
        <v>7500000</v>
      </c>
      <c r="IP28" s="3">
        <f t="shared" si="84"/>
        <v>5000000</v>
      </c>
      <c r="IQ28" s="3">
        <f t="shared" si="85"/>
        <v>5000000</v>
      </c>
      <c r="IR28" s="3">
        <f t="shared" si="86"/>
        <v>5000000</v>
      </c>
      <c r="IS28" s="3">
        <f t="array" ref="IS28">SUM(IF($C$2:$IR$2&gt;=1,C28:IR28,0))</f>
        <v>86469000</v>
      </c>
      <c r="IT28" s="5" t="s">
        <v>164</v>
      </c>
    </row>
    <row r="29" spans="1:254" x14ac:dyDescent="0.2">
      <c r="A29" s="2" t="s">
        <v>137</v>
      </c>
      <c r="B29" s="1" t="s">
        <v>157</v>
      </c>
      <c r="C29" s="9">
        <v>236000</v>
      </c>
      <c r="D29" s="9">
        <v>70000</v>
      </c>
      <c r="E29" s="9">
        <v>70000</v>
      </c>
      <c r="F29" s="9">
        <v>30000</v>
      </c>
      <c r="G29" s="9">
        <v>152000</v>
      </c>
      <c r="H29" s="9">
        <v>70000</v>
      </c>
      <c r="I29" s="9">
        <v>20000</v>
      </c>
      <c r="J29" s="9">
        <v>27000</v>
      </c>
      <c r="K29" s="9">
        <v>62000</v>
      </c>
      <c r="L29" s="9">
        <v>78000</v>
      </c>
      <c r="M29" s="9">
        <v>72000</v>
      </c>
      <c r="N29" s="9">
        <v>87000</v>
      </c>
      <c r="O29" s="9">
        <v>22000</v>
      </c>
      <c r="P29" s="9">
        <v>19000</v>
      </c>
      <c r="Q29" s="4">
        <v>19000</v>
      </c>
      <c r="R29" s="4">
        <v>32000</v>
      </c>
      <c r="S29" s="4">
        <v>234000</v>
      </c>
      <c r="T29" s="4">
        <v>68000</v>
      </c>
      <c r="U29" s="4">
        <v>68000</v>
      </c>
      <c r="V29" s="4">
        <v>28000</v>
      </c>
      <c r="W29" s="4">
        <v>150000</v>
      </c>
      <c r="X29" s="4">
        <v>68000</v>
      </c>
      <c r="Y29" s="4">
        <v>18000</v>
      </c>
      <c r="Z29" s="4">
        <v>25000</v>
      </c>
      <c r="AA29" s="4">
        <v>60000</v>
      </c>
      <c r="AB29" s="4">
        <v>76000</v>
      </c>
      <c r="AC29" s="4">
        <v>70000</v>
      </c>
      <c r="AD29" s="4">
        <v>85000</v>
      </c>
      <c r="AE29" s="3">
        <v>20000</v>
      </c>
      <c r="AF29" s="3">
        <v>17000</v>
      </c>
      <c r="AG29" s="3">
        <v>17000</v>
      </c>
      <c r="AH29" s="3">
        <v>30000</v>
      </c>
      <c r="AI29" s="3">
        <v>232000</v>
      </c>
      <c r="AJ29" s="3">
        <v>66000</v>
      </c>
      <c r="AK29" s="3">
        <v>66000</v>
      </c>
      <c r="AL29" s="3">
        <v>26000</v>
      </c>
      <c r="AM29" s="3">
        <v>148000</v>
      </c>
      <c r="AN29" s="3">
        <v>66000</v>
      </c>
      <c r="AO29" s="3">
        <v>16000</v>
      </c>
      <c r="AP29" s="3">
        <v>23000</v>
      </c>
      <c r="AQ29" s="3">
        <v>58000</v>
      </c>
      <c r="AR29" s="3">
        <v>74000</v>
      </c>
      <c r="AS29" s="3">
        <v>68000</v>
      </c>
      <c r="AT29" s="3">
        <v>83000</v>
      </c>
      <c r="AU29" s="3">
        <v>18000</v>
      </c>
      <c r="AV29" s="3">
        <v>15000</v>
      </c>
      <c r="AW29" s="3">
        <v>15000</v>
      </c>
      <c r="AX29" s="3">
        <v>28000</v>
      </c>
      <c r="AY29" s="3">
        <v>65</v>
      </c>
      <c r="AZ29" s="3">
        <v>21551724</v>
      </c>
      <c r="BA29" s="3">
        <v>21551724</v>
      </c>
      <c r="BB29" s="3">
        <v>3500000</v>
      </c>
      <c r="BC29" s="3">
        <v>3500000</v>
      </c>
      <c r="BD29" s="3">
        <v>3500000</v>
      </c>
      <c r="BE29" s="3">
        <v>3500000</v>
      </c>
      <c r="BF29" s="3">
        <v>3500000</v>
      </c>
      <c r="BG29" s="3">
        <v>3500000</v>
      </c>
      <c r="BH29" s="3">
        <v>3500000</v>
      </c>
      <c r="BI29" s="3">
        <v>3500000</v>
      </c>
      <c r="BJ29" s="3">
        <v>3500000</v>
      </c>
      <c r="BK29" s="3">
        <v>3500000</v>
      </c>
      <c r="BL29" s="3">
        <v>3500000</v>
      </c>
      <c r="BM29" s="3">
        <v>3500000</v>
      </c>
      <c r="BN29" s="3">
        <v>3500000</v>
      </c>
      <c r="BO29" s="3">
        <v>3500000</v>
      </c>
      <c r="BP29" s="3">
        <v>3500000</v>
      </c>
      <c r="BQ29" s="3">
        <v>3500000</v>
      </c>
      <c r="BR29" s="3">
        <v>3500000</v>
      </c>
      <c r="BS29" s="3">
        <v>3500000</v>
      </c>
      <c r="BT29" s="3">
        <v>3500000</v>
      </c>
      <c r="BU29" s="3">
        <v>3500000</v>
      </c>
      <c r="BV29" s="3">
        <v>3500000</v>
      </c>
      <c r="BW29" s="3">
        <v>3500000</v>
      </c>
      <c r="BX29" s="3">
        <v>3500000</v>
      </c>
      <c r="BY29" s="3">
        <v>3500000</v>
      </c>
      <c r="BZ29" s="3">
        <v>3500000</v>
      </c>
      <c r="CA29" s="3">
        <v>3500000</v>
      </c>
      <c r="CB29" s="3">
        <v>3500000</v>
      </c>
      <c r="CC29" s="3">
        <v>3500000</v>
      </c>
      <c r="CD29" s="3">
        <v>3500000</v>
      </c>
      <c r="CE29" s="3">
        <v>3500000</v>
      </c>
      <c r="CF29" s="3">
        <v>3500000</v>
      </c>
      <c r="CG29" s="3">
        <v>3500000</v>
      </c>
      <c r="CH29" s="3">
        <v>3500000</v>
      </c>
      <c r="CI29" s="3">
        <v>3500000</v>
      </c>
      <c r="CJ29" s="3">
        <v>3500000</v>
      </c>
      <c r="CK29" s="3">
        <v>3500000</v>
      </c>
      <c r="CL29" s="3">
        <v>3500000</v>
      </c>
      <c r="CM29" s="3">
        <v>3500000</v>
      </c>
      <c r="CN29" s="3">
        <v>3500000</v>
      </c>
      <c r="CO29" s="3">
        <v>3500000</v>
      </c>
      <c r="CP29" s="3">
        <v>3500000</v>
      </c>
      <c r="CQ29" s="3">
        <v>3500000</v>
      </c>
      <c r="CR29" s="3">
        <v>3500000</v>
      </c>
      <c r="CS29" s="3">
        <v>3500000</v>
      </c>
      <c r="CT29" s="3">
        <v>3500000</v>
      </c>
      <c r="CU29" s="3">
        <v>3500000</v>
      </c>
      <c r="CV29" s="3">
        <v>3500000</v>
      </c>
      <c r="CW29" s="3">
        <v>3500000</v>
      </c>
      <c r="CX29" s="3">
        <v>3500000</v>
      </c>
      <c r="CY29" s="3">
        <v>3500000</v>
      </c>
      <c r="CZ29" s="3">
        <v>3500000</v>
      </c>
      <c r="DA29" s="3">
        <v>3500000</v>
      </c>
      <c r="DB29" s="3">
        <v>3500000</v>
      </c>
      <c r="DC29" s="3">
        <v>3500000</v>
      </c>
      <c r="DD29" s="3">
        <v>3500000</v>
      </c>
      <c r="DE29" s="3">
        <v>3500000</v>
      </c>
      <c r="DF29" s="3">
        <v>3500000</v>
      </c>
      <c r="DG29" s="3">
        <v>3500000</v>
      </c>
      <c r="DH29" s="3">
        <v>3500000</v>
      </c>
      <c r="DI29" s="3">
        <v>3500000</v>
      </c>
      <c r="DJ29" s="3">
        <v>3500000</v>
      </c>
      <c r="DK29" s="3">
        <v>3500000</v>
      </c>
      <c r="DL29" s="3">
        <v>3500000</v>
      </c>
      <c r="DM29" s="3">
        <v>3500000</v>
      </c>
      <c r="DN29" s="3">
        <v>3500000</v>
      </c>
      <c r="DO29" s="3">
        <v>3500000</v>
      </c>
      <c r="DP29" s="3">
        <v>3500000</v>
      </c>
      <c r="DQ29" s="3">
        <v>3500000</v>
      </c>
      <c r="DR29" s="3">
        <v>3500000</v>
      </c>
      <c r="DS29" s="3">
        <v>3500000</v>
      </c>
      <c r="DT29" s="3">
        <v>3500000</v>
      </c>
      <c r="DU29" s="3">
        <v>3500000</v>
      </c>
      <c r="DV29" s="3">
        <v>3500000</v>
      </c>
      <c r="DW29" s="3">
        <v>3500000</v>
      </c>
      <c r="DX29" s="3">
        <v>3500000</v>
      </c>
      <c r="DY29" s="3">
        <v>3500000</v>
      </c>
      <c r="DZ29" s="3">
        <v>3500000</v>
      </c>
      <c r="EA29" s="3">
        <v>3500000</v>
      </c>
      <c r="EB29" s="3">
        <v>3500000</v>
      </c>
      <c r="EC29" s="3">
        <v>3500000</v>
      </c>
      <c r="ED29" s="3">
        <v>3500000</v>
      </c>
      <c r="EE29" s="3">
        <v>3500000</v>
      </c>
      <c r="EF29" s="3">
        <v>3500000</v>
      </c>
      <c r="EG29" s="3">
        <v>3500000</v>
      </c>
      <c r="EH29" s="3">
        <v>3500000</v>
      </c>
      <c r="EI29" s="3">
        <v>3500000</v>
      </c>
      <c r="EJ29" s="3">
        <v>3500000</v>
      </c>
      <c r="EK29" s="3">
        <v>3500000</v>
      </c>
      <c r="EL29" s="3">
        <v>3500000</v>
      </c>
      <c r="EM29" s="3">
        <v>3500000</v>
      </c>
      <c r="EN29" s="3">
        <v>3500000</v>
      </c>
      <c r="EO29" s="3">
        <v>3500000</v>
      </c>
      <c r="EP29" s="3">
        <v>3500000</v>
      </c>
      <c r="EQ29" s="3">
        <v>3500000</v>
      </c>
      <c r="ER29" s="3">
        <v>3500000</v>
      </c>
      <c r="ES29" s="3">
        <v>3500000</v>
      </c>
      <c r="ET29" s="3">
        <v>3500000</v>
      </c>
      <c r="EU29" s="3">
        <v>3500000</v>
      </c>
      <c r="EV29" s="3">
        <v>3500000</v>
      </c>
      <c r="EW29" s="3">
        <v>3500000</v>
      </c>
      <c r="EX29" s="3">
        <v>3500000</v>
      </c>
      <c r="EY29" s="3">
        <v>3500000</v>
      </c>
      <c r="EZ29" s="3">
        <v>3500000</v>
      </c>
      <c r="FA29" s="3">
        <v>3500000</v>
      </c>
      <c r="FB29" s="3">
        <v>3500000</v>
      </c>
      <c r="FC29" s="3">
        <v>3500000</v>
      </c>
      <c r="FD29" s="3">
        <v>3500000</v>
      </c>
      <c r="FE29" s="3">
        <v>3500000</v>
      </c>
      <c r="FF29" s="3">
        <v>3500000</v>
      </c>
      <c r="FG29" s="3">
        <v>3500000</v>
      </c>
      <c r="FH29" s="3">
        <v>3500000</v>
      </c>
      <c r="FI29" s="3">
        <v>3500000</v>
      </c>
      <c r="FJ29" s="3">
        <f t="shared" si="0"/>
        <v>336000</v>
      </c>
      <c r="FK29" s="3">
        <f t="shared" si="1"/>
        <v>330000</v>
      </c>
      <c r="FL29" s="3">
        <f t="shared" si="2"/>
        <v>324000</v>
      </c>
      <c r="FM29" s="3">
        <f t="shared" si="3"/>
        <v>336000</v>
      </c>
      <c r="FN29" s="3">
        <f t="shared" si="4"/>
        <v>330000</v>
      </c>
      <c r="FO29" s="3">
        <f t="shared" si="5"/>
        <v>324000</v>
      </c>
      <c r="FP29" s="3">
        <f t="shared" si="6"/>
        <v>300000</v>
      </c>
      <c r="FQ29" s="3">
        <f t="shared" si="7"/>
        <v>294000</v>
      </c>
      <c r="FR29" s="3">
        <f t="shared" si="8"/>
        <v>288000</v>
      </c>
      <c r="FS29" s="3">
        <f t="shared" si="9"/>
        <v>309000</v>
      </c>
      <c r="FT29" s="3">
        <f t="shared" si="10"/>
        <v>303000</v>
      </c>
      <c r="FU29" s="3">
        <f t="shared" si="11"/>
        <v>297000</v>
      </c>
      <c r="FV29" s="3">
        <f t="shared" si="12"/>
        <v>148000</v>
      </c>
      <c r="FW29" s="3">
        <f t="shared" si="13"/>
        <v>144000</v>
      </c>
      <c r="FX29" s="3">
        <f t="shared" si="14"/>
        <v>140000</v>
      </c>
      <c r="FY29" s="3">
        <f t="shared" si="15"/>
        <v>148000</v>
      </c>
      <c r="FZ29" s="3">
        <f t="shared" si="16"/>
        <v>144000</v>
      </c>
      <c r="GA29" s="3">
        <f t="shared" si="17"/>
        <v>140000</v>
      </c>
      <c r="GB29" s="3">
        <f t="shared" si="18"/>
        <v>148000</v>
      </c>
      <c r="GC29" s="3">
        <f t="shared" si="19"/>
        <v>144000</v>
      </c>
      <c r="GD29" s="3">
        <f t="shared" si="20"/>
        <v>140000</v>
      </c>
      <c r="GE29" s="3">
        <f t="shared" si="21"/>
        <v>157000</v>
      </c>
      <c r="GF29" s="3">
        <f t="shared" si="22"/>
        <v>153000</v>
      </c>
      <c r="GG29" s="3">
        <f t="shared" si="23"/>
        <v>153000</v>
      </c>
      <c r="GH29" s="14">
        <f t="shared" si="24"/>
        <v>22000</v>
      </c>
      <c r="GI29" s="3">
        <f t="shared" si="25"/>
        <v>20000</v>
      </c>
      <c r="GJ29" s="3">
        <f t="shared" si="26"/>
        <v>18000</v>
      </c>
      <c r="GK29" s="3">
        <f t="shared" si="27"/>
        <v>20000</v>
      </c>
      <c r="GL29" s="3">
        <f t="shared" si="28"/>
        <v>18000</v>
      </c>
      <c r="GM29" s="3">
        <f t="shared" si="29"/>
        <v>16000</v>
      </c>
      <c r="GN29" s="3">
        <f t="shared" si="30"/>
        <v>27000</v>
      </c>
      <c r="GO29" s="3">
        <f t="shared" si="31"/>
        <v>25000</v>
      </c>
      <c r="GP29" s="3">
        <f t="shared" si="32"/>
        <v>23000</v>
      </c>
      <c r="GQ29" s="3">
        <f t="shared" si="33"/>
        <v>32000</v>
      </c>
      <c r="GR29" s="3">
        <f t="shared" si="34"/>
        <v>30000</v>
      </c>
      <c r="GS29" s="3">
        <f t="shared" si="35"/>
        <v>28000</v>
      </c>
      <c r="GT29" s="3">
        <f t="shared" si="36"/>
        <v>19000</v>
      </c>
      <c r="GU29" s="3">
        <f t="shared" si="37"/>
        <v>17000</v>
      </c>
      <c r="GV29" s="3">
        <f t="shared" si="38"/>
        <v>15000</v>
      </c>
      <c r="GW29" s="3">
        <f t="shared" si="39"/>
        <v>19000</v>
      </c>
      <c r="GX29" s="3">
        <f t="shared" si="40"/>
        <v>17000</v>
      </c>
      <c r="GY29" s="3">
        <f t="shared" si="41"/>
        <v>15000</v>
      </c>
      <c r="GZ29" s="3">
        <f t="shared" si="42"/>
        <v>65</v>
      </c>
      <c r="HA29" s="3">
        <f t="shared" si="43"/>
        <v>21551724</v>
      </c>
      <c r="HB29" s="3">
        <f t="shared" si="44"/>
        <v>21551724</v>
      </c>
      <c r="HC29" s="3">
        <f t="shared" si="45"/>
        <v>10500000</v>
      </c>
      <c r="HD29" s="3">
        <f t="shared" si="46"/>
        <v>10500000</v>
      </c>
      <c r="HE29" s="3">
        <f t="shared" si="47"/>
        <v>10500000</v>
      </c>
      <c r="HF29" s="3">
        <f t="shared" si="48"/>
        <v>10500000</v>
      </c>
      <c r="HG29" s="3">
        <f t="shared" si="49"/>
        <v>10500000</v>
      </c>
      <c r="HH29" s="3">
        <f t="shared" si="50"/>
        <v>10500000</v>
      </c>
      <c r="HI29" s="3">
        <f t="shared" si="51"/>
        <v>10500000</v>
      </c>
      <c r="HJ29" s="3">
        <f t="shared" si="52"/>
        <v>10500000</v>
      </c>
      <c r="HK29" s="3">
        <f t="shared" si="53"/>
        <v>10500000</v>
      </c>
      <c r="HL29" s="3">
        <f t="shared" si="54"/>
        <v>10500000</v>
      </c>
      <c r="HM29" s="3">
        <f t="shared" si="55"/>
        <v>10500000</v>
      </c>
      <c r="HN29" s="3">
        <f t="shared" si="56"/>
        <v>10500000</v>
      </c>
      <c r="HO29" s="3">
        <f t="shared" si="57"/>
        <v>10500000</v>
      </c>
      <c r="HP29" s="3">
        <f t="shared" si="58"/>
        <v>10500000</v>
      </c>
      <c r="HQ29" s="3">
        <f t="shared" si="59"/>
        <v>10500000</v>
      </c>
      <c r="HR29" s="3">
        <f t="shared" si="60"/>
        <v>10500000</v>
      </c>
      <c r="HS29" s="3">
        <f t="shared" si="61"/>
        <v>10500000</v>
      </c>
      <c r="HT29" s="3">
        <f t="shared" si="62"/>
        <v>10500000</v>
      </c>
      <c r="HU29" s="3">
        <f t="shared" si="63"/>
        <v>10500000</v>
      </c>
      <c r="HV29" s="3">
        <f t="shared" si="64"/>
        <v>10500000</v>
      </c>
      <c r="HW29" s="3">
        <f t="shared" si="65"/>
        <v>10500000</v>
      </c>
      <c r="HX29" s="3">
        <f t="shared" si="66"/>
        <v>7000000</v>
      </c>
      <c r="HY29" s="3">
        <f t="shared" si="67"/>
        <v>7000000</v>
      </c>
      <c r="HZ29" s="3">
        <f t="shared" si="68"/>
        <v>7000000</v>
      </c>
      <c r="IA29" s="3">
        <f t="shared" si="69"/>
        <v>7000000</v>
      </c>
      <c r="IB29" s="3">
        <f t="shared" si="70"/>
        <v>7000000</v>
      </c>
      <c r="IC29" s="3">
        <f t="shared" si="71"/>
        <v>7000000</v>
      </c>
      <c r="ID29" s="3">
        <f t="shared" si="72"/>
        <v>7000000</v>
      </c>
      <c r="IE29" s="3">
        <f t="shared" si="73"/>
        <v>7000000</v>
      </c>
      <c r="IF29" s="3">
        <f t="shared" si="74"/>
        <v>7000000</v>
      </c>
      <c r="IG29" s="3">
        <f t="shared" si="75"/>
        <v>7000000</v>
      </c>
      <c r="IH29" s="3">
        <f t="shared" si="76"/>
        <v>7000000</v>
      </c>
      <c r="II29" s="3">
        <f t="shared" si="77"/>
        <v>7000000</v>
      </c>
      <c r="IJ29" s="3">
        <f t="shared" si="78"/>
        <v>7000000</v>
      </c>
      <c r="IK29" s="3">
        <f t="shared" si="79"/>
        <v>7000000</v>
      </c>
      <c r="IL29" s="3">
        <f t="shared" si="80"/>
        <v>7000000</v>
      </c>
      <c r="IM29" s="3">
        <f t="shared" si="81"/>
        <v>7000000</v>
      </c>
      <c r="IN29" s="3">
        <f t="shared" si="82"/>
        <v>7000000</v>
      </c>
      <c r="IO29" s="3">
        <f t="shared" si="83"/>
        <v>10500000</v>
      </c>
      <c r="IP29" s="3">
        <f t="shared" si="84"/>
        <v>7000000</v>
      </c>
      <c r="IQ29" s="3">
        <f t="shared" si="85"/>
        <v>7000000</v>
      </c>
      <c r="IR29" s="3">
        <f t="shared" si="86"/>
        <v>7000000</v>
      </c>
      <c r="IS29" s="3">
        <f t="array" ref="IS29">SUM(IF($C$2:$IR$2&gt;=1,C29:IR29,0))</f>
        <v>161633896</v>
      </c>
      <c r="IT29" s="5" t="s">
        <v>164</v>
      </c>
    </row>
    <row r="30" spans="1:254" x14ac:dyDescent="0.2">
      <c r="A30" s="2" t="s">
        <v>168</v>
      </c>
      <c r="B30" s="1" t="s">
        <v>157</v>
      </c>
      <c r="C30" s="9">
        <v>234000</v>
      </c>
      <c r="D30" s="9">
        <v>68000</v>
      </c>
      <c r="E30" s="9">
        <v>68000</v>
      </c>
      <c r="F30" s="9">
        <v>28000</v>
      </c>
      <c r="G30" s="9">
        <v>150000</v>
      </c>
      <c r="H30" s="9">
        <v>68000</v>
      </c>
      <c r="I30" s="9">
        <v>18000</v>
      </c>
      <c r="J30" s="9">
        <v>25000</v>
      </c>
      <c r="K30" s="9">
        <v>60000</v>
      </c>
      <c r="L30" s="9">
        <v>76000</v>
      </c>
      <c r="M30" s="9">
        <v>70000</v>
      </c>
      <c r="N30" s="9">
        <v>85000</v>
      </c>
      <c r="O30" s="9">
        <v>20000</v>
      </c>
      <c r="P30" s="9">
        <v>17000</v>
      </c>
      <c r="Q30" s="4">
        <v>17000</v>
      </c>
      <c r="R30" s="4">
        <v>30000</v>
      </c>
      <c r="S30" s="4">
        <v>234000</v>
      </c>
      <c r="T30" s="4">
        <v>68000</v>
      </c>
      <c r="U30" s="4">
        <v>68000</v>
      </c>
      <c r="V30" s="4">
        <v>28000</v>
      </c>
      <c r="W30" s="4">
        <v>150000</v>
      </c>
      <c r="X30" s="4">
        <v>68000</v>
      </c>
      <c r="Y30" s="4">
        <v>18000</v>
      </c>
      <c r="Z30" s="4">
        <v>25000</v>
      </c>
      <c r="AA30" s="4">
        <v>60000</v>
      </c>
      <c r="AB30" s="4">
        <v>76000</v>
      </c>
      <c r="AC30" s="4">
        <v>70000</v>
      </c>
      <c r="AD30" s="4">
        <v>85000</v>
      </c>
      <c r="AE30" s="3">
        <v>20000</v>
      </c>
      <c r="AF30" s="3">
        <v>17000</v>
      </c>
      <c r="AG30" s="3">
        <v>17000</v>
      </c>
      <c r="AH30" s="3">
        <v>30000</v>
      </c>
      <c r="AI30" s="3">
        <v>234000</v>
      </c>
      <c r="AJ30" s="3">
        <v>68000</v>
      </c>
      <c r="AK30" s="3">
        <v>68000</v>
      </c>
      <c r="AL30" s="3">
        <v>28000</v>
      </c>
      <c r="AM30" s="3">
        <v>150000</v>
      </c>
      <c r="AN30" s="3">
        <v>68000</v>
      </c>
      <c r="AO30" s="3">
        <v>18000</v>
      </c>
      <c r="AP30" s="3">
        <v>25000</v>
      </c>
      <c r="AQ30" s="3">
        <v>60000</v>
      </c>
      <c r="AR30" s="3">
        <v>76000</v>
      </c>
      <c r="AS30" s="3">
        <v>70000</v>
      </c>
      <c r="AT30" s="3">
        <v>85000</v>
      </c>
      <c r="AU30" s="3">
        <v>20000</v>
      </c>
      <c r="AV30" s="3">
        <v>17000</v>
      </c>
      <c r="AW30" s="3">
        <v>17000</v>
      </c>
      <c r="AX30" s="3">
        <v>30000</v>
      </c>
      <c r="AY30" s="3">
        <v>300</v>
      </c>
      <c r="AZ30" s="3">
        <v>8000000</v>
      </c>
      <c r="BA30" s="3">
        <v>8000000</v>
      </c>
      <c r="BB30" s="3">
        <v>2500000</v>
      </c>
      <c r="BC30" s="3">
        <v>2500000</v>
      </c>
      <c r="BD30" s="3">
        <v>2500000</v>
      </c>
      <c r="BE30" s="3">
        <v>2500000</v>
      </c>
      <c r="BF30" s="3">
        <v>2500000</v>
      </c>
      <c r="BG30" s="3">
        <v>2500000</v>
      </c>
      <c r="BH30" s="3">
        <v>2500000</v>
      </c>
      <c r="BI30" s="3">
        <v>2500000</v>
      </c>
      <c r="BJ30" s="3">
        <v>2500000</v>
      </c>
      <c r="BK30" s="3">
        <v>2500000</v>
      </c>
      <c r="BL30" s="3">
        <v>2500000</v>
      </c>
      <c r="BM30" s="3">
        <v>2500000</v>
      </c>
      <c r="BN30" s="3">
        <v>2500000</v>
      </c>
      <c r="BO30" s="3">
        <v>2500000</v>
      </c>
      <c r="BP30" s="3">
        <v>2500000</v>
      </c>
      <c r="BQ30" s="3">
        <v>2500000</v>
      </c>
      <c r="BR30" s="3">
        <v>2500000</v>
      </c>
      <c r="BS30" s="3">
        <v>2500000</v>
      </c>
      <c r="BT30" s="3">
        <v>2500000</v>
      </c>
      <c r="BU30" s="3">
        <v>2500000</v>
      </c>
      <c r="BV30" s="3">
        <v>2500000</v>
      </c>
      <c r="BW30" s="3">
        <v>2500000</v>
      </c>
      <c r="BX30" s="3">
        <v>2500000</v>
      </c>
      <c r="BY30" s="3">
        <v>2500000</v>
      </c>
      <c r="BZ30" s="3">
        <v>2500000</v>
      </c>
      <c r="CA30" s="3">
        <v>2500000</v>
      </c>
      <c r="CB30" s="3">
        <v>2500000</v>
      </c>
      <c r="CC30" s="3">
        <v>2500000</v>
      </c>
      <c r="CD30" s="3">
        <v>2500000</v>
      </c>
      <c r="CE30" s="3">
        <v>2500000</v>
      </c>
      <c r="CF30" s="3">
        <v>2500000</v>
      </c>
      <c r="CG30" s="3">
        <v>2500000</v>
      </c>
      <c r="CH30" s="3">
        <v>2500000</v>
      </c>
      <c r="CI30" s="3">
        <v>2500000</v>
      </c>
      <c r="CJ30" s="3">
        <v>2500000</v>
      </c>
      <c r="CK30" s="3">
        <v>2500000</v>
      </c>
      <c r="CL30" s="3">
        <v>2500000</v>
      </c>
      <c r="CM30" s="3">
        <v>2500000</v>
      </c>
      <c r="CN30" s="3">
        <v>2500000</v>
      </c>
      <c r="CO30" s="3">
        <v>2500000</v>
      </c>
      <c r="CP30" s="3">
        <v>2500000</v>
      </c>
      <c r="CQ30" s="3">
        <v>2500000</v>
      </c>
      <c r="CR30" s="3">
        <v>2500000</v>
      </c>
      <c r="CS30" s="3">
        <v>2500000</v>
      </c>
      <c r="CT30" s="3">
        <v>2500000</v>
      </c>
      <c r="CU30" s="3">
        <v>2500000</v>
      </c>
      <c r="CV30" s="3">
        <v>2500000</v>
      </c>
      <c r="CW30" s="3">
        <v>2500000</v>
      </c>
      <c r="CX30" s="3">
        <v>2500000</v>
      </c>
      <c r="CY30" s="3">
        <v>2500000</v>
      </c>
      <c r="CZ30" s="3">
        <v>2500000</v>
      </c>
      <c r="DA30" s="3">
        <v>2500000</v>
      </c>
      <c r="DB30" s="3">
        <v>2500000</v>
      </c>
      <c r="DC30" s="3">
        <v>2500000</v>
      </c>
      <c r="DD30" s="3">
        <v>2500000</v>
      </c>
      <c r="DE30" s="3">
        <v>2500000</v>
      </c>
      <c r="DF30" s="3">
        <v>2500000</v>
      </c>
      <c r="DG30" s="3">
        <v>2500000</v>
      </c>
      <c r="DH30" s="3">
        <v>2500000</v>
      </c>
      <c r="DI30" s="3">
        <v>2500000</v>
      </c>
      <c r="DJ30" s="3">
        <v>2500000</v>
      </c>
      <c r="DK30" s="3">
        <v>2500000</v>
      </c>
      <c r="DL30" s="3">
        <v>2500000</v>
      </c>
      <c r="DM30" s="3">
        <v>2500000</v>
      </c>
      <c r="DN30" s="3">
        <v>2500000</v>
      </c>
      <c r="DO30" s="3">
        <v>2500000</v>
      </c>
      <c r="DP30" s="3">
        <v>2500000</v>
      </c>
      <c r="DQ30" s="3">
        <v>2500000</v>
      </c>
      <c r="DR30" s="3">
        <v>2500000</v>
      </c>
      <c r="DS30" s="3">
        <v>2500000</v>
      </c>
      <c r="DT30" s="3">
        <v>2500000</v>
      </c>
      <c r="DU30" s="3">
        <v>2500000</v>
      </c>
      <c r="DV30" s="3">
        <v>2500000</v>
      </c>
      <c r="DW30" s="3">
        <v>2500000</v>
      </c>
      <c r="DX30" s="3">
        <v>2500000</v>
      </c>
      <c r="DY30" s="3">
        <v>2500000</v>
      </c>
      <c r="DZ30" s="3">
        <v>2500000</v>
      </c>
      <c r="EA30" s="3">
        <v>2500000</v>
      </c>
      <c r="EB30" s="3">
        <v>2500000</v>
      </c>
      <c r="EC30" s="3">
        <v>2500000</v>
      </c>
      <c r="ED30" s="3">
        <v>2500000</v>
      </c>
      <c r="EE30" s="3">
        <v>2500000</v>
      </c>
      <c r="EF30" s="3">
        <v>2500000</v>
      </c>
      <c r="EG30" s="3">
        <v>2500000</v>
      </c>
      <c r="EH30" s="3">
        <v>2500000</v>
      </c>
      <c r="EI30" s="3">
        <v>2500000</v>
      </c>
      <c r="EJ30" s="3">
        <v>2500000</v>
      </c>
      <c r="EK30" s="3">
        <v>2500000</v>
      </c>
      <c r="EL30" s="3">
        <v>2500000</v>
      </c>
      <c r="EM30" s="3">
        <v>2500000</v>
      </c>
      <c r="EN30" s="3">
        <v>2500000</v>
      </c>
      <c r="EO30" s="3">
        <v>2500000</v>
      </c>
      <c r="EP30" s="3">
        <v>2500000</v>
      </c>
      <c r="EQ30" s="3">
        <v>2500000</v>
      </c>
      <c r="ER30" s="3">
        <v>2500000</v>
      </c>
      <c r="ES30" s="3">
        <v>2500000</v>
      </c>
      <c r="ET30" s="3">
        <v>2500000</v>
      </c>
      <c r="EU30" s="3">
        <v>2500000</v>
      </c>
      <c r="EV30" s="3">
        <v>2500000</v>
      </c>
      <c r="EW30" s="3">
        <v>2500000</v>
      </c>
      <c r="EX30" s="3">
        <v>2500000</v>
      </c>
      <c r="EY30" s="3">
        <v>2500000</v>
      </c>
      <c r="EZ30" s="3">
        <v>2500000</v>
      </c>
      <c r="FA30" s="3">
        <v>2500000</v>
      </c>
      <c r="FB30" s="3">
        <v>2500000</v>
      </c>
      <c r="FC30" s="3">
        <v>2500000</v>
      </c>
      <c r="FD30" s="3">
        <v>2500000</v>
      </c>
      <c r="FE30" s="3">
        <v>2500000</v>
      </c>
      <c r="FF30" s="3">
        <v>2500000</v>
      </c>
      <c r="FG30" s="3">
        <v>2500000</v>
      </c>
      <c r="FH30" s="3">
        <v>2500000</v>
      </c>
      <c r="FI30" s="3">
        <v>2500000</v>
      </c>
      <c r="FJ30" s="3">
        <f t="shared" si="0"/>
        <v>330000</v>
      </c>
      <c r="FK30" s="3">
        <f t="shared" si="1"/>
        <v>330000</v>
      </c>
      <c r="FL30" s="3">
        <f t="shared" si="2"/>
        <v>330000</v>
      </c>
      <c r="FM30" s="3">
        <f t="shared" si="3"/>
        <v>330000</v>
      </c>
      <c r="FN30" s="3">
        <f t="shared" si="4"/>
        <v>330000</v>
      </c>
      <c r="FO30" s="3">
        <f t="shared" si="5"/>
        <v>330000</v>
      </c>
      <c r="FP30" s="3">
        <f t="shared" si="6"/>
        <v>294000</v>
      </c>
      <c r="FQ30" s="3">
        <f t="shared" si="7"/>
        <v>294000</v>
      </c>
      <c r="FR30" s="3">
        <f t="shared" si="8"/>
        <v>294000</v>
      </c>
      <c r="FS30" s="3">
        <f t="shared" si="9"/>
        <v>303000</v>
      </c>
      <c r="FT30" s="3">
        <f t="shared" si="10"/>
        <v>303000</v>
      </c>
      <c r="FU30" s="3">
        <f t="shared" si="11"/>
        <v>303000</v>
      </c>
      <c r="FV30" s="3">
        <f t="shared" si="12"/>
        <v>144000</v>
      </c>
      <c r="FW30" s="3">
        <f t="shared" si="13"/>
        <v>144000</v>
      </c>
      <c r="FX30" s="3">
        <f t="shared" si="14"/>
        <v>144000</v>
      </c>
      <c r="FY30" s="3">
        <f t="shared" si="15"/>
        <v>144000</v>
      </c>
      <c r="FZ30" s="3">
        <f t="shared" si="16"/>
        <v>144000</v>
      </c>
      <c r="GA30" s="3">
        <f t="shared" si="17"/>
        <v>144000</v>
      </c>
      <c r="GB30" s="3">
        <f t="shared" si="18"/>
        <v>144000</v>
      </c>
      <c r="GC30" s="3">
        <f t="shared" si="19"/>
        <v>144000</v>
      </c>
      <c r="GD30" s="3">
        <f t="shared" si="20"/>
        <v>144000</v>
      </c>
      <c r="GE30" s="3">
        <f t="shared" si="21"/>
        <v>153000</v>
      </c>
      <c r="GF30" s="3">
        <f t="shared" si="22"/>
        <v>153000</v>
      </c>
      <c r="GG30" s="3">
        <f t="shared" si="23"/>
        <v>153000</v>
      </c>
      <c r="GH30" s="14">
        <f t="shared" si="24"/>
        <v>20000</v>
      </c>
      <c r="GI30" s="3">
        <f t="shared" si="25"/>
        <v>20000</v>
      </c>
      <c r="GJ30" s="3">
        <f t="shared" si="26"/>
        <v>20000</v>
      </c>
      <c r="GK30" s="3">
        <f t="shared" si="27"/>
        <v>18000</v>
      </c>
      <c r="GL30" s="3">
        <f t="shared" si="28"/>
        <v>18000</v>
      </c>
      <c r="GM30" s="3">
        <f t="shared" si="29"/>
        <v>18000</v>
      </c>
      <c r="GN30" s="3">
        <f t="shared" si="30"/>
        <v>25000</v>
      </c>
      <c r="GO30" s="3">
        <f t="shared" si="31"/>
        <v>25000</v>
      </c>
      <c r="GP30" s="3">
        <f t="shared" si="32"/>
        <v>25000</v>
      </c>
      <c r="GQ30" s="3">
        <f t="shared" si="33"/>
        <v>30000</v>
      </c>
      <c r="GR30" s="3">
        <f t="shared" si="34"/>
        <v>30000</v>
      </c>
      <c r="GS30" s="3">
        <f t="shared" si="35"/>
        <v>30000</v>
      </c>
      <c r="GT30" s="3">
        <f t="shared" si="36"/>
        <v>17000</v>
      </c>
      <c r="GU30" s="3">
        <f t="shared" si="37"/>
        <v>17000</v>
      </c>
      <c r="GV30" s="3">
        <f t="shared" si="38"/>
        <v>17000</v>
      </c>
      <c r="GW30" s="3">
        <f t="shared" si="39"/>
        <v>17000</v>
      </c>
      <c r="GX30" s="3">
        <f t="shared" si="40"/>
        <v>17000</v>
      </c>
      <c r="GY30" s="3">
        <f t="shared" si="41"/>
        <v>17000</v>
      </c>
      <c r="GZ30" s="3">
        <f t="shared" si="42"/>
        <v>300</v>
      </c>
      <c r="HA30" s="3">
        <f t="shared" si="43"/>
        <v>8000000</v>
      </c>
      <c r="HB30" s="3">
        <f t="shared" si="44"/>
        <v>8000000</v>
      </c>
      <c r="HC30" s="3">
        <f t="shared" si="45"/>
        <v>7500000</v>
      </c>
      <c r="HD30" s="3">
        <f t="shared" si="46"/>
        <v>7500000</v>
      </c>
      <c r="HE30" s="3">
        <f t="shared" si="47"/>
        <v>7500000</v>
      </c>
      <c r="HF30" s="3">
        <f t="shared" si="48"/>
        <v>7500000</v>
      </c>
      <c r="HG30" s="3">
        <f t="shared" si="49"/>
        <v>7500000</v>
      </c>
      <c r="HH30" s="3">
        <f t="shared" si="50"/>
        <v>7500000</v>
      </c>
      <c r="HI30" s="3">
        <f t="shared" si="51"/>
        <v>7500000</v>
      </c>
      <c r="HJ30" s="3">
        <f t="shared" si="52"/>
        <v>7500000</v>
      </c>
      <c r="HK30" s="3">
        <f t="shared" si="53"/>
        <v>7500000</v>
      </c>
      <c r="HL30" s="3">
        <f t="shared" si="54"/>
        <v>7500000</v>
      </c>
      <c r="HM30" s="3">
        <f t="shared" si="55"/>
        <v>7500000</v>
      </c>
      <c r="HN30" s="3">
        <f t="shared" si="56"/>
        <v>7500000</v>
      </c>
      <c r="HO30" s="3">
        <f t="shared" si="57"/>
        <v>7500000</v>
      </c>
      <c r="HP30" s="3">
        <f t="shared" si="58"/>
        <v>7500000</v>
      </c>
      <c r="HQ30" s="3">
        <f t="shared" si="59"/>
        <v>7500000</v>
      </c>
      <c r="HR30" s="3">
        <f t="shared" si="60"/>
        <v>7500000</v>
      </c>
      <c r="HS30" s="3">
        <f t="shared" si="61"/>
        <v>7500000</v>
      </c>
      <c r="HT30" s="3">
        <f t="shared" si="62"/>
        <v>7500000</v>
      </c>
      <c r="HU30" s="3">
        <f t="shared" si="63"/>
        <v>7500000</v>
      </c>
      <c r="HV30" s="3">
        <f t="shared" si="64"/>
        <v>7500000</v>
      </c>
      <c r="HW30" s="3">
        <f t="shared" si="65"/>
        <v>7500000</v>
      </c>
      <c r="HX30" s="3">
        <f t="shared" si="66"/>
        <v>5000000</v>
      </c>
      <c r="HY30" s="3">
        <f t="shared" si="67"/>
        <v>5000000</v>
      </c>
      <c r="HZ30" s="3">
        <f t="shared" si="68"/>
        <v>5000000</v>
      </c>
      <c r="IA30" s="3">
        <f t="shared" si="69"/>
        <v>5000000</v>
      </c>
      <c r="IB30" s="3">
        <f t="shared" si="70"/>
        <v>5000000</v>
      </c>
      <c r="IC30" s="3">
        <f t="shared" si="71"/>
        <v>5000000</v>
      </c>
      <c r="ID30" s="3">
        <f t="shared" si="72"/>
        <v>5000000</v>
      </c>
      <c r="IE30" s="3">
        <f t="shared" si="73"/>
        <v>5000000</v>
      </c>
      <c r="IF30" s="3">
        <f t="shared" si="74"/>
        <v>5000000</v>
      </c>
      <c r="IG30" s="3">
        <f t="shared" si="75"/>
        <v>5000000</v>
      </c>
      <c r="IH30" s="3">
        <f t="shared" si="76"/>
        <v>5000000</v>
      </c>
      <c r="II30" s="3">
        <f t="shared" si="77"/>
        <v>5000000</v>
      </c>
      <c r="IJ30" s="3">
        <f t="shared" si="78"/>
        <v>5000000</v>
      </c>
      <c r="IK30" s="3">
        <f t="shared" si="79"/>
        <v>5000000</v>
      </c>
      <c r="IL30" s="3">
        <f t="shared" si="80"/>
        <v>5000000</v>
      </c>
      <c r="IM30" s="3">
        <f t="shared" si="81"/>
        <v>5000000</v>
      </c>
      <c r="IN30" s="3">
        <f t="shared" si="82"/>
        <v>5000000</v>
      </c>
      <c r="IO30" s="3">
        <f t="shared" si="83"/>
        <v>7500000</v>
      </c>
      <c r="IP30" s="3">
        <f t="shared" si="84"/>
        <v>5000000</v>
      </c>
      <c r="IQ30" s="3">
        <f t="shared" si="85"/>
        <v>5000000</v>
      </c>
      <c r="IR30" s="3">
        <f t="shared" si="86"/>
        <v>5000000</v>
      </c>
      <c r="IS30" s="3">
        <f t="array" ref="IS30">SUM(IF($C$2:$IR$2&gt;=1,C30:IR30,0))</f>
        <v>86469000</v>
      </c>
      <c r="IT30" s="5" t="s">
        <v>164</v>
      </c>
    </row>
    <row r="31" spans="1:254" x14ac:dyDescent="0.2">
      <c r="A31" s="2" t="s">
        <v>137</v>
      </c>
      <c r="B31" s="1" t="s">
        <v>7</v>
      </c>
      <c r="C31" s="9">
        <v>236000</v>
      </c>
      <c r="D31" s="9">
        <v>70000</v>
      </c>
      <c r="E31" s="9">
        <v>70000</v>
      </c>
      <c r="F31" s="9">
        <v>30000</v>
      </c>
      <c r="G31" s="9">
        <v>152000</v>
      </c>
      <c r="H31" s="9">
        <v>70000</v>
      </c>
      <c r="I31" s="9">
        <v>20000</v>
      </c>
      <c r="J31" s="9">
        <v>27000</v>
      </c>
      <c r="K31" s="9">
        <v>62000</v>
      </c>
      <c r="L31" s="9">
        <v>78000</v>
      </c>
      <c r="M31" s="9">
        <v>72000</v>
      </c>
      <c r="N31" s="9">
        <v>87000</v>
      </c>
      <c r="O31" s="9">
        <v>22000</v>
      </c>
      <c r="P31" s="9">
        <v>19000</v>
      </c>
      <c r="Q31" s="4">
        <v>19000</v>
      </c>
      <c r="R31" s="4">
        <v>32000</v>
      </c>
      <c r="S31" s="4">
        <v>234000</v>
      </c>
      <c r="T31" s="4">
        <v>68000</v>
      </c>
      <c r="U31" s="4">
        <v>68000</v>
      </c>
      <c r="V31" s="4">
        <v>28000</v>
      </c>
      <c r="W31" s="4">
        <v>150000</v>
      </c>
      <c r="X31" s="4">
        <v>68000</v>
      </c>
      <c r="Y31" s="4">
        <v>18000</v>
      </c>
      <c r="Z31" s="4">
        <v>25000</v>
      </c>
      <c r="AA31" s="4">
        <v>60000</v>
      </c>
      <c r="AB31" s="4">
        <v>76000</v>
      </c>
      <c r="AC31" s="4">
        <v>70000</v>
      </c>
      <c r="AD31" s="4">
        <v>85000</v>
      </c>
      <c r="AE31" s="3">
        <v>20000</v>
      </c>
      <c r="AF31" s="3">
        <v>17000</v>
      </c>
      <c r="AG31" s="3">
        <v>17000</v>
      </c>
      <c r="AH31" s="3">
        <v>30000</v>
      </c>
      <c r="AI31" s="3">
        <v>232000</v>
      </c>
      <c r="AJ31" s="3">
        <v>66000</v>
      </c>
      <c r="AK31" s="3">
        <v>66000</v>
      </c>
      <c r="AL31" s="3">
        <v>26000</v>
      </c>
      <c r="AM31" s="3">
        <v>148000</v>
      </c>
      <c r="AN31" s="3">
        <v>66000</v>
      </c>
      <c r="AO31" s="3">
        <v>16000</v>
      </c>
      <c r="AP31" s="3">
        <v>23000</v>
      </c>
      <c r="AQ31" s="3">
        <v>58000</v>
      </c>
      <c r="AR31" s="3">
        <v>74000</v>
      </c>
      <c r="AS31" s="3">
        <v>68000</v>
      </c>
      <c r="AT31" s="3">
        <v>83000</v>
      </c>
      <c r="AU31" s="3">
        <v>18000</v>
      </c>
      <c r="AV31" s="3">
        <v>15000</v>
      </c>
      <c r="AW31" s="3">
        <v>15000</v>
      </c>
      <c r="AX31" s="3">
        <v>28000</v>
      </c>
      <c r="AY31" s="3">
        <v>65</v>
      </c>
      <c r="AZ31" s="3">
        <v>21551724</v>
      </c>
      <c r="BA31" s="3">
        <v>21551724</v>
      </c>
      <c r="BB31" s="3">
        <v>3500000</v>
      </c>
      <c r="BC31" s="3">
        <v>3500000</v>
      </c>
      <c r="BD31" s="3">
        <v>3500000</v>
      </c>
      <c r="BE31" s="3">
        <v>3500000</v>
      </c>
      <c r="BF31" s="3">
        <v>3500000</v>
      </c>
      <c r="BG31" s="3">
        <v>3500000</v>
      </c>
      <c r="BH31" s="3">
        <v>3500000</v>
      </c>
      <c r="BI31" s="3">
        <v>3500000</v>
      </c>
      <c r="BJ31" s="3">
        <v>3500000</v>
      </c>
      <c r="BK31" s="3">
        <v>3500000</v>
      </c>
      <c r="BL31" s="3">
        <v>3500000</v>
      </c>
      <c r="BM31" s="3">
        <v>3500000</v>
      </c>
      <c r="BN31" s="3">
        <v>3500000</v>
      </c>
      <c r="BO31" s="3">
        <v>3500000</v>
      </c>
      <c r="BP31" s="3">
        <v>3500000</v>
      </c>
      <c r="BQ31" s="3">
        <v>3500000</v>
      </c>
      <c r="BR31" s="3">
        <v>3500000</v>
      </c>
      <c r="BS31" s="3">
        <v>3500000</v>
      </c>
      <c r="BT31" s="3">
        <v>3500000</v>
      </c>
      <c r="BU31" s="3">
        <v>3500000</v>
      </c>
      <c r="BV31" s="3">
        <v>3500000</v>
      </c>
      <c r="BW31" s="3">
        <v>3500000</v>
      </c>
      <c r="BX31" s="3">
        <v>3500000</v>
      </c>
      <c r="BY31" s="3">
        <v>3500000</v>
      </c>
      <c r="BZ31" s="3">
        <v>3500000</v>
      </c>
      <c r="CA31" s="3">
        <v>3500000</v>
      </c>
      <c r="CB31" s="3">
        <v>3500000</v>
      </c>
      <c r="CC31" s="3">
        <v>3500000</v>
      </c>
      <c r="CD31" s="3">
        <v>3500000</v>
      </c>
      <c r="CE31" s="3">
        <v>3500000</v>
      </c>
      <c r="CF31" s="3">
        <v>3500000</v>
      </c>
      <c r="CG31" s="3">
        <v>3500000</v>
      </c>
      <c r="CH31" s="3">
        <v>3500000</v>
      </c>
      <c r="CI31" s="3">
        <v>3500000</v>
      </c>
      <c r="CJ31" s="3">
        <v>3500000</v>
      </c>
      <c r="CK31" s="3">
        <v>3500000</v>
      </c>
      <c r="CL31" s="3">
        <v>3500000</v>
      </c>
      <c r="CM31" s="3">
        <v>3500000</v>
      </c>
      <c r="CN31" s="3">
        <v>3500000</v>
      </c>
      <c r="CO31" s="3">
        <v>3500000</v>
      </c>
      <c r="CP31" s="3">
        <v>3500000</v>
      </c>
      <c r="CQ31" s="3">
        <v>3500000</v>
      </c>
      <c r="CR31" s="3">
        <v>3500000</v>
      </c>
      <c r="CS31" s="3">
        <v>3500000</v>
      </c>
      <c r="CT31" s="3">
        <v>3500000</v>
      </c>
      <c r="CU31" s="3">
        <v>3500000</v>
      </c>
      <c r="CV31" s="3">
        <v>3500000</v>
      </c>
      <c r="CW31" s="3">
        <v>3500000</v>
      </c>
      <c r="CX31" s="3">
        <v>3500000</v>
      </c>
      <c r="CY31" s="3">
        <v>3500000</v>
      </c>
      <c r="CZ31" s="3">
        <v>3500000</v>
      </c>
      <c r="DA31" s="3">
        <v>3500000</v>
      </c>
      <c r="DB31" s="3">
        <v>3500000</v>
      </c>
      <c r="DC31" s="3">
        <v>3500000</v>
      </c>
      <c r="DD31" s="3">
        <v>3500000</v>
      </c>
      <c r="DE31" s="3">
        <v>3500000</v>
      </c>
      <c r="DF31" s="3">
        <v>3500000</v>
      </c>
      <c r="DG31" s="3">
        <v>3500000</v>
      </c>
      <c r="DH31" s="3">
        <v>3500000</v>
      </c>
      <c r="DI31" s="3">
        <v>3500000</v>
      </c>
      <c r="DJ31" s="3">
        <v>3500000</v>
      </c>
      <c r="DK31" s="3">
        <v>3500000</v>
      </c>
      <c r="DL31" s="3">
        <v>3500000</v>
      </c>
      <c r="DM31" s="3">
        <v>3500000</v>
      </c>
      <c r="DN31" s="3">
        <v>3500000</v>
      </c>
      <c r="DO31" s="3">
        <v>3500000</v>
      </c>
      <c r="DP31" s="3">
        <v>3500000</v>
      </c>
      <c r="DQ31" s="3">
        <v>3500000</v>
      </c>
      <c r="DR31" s="3">
        <v>3500000</v>
      </c>
      <c r="DS31" s="3">
        <v>3500000</v>
      </c>
      <c r="DT31" s="3">
        <v>3500000</v>
      </c>
      <c r="DU31" s="3">
        <v>3500000</v>
      </c>
      <c r="DV31" s="3">
        <v>3500000</v>
      </c>
      <c r="DW31" s="3">
        <v>3500000</v>
      </c>
      <c r="DX31" s="3">
        <v>3500000</v>
      </c>
      <c r="DY31" s="3">
        <v>3500000</v>
      </c>
      <c r="DZ31" s="3">
        <v>3500000</v>
      </c>
      <c r="EA31" s="3">
        <v>3500000</v>
      </c>
      <c r="EB31" s="3">
        <v>3500000</v>
      </c>
      <c r="EC31" s="3">
        <v>3500000</v>
      </c>
      <c r="ED31" s="3">
        <v>3500000</v>
      </c>
      <c r="EE31" s="3">
        <v>3500000</v>
      </c>
      <c r="EF31" s="3">
        <v>3500000</v>
      </c>
      <c r="EG31" s="3">
        <v>3500000</v>
      </c>
      <c r="EH31" s="3">
        <v>3500000</v>
      </c>
      <c r="EI31" s="3">
        <v>3500000</v>
      </c>
      <c r="EJ31" s="3">
        <v>3500000</v>
      </c>
      <c r="EK31" s="3">
        <v>3500000</v>
      </c>
      <c r="EL31" s="3">
        <v>3500000</v>
      </c>
      <c r="EM31" s="3">
        <v>3500000</v>
      </c>
      <c r="EN31" s="3">
        <v>3500000</v>
      </c>
      <c r="EO31" s="3">
        <v>3500000</v>
      </c>
      <c r="EP31" s="3">
        <v>3500000</v>
      </c>
      <c r="EQ31" s="3">
        <v>3500000</v>
      </c>
      <c r="ER31" s="3">
        <v>3500000</v>
      </c>
      <c r="ES31" s="3">
        <v>3500000</v>
      </c>
      <c r="ET31" s="3">
        <v>3500000</v>
      </c>
      <c r="EU31" s="3">
        <v>3500000</v>
      </c>
      <c r="EV31" s="3">
        <v>3500000</v>
      </c>
      <c r="EW31" s="3">
        <v>3500000</v>
      </c>
      <c r="EX31" s="3">
        <v>3500000</v>
      </c>
      <c r="EY31" s="3">
        <v>3500000</v>
      </c>
      <c r="EZ31" s="3">
        <v>3500000</v>
      </c>
      <c r="FA31" s="3">
        <v>3500000</v>
      </c>
      <c r="FB31" s="3">
        <v>3500000</v>
      </c>
      <c r="FC31" s="3">
        <v>3500000</v>
      </c>
      <c r="FD31" s="3">
        <v>3500000</v>
      </c>
      <c r="FE31" s="3">
        <v>3500000</v>
      </c>
      <c r="FF31" s="3">
        <v>3500000</v>
      </c>
      <c r="FG31" s="3">
        <v>3500000</v>
      </c>
      <c r="FH31" s="3">
        <v>3500000</v>
      </c>
      <c r="FI31" s="3">
        <v>3500000</v>
      </c>
      <c r="FJ31" s="3">
        <f t="shared" si="0"/>
        <v>336000</v>
      </c>
      <c r="FK31" s="3">
        <f t="shared" si="1"/>
        <v>330000</v>
      </c>
      <c r="FL31" s="3">
        <f t="shared" si="2"/>
        <v>324000</v>
      </c>
      <c r="FM31" s="3">
        <f t="shared" si="3"/>
        <v>336000</v>
      </c>
      <c r="FN31" s="3">
        <f t="shared" si="4"/>
        <v>330000</v>
      </c>
      <c r="FO31" s="3">
        <f t="shared" si="5"/>
        <v>324000</v>
      </c>
      <c r="FP31" s="3">
        <f t="shared" si="6"/>
        <v>300000</v>
      </c>
      <c r="FQ31" s="3">
        <f t="shared" si="7"/>
        <v>294000</v>
      </c>
      <c r="FR31" s="3">
        <f t="shared" si="8"/>
        <v>288000</v>
      </c>
      <c r="FS31" s="3">
        <f t="shared" si="9"/>
        <v>309000</v>
      </c>
      <c r="FT31" s="3">
        <f t="shared" si="10"/>
        <v>303000</v>
      </c>
      <c r="FU31" s="3">
        <f t="shared" si="11"/>
        <v>297000</v>
      </c>
      <c r="FV31" s="3">
        <f t="shared" si="12"/>
        <v>148000</v>
      </c>
      <c r="FW31" s="3">
        <f t="shared" si="13"/>
        <v>144000</v>
      </c>
      <c r="FX31" s="3">
        <f t="shared" si="14"/>
        <v>140000</v>
      </c>
      <c r="FY31" s="3">
        <f t="shared" si="15"/>
        <v>148000</v>
      </c>
      <c r="FZ31" s="3">
        <f t="shared" si="16"/>
        <v>144000</v>
      </c>
      <c r="GA31" s="3">
        <f t="shared" si="17"/>
        <v>140000</v>
      </c>
      <c r="GB31" s="3">
        <f t="shared" si="18"/>
        <v>148000</v>
      </c>
      <c r="GC31" s="3">
        <f t="shared" si="19"/>
        <v>144000</v>
      </c>
      <c r="GD31" s="3">
        <f t="shared" si="20"/>
        <v>140000</v>
      </c>
      <c r="GE31" s="3">
        <f t="shared" si="21"/>
        <v>157000</v>
      </c>
      <c r="GF31" s="3">
        <f t="shared" si="22"/>
        <v>153000</v>
      </c>
      <c r="GG31" s="3">
        <f t="shared" si="23"/>
        <v>153000</v>
      </c>
      <c r="GH31" s="14">
        <f t="shared" si="24"/>
        <v>22000</v>
      </c>
      <c r="GI31" s="3">
        <f t="shared" si="25"/>
        <v>20000</v>
      </c>
      <c r="GJ31" s="3">
        <f t="shared" si="26"/>
        <v>18000</v>
      </c>
      <c r="GK31" s="3">
        <f t="shared" si="27"/>
        <v>20000</v>
      </c>
      <c r="GL31" s="3">
        <f t="shared" si="28"/>
        <v>18000</v>
      </c>
      <c r="GM31" s="3">
        <f t="shared" si="29"/>
        <v>16000</v>
      </c>
      <c r="GN31" s="3">
        <f t="shared" si="30"/>
        <v>27000</v>
      </c>
      <c r="GO31" s="3">
        <f t="shared" si="31"/>
        <v>25000</v>
      </c>
      <c r="GP31" s="3">
        <f t="shared" si="32"/>
        <v>23000</v>
      </c>
      <c r="GQ31" s="3">
        <f t="shared" si="33"/>
        <v>32000</v>
      </c>
      <c r="GR31" s="3">
        <f t="shared" si="34"/>
        <v>30000</v>
      </c>
      <c r="GS31" s="3">
        <f t="shared" si="35"/>
        <v>28000</v>
      </c>
      <c r="GT31" s="3">
        <f t="shared" si="36"/>
        <v>19000</v>
      </c>
      <c r="GU31" s="3">
        <f t="shared" si="37"/>
        <v>17000</v>
      </c>
      <c r="GV31" s="3">
        <f t="shared" si="38"/>
        <v>15000</v>
      </c>
      <c r="GW31" s="3">
        <f t="shared" si="39"/>
        <v>19000</v>
      </c>
      <c r="GX31" s="3">
        <f t="shared" si="40"/>
        <v>17000</v>
      </c>
      <c r="GY31" s="3">
        <f t="shared" si="41"/>
        <v>15000</v>
      </c>
      <c r="GZ31" s="3">
        <f t="shared" si="42"/>
        <v>65</v>
      </c>
      <c r="HA31" s="3">
        <f t="shared" si="43"/>
        <v>21551724</v>
      </c>
      <c r="HB31" s="3">
        <f t="shared" si="44"/>
        <v>21551724</v>
      </c>
      <c r="HC31" s="3">
        <f t="shared" si="45"/>
        <v>10500000</v>
      </c>
      <c r="HD31" s="3">
        <f t="shared" si="46"/>
        <v>10500000</v>
      </c>
      <c r="HE31" s="3">
        <f t="shared" si="47"/>
        <v>10500000</v>
      </c>
      <c r="HF31" s="3">
        <f t="shared" si="48"/>
        <v>10500000</v>
      </c>
      <c r="HG31" s="3">
        <f t="shared" si="49"/>
        <v>10500000</v>
      </c>
      <c r="HH31" s="3">
        <f t="shared" si="50"/>
        <v>10500000</v>
      </c>
      <c r="HI31" s="3">
        <f t="shared" si="51"/>
        <v>10500000</v>
      </c>
      <c r="HJ31" s="3">
        <f t="shared" si="52"/>
        <v>10500000</v>
      </c>
      <c r="HK31" s="3">
        <f t="shared" si="53"/>
        <v>10500000</v>
      </c>
      <c r="HL31" s="3">
        <f t="shared" si="54"/>
        <v>10500000</v>
      </c>
      <c r="HM31" s="3">
        <f t="shared" si="55"/>
        <v>10500000</v>
      </c>
      <c r="HN31" s="3">
        <f t="shared" si="56"/>
        <v>10500000</v>
      </c>
      <c r="HO31" s="3">
        <f t="shared" si="57"/>
        <v>10500000</v>
      </c>
      <c r="HP31" s="3">
        <f t="shared" si="58"/>
        <v>10500000</v>
      </c>
      <c r="HQ31" s="3">
        <f t="shared" si="59"/>
        <v>10500000</v>
      </c>
      <c r="HR31" s="3">
        <f t="shared" si="60"/>
        <v>10500000</v>
      </c>
      <c r="HS31" s="3">
        <f t="shared" si="61"/>
        <v>10500000</v>
      </c>
      <c r="HT31" s="3">
        <f t="shared" si="62"/>
        <v>10500000</v>
      </c>
      <c r="HU31" s="3">
        <f t="shared" si="63"/>
        <v>10500000</v>
      </c>
      <c r="HV31" s="3">
        <f t="shared" si="64"/>
        <v>10500000</v>
      </c>
      <c r="HW31" s="3">
        <f t="shared" si="65"/>
        <v>10500000</v>
      </c>
      <c r="HX31" s="3">
        <f t="shared" si="66"/>
        <v>7000000</v>
      </c>
      <c r="HY31" s="3">
        <f t="shared" si="67"/>
        <v>7000000</v>
      </c>
      <c r="HZ31" s="3">
        <f t="shared" si="68"/>
        <v>7000000</v>
      </c>
      <c r="IA31" s="3">
        <f t="shared" si="69"/>
        <v>7000000</v>
      </c>
      <c r="IB31" s="3">
        <f t="shared" si="70"/>
        <v>7000000</v>
      </c>
      <c r="IC31" s="3">
        <f t="shared" si="71"/>
        <v>7000000</v>
      </c>
      <c r="ID31" s="3">
        <f t="shared" si="72"/>
        <v>7000000</v>
      </c>
      <c r="IE31" s="3">
        <f t="shared" si="73"/>
        <v>7000000</v>
      </c>
      <c r="IF31" s="3">
        <f t="shared" si="74"/>
        <v>7000000</v>
      </c>
      <c r="IG31" s="3">
        <f t="shared" si="75"/>
        <v>7000000</v>
      </c>
      <c r="IH31" s="3">
        <f t="shared" si="76"/>
        <v>7000000</v>
      </c>
      <c r="II31" s="3">
        <f t="shared" si="77"/>
        <v>7000000</v>
      </c>
      <c r="IJ31" s="3">
        <f t="shared" si="78"/>
        <v>7000000</v>
      </c>
      <c r="IK31" s="3">
        <f t="shared" si="79"/>
        <v>7000000</v>
      </c>
      <c r="IL31" s="3">
        <f t="shared" si="80"/>
        <v>7000000</v>
      </c>
      <c r="IM31" s="3">
        <f t="shared" si="81"/>
        <v>7000000</v>
      </c>
      <c r="IN31" s="3">
        <f t="shared" si="82"/>
        <v>7000000</v>
      </c>
      <c r="IO31" s="3">
        <f t="shared" si="83"/>
        <v>10500000</v>
      </c>
      <c r="IP31" s="3">
        <f t="shared" si="84"/>
        <v>7000000</v>
      </c>
      <c r="IQ31" s="3">
        <f t="shared" si="85"/>
        <v>7000000</v>
      </c>
      <c r="IR31" s="3">
        <f t="shared" si="86"/>
        <v>7000000</v>
      </c>
      <c r="IS31" s="3">
        <f t="array" ref="IS31">SUM(IF($C$2:$IR$2&gt;=1,C31:IR31,0))</f>
        <v>161633896</v>
      </c>
      <c r="IT31" s="5" t="s">
        <v>164</v>
      </c>
    </row>
    <row r="32" spans="1:254" x14ac:dyDescent="0.2">
      <c r="A32" s="2" t="s">
        <v>168</v>
      </c>
      <c r="B32" s="1" t="s">
        <v>7</v>
      </c>
      <c r="C32" s="9">
        <v>234000</v>
      </c>
      <c r="D32" s="9">
        <v>68000</v>
      </c>
      <c r="E32" s="9">
        <v>68000</v>
      </c>
      <c r="F32" s="9">
        <v>28000</v>
      </c>
      <c r="G32" s="9">
        <v>150000</v>
      </c>
      <c r="H32" s="9">
        <v>68000</v>
      </c>
      <c r="I32" s="9">
        <v>18000</v>
      </c>
      <c r="J32" s="9">
        <v>25000</v>
      </c>
      <c r="K32" s="9">
        <v>60000</v>
      </c>
      <c r="L32" s="9">
        <v>76000</v>
      </c>
      <c r="M32" s="9">
        <v>70000</v>
      </c>
      <c r="N32" s="9">
        <v>85000</v>
      </c>
      <c r="O32" s="9">
        <v>20000</v>
      </c>
      <c r="P32" s="9">
        <v>17000</v>
      </c>
      <c r="Q32" s="4">
        <v>17000</v>
      </c>
      <c r="R32" s="4">
        <v>30000</v>
      </c>
      <c r="S32" s="4">
        <v>234000</v>
      </c>
      <c r="T32" s="4">
        <v>68000</v>
      </c>
      <c r="U32" s="4">
        <v>68000</v>
      </c>
      <c r="V32" s="4">
        <v>28000</v>
      </c>
      <c r="W32" s="4">
        <v>150000</v>
      </c>
      <c r="X32" s="4">
        <v>68000</v>
      </c>
      <c r="Y32" s="4">
        <v>18000</v>
      </c>
      <c r="Z32" s="4">
        <v>25000</v>
      </c>
      <c r="AA32" s="4">
        <v>60000</v>
      </c>
      <c r="AB32" s="4">
        <v>76000</v>
      </c>
      <c r="AC32" s="4">
        <v>70000</v>
      </c>
      <c r="AD32" s="4">
        <v>85000</v>
      </c>
      <c r="AE32" s="3">
        <v>20000</v>
      </c>
      <c r="AF32" s="3">
        <v>17000</v>
      </c>
      <c r="AG32" s="3">
        <v>17000</v>
      </c>
      <c r="AH32" s="3">
        <v>30000</v>
      </c>
      <c r="AI32" s="3">
        <v>234000</v>
      </c>
      <c r="AJ32" s="3">
        <v>68000</v>
      </c>
      <c r="AK32" s="3">
        <v>68000</v>
      </c>
      <c r="AL32" s="3">
        <v>28000</v>
      </c>
      <c r="AM32" s="3">
        <v>150000</v>
      </c>
      <c r="AN32" s="3">
        <v>68000</v>
      </c>
      <c r="AO32" s="3">
        <v>18000</v>
      </c>
      <c r="AP32" s="3">
        <v>25000</v>
      </c>
      <c r="AQ32" s="3">
        <v>60000</v>
      </c>
      <c r="AR32" s="3">
        <v>76000</v>
      </c>
      <c r="AS32" s="3">
        <v>70000</v>
      </c>
      <c r="AT32" s="3">
        <v>85000</v>
      </c>
      <c r="AU32" s="3">
        <v>20000</v>
      </c>
      <c r="AV32" s="3">
        <v>17000</v>
      </c>
      <c r="AW32" s="3">
        <v>17000</v>
      </c>
      <c r="AX32" s="3">
        <v>30000</v>
      </c>
      <c r="AY32" s="3">
        <v>300</v>
      </c>
      <c r="AZ32" s="3">
        <v>8000000</v>
      </c>
      <c r="BA32" s="3">
        <v>8000000</v>
      </c>
      <c r="BB32" s="3">
        <v>2500000</v>
      </c>
      <c r="BC32" s="3">
        <v>2500000</v>
      </c>
      <c r="BD32" s="3">
        <v>2500000</v>
      </c>
      <c r="BE32" s="3">
        <v>2500000</v>
      </c>
      <c r="BF32" s="3">
        <v>2500000</v>
      </c>
      <c r="BG32" s="3">
        <v>2500000</v>
      </c>
      <c r="BH32" s="3">
        <v>2500000</v>
      </c>
      <c r="BI32" s="3">
        <v>2500000</v>
      </c>
      <c r="BJ32" s="3">
        <v>2500000</v>
      </c>
      <c r="BK32" s="3">
        <v>2500000</v>
      </c>
      <c r="BL32" s="3">
        <v>2500000</v>
      </c>
      <c r="BM32" s="3">
        <v>2500000</v>
      </c>
      <c r="BN32" s="3">
        <v>2500000</v>
      </c>
      <c r="BO32" s="3">
        <v>2500000</v>
      </c>
      <c r="BP32" s="3">
        <v>2500000</v>
      </c>
      <c r="BQ32" s="3">
        <v>2500000</v>
      </c>
      <c r="BR32" s="3">
        <v>2500000</v>
      </c>
      <c r="BS32" s="3">
        <v>2500000</v>
      </c>
      <c r="BT32" s="3">
        <v>2500000</v>
      </c>
      <c r="BU32" s="3">
        <v>2500000</v>
      </c>
      <c r="BV32" s="3">
        <v>2500000</v>
      </c>
      <c r="BW32" s="3">
        <v>2500000</v>
      </c>
      <c r="BX32" s="3">
        <v>2500000</v>
      </c>
      <c r="BY32" s="3">
        <v>2500000</v>
      </c>
      <c r="BZ32" s="3">
        <v>2500000</v>
      </c>
      <c r="CA32" s="3">
        <v>2500000</v>
      </c>
      <c r="CB32" s="3">
        <v>2500000</v>
      </c>
      <c r="CC32" s="3">
        <v>2500000</v>
      </c>
      <c r="CD32" s="3">
        <v>2500000</v>
      </c>
      <c r="CE32" s="3">
        <v>2500000</v>
      </c>
      <c r="CF32" s="3">
        <v>2500000</v>
      </c>
      <c r="CG32" s="3">
        <v>2500000</v>
      </c>
      <c r="CH32" s="3">
        <v>2500000</v>
      </c>
      <c r="CI32" s="3">
        <v>2500000</v>
      </c>
      <c r="CJ32" s="3">
        <v>2500000</v>
      </c>
      <c r="CK32" s="3">
        <v>2500000</v>
      </c>
      <c r="CL32" s="3">
        <v>2500000</v>
      </c>
      <c r="CM32" s="3">
        <v>2500000</v>
      </c>
      <c r="CN32" s="3">
        <v>2500000</v>
      </c>
      <c r="CO32" s="3">
        <v>2500000</v>
      </c>
      <c r="CP32" s="3">
        <v>2500000</v>
      </c>
      <c r="CQ32" s="3">
        <v>2500000</v>
      </c>
      <c r="CR32" s="3">
        <v>2500000</v>
      </c>
      <c r="CS32" s="3">
        <v>2500000</v>
      </c>
      <c r="CT32" s="3">
        <v>2500000</v>
      </c>
      <c r="CU32" s="3">
        <v>2500000</v>
      </c>
      <c r="CV32" s="3">
        <v>2500000</v>
      </c>
      <c r="CW32" s="3">
        <v>2500000</v>
      </c>
      <c r="CX32" s="3">
        <v>2500000</v>
      </c>
      <c r="CY32" s="3">
        <v>2500000</v>
      </c>
      <c r="CZ32" s="3">
        <v>2500000</v>
      </c>
      <c r="DA32" s="3">
        <v>2500000</v>
      </c>
      <c r="DB32" s="3">
        <v>2500000</v>
      </c>
      <c r="DC32" s="3">
        <v>2500000</v>
      </c>
      <c r="DD32" s="3">
        <v>2500000</v>
      </c>
      <c r="DE32" s="3">
        <v>2500000</v>
      </c>
      <c r="DF32" s="3">
        <v>2500000</v>
      </c>
      <c r="DG32" s="3">
        <v>2500000</v>
      </c>
      <c r="DH32" s="3">
        <v>2500000</v>
      </c>
      <c r="DI32" s="3">
        <v>2500000</v>
      </c>
      <c r="DJ32" s="3">
        <v>2500000</v>
      </c>
      <c r="DK32" s="3">
        <v>2500000</v>
      </c>
      <c r="DL32" s="3">
        <v>2500000</v>
      </c>
      <c r="DM32" s="3">
        <v>2500000</v>
      </c>
      <c r="DN32" s="3">
        <v>2500000</v>
      </c>
      <c r="DO32" s="3">
        <v>2500000</v>
      </c>
      <c r="DP32" s="3">
        <v>2500000</v>
      </c>
      <c r="DQ32" s="3">
        <v>2500000</v>
      </c>
      <c r="DR32" s="3">
        <v>2500000</v>
      </c>
      <c r="DS32" s="3">
        <v>2500000</v>
      </c>
      <c r="DT32" s="3">
        <v>2500000</v>
      </c>
      <c r="DU32" s="3">
        <v>2500000</v>
      </c>
      <c r="DV32" s="3">
        <v>2500000</v>
      </c>
      <c r="DW32" s="3">
        <v>2500000</v>
      </c>
      <c r="DX32" s="3">
        <v>2500000</v>
      </c>
      <c r="DY32" s="3">
        <v>2500000</v>
      </c>
      <c r="DZ32" s="3">
        <v>2500000</v>
      </c>
      <c r="EA32" s="3">
        <v>2500000</v>
      </c>
      <c r="EB32" s="3">
        <v>2500000</v>
      </c>
      <c r="EC32" s="3">
        <v>2500000</v>
      </c>
      <c r="ED32" s="3">
        <v>2500000</v>
      </c>
      <c r="EE32" s="3">
        <v>2500000</v>
      </c>
      <c r="EF32" s="3">
        <v>2500000</v>
      </c>
      <c r="EG32" s="3">
        <v>2500000</v>
      </c>
      <c r="EH32" s="3">
        <v>2500000</v>
      </c>
      <c r="EI32" s="3">
        <v>2500000</v>
      </c>
      <c r="EJ32" s="3">
        <v>2500000</v>
      </c>
      <c r="EK32" s="3">
        <v>2500000</v>
      </c>
      <c r="EL32" s="3">
        <v>2500000</v>
      </c>
      <c r="EM32" s="3">
        <v>2500000</v>
      </c>
      <c r="EN32" s="3">
        <v>2500000</v>
      </c>
      <c r="EO32" s="3">
        <v>2500000</v>
      </c>
      <c r="EP32" s="3">
        <v>2500000</v>
      </c>
      <c r="EQ32" s="3">
        <v>2500000</v>
      </c>
      <c r="ER32" s="3">
        <v>2500000</v>
      </c>
      <c r="ES32" s="3">
        <v>2500000</v>
      </c>
      <c r="ET32" s="3">
        <v>2500000</v>
      </c>
      <c r="EU32" s="3">
        <v>2500000</v>
      </c>
      <c r="EV32" s="3">
        <v>2500000</v>
      </c>
      <c r="EW32" s="3">
        <v>2500000</v>
      </c>
      <c r="EX32" s="3">
        <v>2500000</v>
      </c>
      <c r="EY32" s="3">
        <v>2500000</v>
      </c>
      <c r="EZ32" s="3">
        <v>2500000</v>
      </c>
      <c r="FA32" s="3">
        <v>2500000</v>
      </c>
      <c r="FB32" s="3">
        <v>2500000</v>
      </c>
      <c r="FC32" s="3">
        <v>2500000</v>
      </c>
      <c r="FD32" s="3">
        <v>2500000</v>
      </c>
      <c r="FE32" s="3">
        <v>2500000</v>
      </c>
      <c r="FF32" s="3">
        <v>2500000</v>
      </c>
      <c r="FG32" s="3">
        <v>2500000</v>
      </c>
      <c r="FH32" s="3">
        <v>2500000</v>
      </c>
      <c r="FI32" s="3">
        <v>2500000</v>
      </c>
      <c r="FJ32" s="3">
        <f t="shared" si="0"/>
        <v>330000</v>
      </c>
      <c r="FK32" s="3">
        <f t="shared" si="1"/>
        <v>330000</v>
      </c>
      <c r="FL32" s="3">
        <f t="shared" si="2"/>
        <v>330000</v>
      </c>
      <c r="FM32" s="3">
        <f t="shared" si="3"/>
        <v>330000</v>
      </c>
      <c r="FN32" s="3">
        <f t="shared" si="4"/>
        <v>330000</v>
      </c>
      <c r="FO32" s="3">
        <f t="shared" si="5"/>
        <v>330000</v>
      </c>
      <c r="FP32" s="3">
        <f t="shared" si="6"/>
        <v>294000</v>
      </c>
      <c r="FQ32" s="3">
        <f t="shared" si="7"/>
        <v>294000</v>
      </c>
      <c r="FR32" s="3">
        <f t="shared" si="8"/>
        <v>294000</v>
      </c>
      <c r="FS32" s="3">
        <f t="shared" si="9"/>
        <v>303000</v>
      </c>
      <c r="FT32" s="3">
        <f t="shared" si="10"/>
        <v>303000</v>
      </c>
      <c r="FU32" s="3">
        <f t="shared" si="11"/>
        <v>303000</v>
      </c>
      <c r="FV32" s="3">
        <f t="shared" si="12"/>
        <v>144000</v>
      </c>
      <c r="FW32" s="3">
        <f t="shared" si="13"/>
        <v>144000</v>
      </c>
      <c r="FX32" s="3">
        <f t="shared" si="14"/>
        <v>144000</v>
      </c>
      <c r="FY32" s="3">
        <f t="shared" si="15"/>
        <v>144000</v>
      </c>
      <c r="FZ32" s="3">
        <f t="shared" si="16"/>
        <v>144000</v>
      </c>
      <c r="GA32" s="3">
        <f t="shared" si="17"/>
        <v>144000</v>
      </c>
      <c r="GB32" s="3">
        <f t="shared" si="18"/>
        <v>144000</v>
      </c>
      <c r="GC32" s="3">
        <f t="shared" si="19"/>
        <v>144000</v>
      </c>
      <c r="GD32" s="3">
        <f t="shared" si="20"/>
        <v>144000</v>
      </c>
      <c r="GE32" s="3">
        <f t="shared" si="21"/>
        <v>153000</v>
      </c>
      <c r="GF32" s="3">
        <f t="shared" si="22"/>
        <v>153000</v>
      </c>
      <c r="GG32" s="3">
        <f t="shared" si="23"/>
        <v>153000</v>
      </c>
      <c r="GH32" s="14">
        <f t="shared" si="24"/>
        <v>20000</v>
      </c>
      <c r="GI32" s="3">
        <f t="shared" si="25"/>
        <v>20000</v>
      </c>
      <c r="GJ32" s="3">
        <f t="shared" si="26"/>
        <v>20000</v>
      </c>
      <c r="GK32" s="3">
        <f t="shared" si="27"/>
        <v>18000</v>
      </c>
      <c r="GL32" s="3">
        <f t="shared" si="28"/>
        <v>18000</v>
      </c>
      <c r="GM32" s="3">
        <f t="shared" si="29"/>
        <v>18000</v>
      </c>
      <c r="GN32" s="3">
        <f t="shared" si="30"/>
        <v>25000</v>
      </c>
      <c r="GO32" s="3">
        <f t="shared" si="31"/>
        <v>25000</v>
      </c>
      <c r="GP32" s="3">
        <f t="shared" si="32"/>
        <v>25000</v>
      </c>
      <c r="GQ32" s="3">
        <f t="shared" si="33"/>
        <v>30000</v>
      </c>
      <c r="GR32" s="3">
        <f t="shared" si="34"/>
        <v>30000</v>
      </c>
      <c r="GS32" s="3">
        <f t="shared" si="35"/>
        <v>30000</v>
      </c>
      <c r="GT32" s="3">
        <f t="shared" si="36"/>
        <v>17000</v>
      </c>
      <c r="GU32" s="3">
        <f t="shared" si="37"/>
        <v>17000</v>
      </c>
      <c r="GV32" s="3">
        <f t="shared" si="38"/>
        <v>17000</v>
      </c>
      <c r="GW32" s="3">
        <f t="shared" si="39"/>
        <v>17000</v>
      </c>
      <c r="GX32" s="3">
        <f t="shared" si="40"/>
        <v>17000</v>
      </c>
      <c r="GY32" s="3">
        <f t="shared" si="41"/>
        <v>17000</v>
      </c>
      <c r="GZ32" s="3">
        <f t="shared" si="42"/>
        <v>300</v>
      </c>
      <c r="HA32" s="3">
        <f t="shared" si="43"/>
        <v>8000000</v>
      </c>
      <c r="HB32" s="3">
        <f t="shared" si="44"/>
        <v>8000000</v>
      </c>
      <c r="HC32" s="3">
        <f t="shared" si="45"/>
        <v>7500000</v>
      </c>
      <c r="HD32" s="3">
        <f t="shared" si="46"/>
        <v>7500000</v>
      </c>
      <c r="HE32" s="3">
        <f t="shared" si="47"/>
        <v>7500000</v>
      </c>
      <c r="HF32" s="3">
        <f t="shared" si="48"/>
        <v>7500000</v>
      </c>
      <c r="HG32" s="3">
        <f t="shared" si="49"/>
        <v>7500000</v>
      </c>
      <c r="HH32" s="3">
        <f t="shared" si="50"/>
        <v>7500000</v>
      </c>
      <c r="HI32" s="3">
        <f t="shared" si="51"/>
        <v>7500000</v>
      </c>
      <c r="HJ32" s="3">
        <f t="shared" si="52"/>
        <v>7500000</v>
      </c>
      <c r="HK32" s="3">
        <f t="shared" si="53"/>
        <v>7500000</v>
      </c>
      <c r="HL32" s="3">
        <f t="shared" si="54"/>
        <v>7500000</v>
      </c>
      <c r="HM32" s="3">
        <f t="shared" si="55"/>
        <v>7500000</v>
      </c>
      <c r="HN32" s="3">
        <f t="shared" si="56"/>
        <v>7500000</v>
      </c>
      <c r="HO32" s="3">
        <f t="shared" si="57"/>
        <v>7500000</v>
      </c>
      <c r="HP32" s="3">
        <f t="shared" si="58"/>
        <v>7500000</v>
      </c>
      <c r="HQ32" s="3">
        <f t="shared" si="59"/>
        <v>7500000</v>
      </c>
      <c r="HR32" s="3">
        <f t="shared" si="60"/>
        <v>7500000</v>
      </c>
      <c r="HS32" s="3">
        <f t="shared" si="61"/>
        <v>7500000</v>
      </c>
      <c r="HT32" s="3">
        <f t="shared" si="62"/>
        <v>7500000</v>
      </c>
      <c r="HU32" s="3">
        <f t="shared" si="63"/>
        <v>7500000</v>
      </c>
      <c r="HV32" s="3">
        <f t="shared" si="64"/>
        <v>7500000</v>
      </c>
      <c r="HW32" s="3">
        <f t="shared" si="65"/>
        <v>7500000</v>
      </c>
      <c r="HX32" s="3">
        <f t="shared" si="66"/>
        <v>5000000</v>
      </c>
      <c r="HY32" s="3">
        <f t="shared" si="67"/>
        <v>5000000</v>
      </c>
      <c r="HZ32" s="3">
        <f t="shared" si="68"/>
        <v>5000000</v>
      </c>
      <c r="IA32" s="3">
        <f t="shared" si="69"/>
        <v>5000000</v>
      </c>
      <c r="IB32" s="3">
        <f t="shared" si="70"/>
        <v>5000000</v>
      </c>
      <c r="IC32" s="3">
        <f t="shared" si="71"/>
        <v>5000000</v>
      </c>
      <c r="ID32" s="3">
        <f t="shared" si="72"/>
        <v>5000000</v>
      </c>
      <c r="IE32" s="3">
        <f t="shared" si="73"/>
        <v>5000000</v>
      </c>
      <c r="IF32" s="3">
        <f t="shared" si="74"/>
        <v>5000000</v>
      </c>
      <c r="IG32" s="3">
        <f t="shared" si="75"/>
        <v>5000000</v>
      </c>
      <c r="IH32" s="3">
        <f t="shared" si="76"/>
        <v>5000000</v>
      </c>
      <c r="II32" s="3">
        <f t="shared" si="77"/>
        <v>5000000</v>
      </c>
      <c r="IJ32" s="3">
        <f t="shared" si="78"/>
        <v>5000000</v>
      </c>
      <c r="IK32" s="3">
        <f t="shared" si="79"/>
        <v>5000000</v>
      </c>
      <c r="IL32" s="3">
        <f t="shared" si="80"/>
        <v>5000000</v>
      </c>
      <c r="IM32" s="3">
        <f t="shared" si="81"/>
        <v>5000000</v>
      </c>
      <c r="IN32" s="3">
        <f t="shared" si="82"/>
        <v>5000000</v>
      </c>
      <c r="IO32" s="3">
        <f t="shared" si="83"/>
        <v>7500000</v>
      </c>
      <c r="IP32" s="3">
        <f t="shared" si="84"/>
        <v>5000000</v>
      </c>
      <c r="IQ32" s="3">
        <f t="shared" si="85"/>
        <v>5000000</v>
      </c>
      <c r="IR32" s="3">
        <f t="shared" si="86"/>
        <v>5000000</v>
      </c>
      <c r="IS32" s="3">
        <f t="array" ref="IS32">SUM(IF($C$2:$IR$2&gt;=1,C32:IR32,0))</f>
        <v>86469000</v>
      </c>
      <c r="IT32" s="5" t="s">
        <v>164</v>
      </c>
    </row>
    <row r="33" spans="1:254" x14ac:dyDescent="0.2">
      <c r="A33" s="2" t="s">
        <v>131</v>
      </c>
      <c r="B33" s="1" t="s">
        <v>7</v>
      </c>
      <c r="C33" s="9">
        <v>234000</v>
      </c>
      <c r="D33" s="9">
        <v>68000</v>
      </c>
      <c r="E33" s="9">
        <v>68000</v>
      </c>
      <c r="F33" s="9">
        <v>28000</v>
      </c>
      <c r="G33" s="9">
        <v>150000</v>
      </c>
      <c r="H33" s="9">
        <v>68000</v>
      </c>
      <c r="I33" s="9">
        <v>18000</v>
      </c>
      <c r="J33" s="9">
        <v>25000</v>
      </c>
      <c r="K33" s="9">
        <v>60000</v>
      </c>
      <c r="L33" s="9">
        <v>76000</v>
      </c>
      <c r="M33" s="9">
        <v>70000</v>
      </c>
      <c r="N33" s="9">
        <v>85000</v>
      </c>
      <c r="O33" s="9">
        <v>20000</v>
      </c>
      <c r="P33" s="9">
        <v>17000</v>
      </c>
      <c r="Q33" s="4">
        <v>17000</v>
      </c>
      <c r="R33" s="4">
        <v>30000</v>
      </c>
      <c r="S33" s="4">
        <v>233000</v>
      </c>
      <c r="T33" s="4">
        <v>67000</v>
      </c>
      <c r="U33" s="4">
        <v>67000</v>
      </c>
      <c r="V33" s="4">
        <v>27000</v>
      </c>
      <c r="W33" s="4">
        <v>149000</v>
      </c>
      <c r="X33" s="4">
        <v>67000</v>
      </c>
      <c r="Y33" s="4">
        <v>17000</v>
      </c>
      <c r="Z33" s="4">
        <v>24000</v>
      </c>
      <c r="AA33" s="4">
        <v>59000</v>
      </c>
      <c r="AB33" s="4">
        <v>75000</v>
      </c>
      <c r="AC33" s="4">
        <v>69000</v>
      </c>
      <c r="AD33" s="4">
        <v>84000</v>
      </c>
      <c r="AE33" s="3">
        <v>19000</v>
      </c>
      <c r="AF33" s="3">
        <v>16000</v>
      </c>
      <c r="AG33" s="3">
        <v>16000</v>
      </c>
      <c r="AH33" s="3">
        <v>29000</v>
      </c>
      <c r="AI33" s="3">
        <v>232100</v>
      </c>
      <c r="AJ33" s="3">
        <v>66100</v>
      </c>
      <c r="AK33" s="3">
        <v>66100</v>
      </c>
      <c r="AL33" s="3">
        <v>26100</v>
      </c>
      <c r="AM33" s="3">
        <v>148100</v>
      </c>
      <c r="AN33" s="3">
        <v>66100</v>
      </c>
      <c r="AO33" s="3">
        <v>16100</v>
      </c>
      <c r="AP33" s="3">
        <v>23100</v>
      </c>
      <c r="AQ33" s="3">
        <v>58100</v>
      </c>
      <c r="AR33" s="3">
        <v>74100</v>
      </c>
      <c r="AS33" s="3">
        <v>68100</v>
      </c>
      <c r="AT33" s="3">
        <v>83100</v>
      </c>
      <c r="AU33" s="3">
        <v>18100</v>
      </c>
      <c r="AV33" s="3">
        <v>15100</v>
      </c>
      <c r="AW33" s="3">
        <v>15100</v>
      </c>
      <c r="AX33" s="3">
        <v>28100</v>
      </c>
      <c r="AY33" s="3">
        <v>20000</v>
      </c>
      <c r="AZ33" s="3">
        <v>400000</v>
      </c>
      <c r="BA33" s="3">
        <v>550000</v>
      </c>
      <c r="BB33" s="3">
        <v>2000000</v>
      </c>
      <c r="BC33" s="3">
        <v>2000000</v>
      </c>
      <c r="BD33" s="3">
        <v>2000000</v>
      </c>
      <c r="BE33" s="3">
        <v>2000000</v>
      </c>
      <c r="BF33" s="3">
        <v>2000000</v>
      </c>
      <c r="BG33" s="3">
        <v>2000000</v>
      </c>
      <c r="BH33" s="3">
        <v>2000000</v>
      </c>
      <c r="BI33" s="3">
        <v>2000000</v>
      </c>
      <c r="BJ33" s="3">
        <v>2000000</v>
      </c>
      <c r="BK33" s="3">
        <v>2000000</v>
      </c>
      <c r="BL33" s="3">
        <v>2000000</v>
      </c>
      <c r="BM33" s="3">
        <v>2000000</v>
      </c>
      <c r="BN33" s="3">
        <v>2000000</v>
      </c>
      <c r="BO33" s="3">
        <v>2000000</v>
      </c>
      <c r="BP33" s="3">
        <v>2000000</v>
      </c>
      <c r="BQ33" s="3">
        <v>2000000</v>
      </c>
      <c r="BR33" s="3">
        <v>1990000</v>
      </c>
      <c r="BS33" s="3">
        <v>1990000</v>
      </c>
      <c r="BT33" s="3">
        <v>1990000</v>
      </c>
      <c r="BU33" s="3">
        <v>1990000</v>
      </c>
      <c r="BV33" s="3">
        <v>1990000</v>
      </c>
      <c r="BW33" s="3">
        <v>1990000</v>
      </c>
      <c r="BX33" s="3">
        <v>1990000</v>
      </c>
      <c r="BY33" s="3">
        <v>1990000</v>
      </c>
      <c r="BZ33" s="3">
        <v>1990000</v>
      </c>
      <c r="CA33" s="3">
        <v>1990000</v>
      </c>
      <c r="CB33" s="3">
        <v>1990000</v>
      </c>
      <c r="CC33" s="3">
        <v>1990000</v>
      </c>
      <c r="CD33" s="3">
        <v>1990000</v>
      </c>
      <c r="CE33" s="3">
        <v>1990000</v>
      </c>
      <c r="CF33" s="3">
        <v>1990000</v>
      </c>
      <c r="CG33" s="3">
        <v>1990000</v>
      </c>
      <c r="CH33" s="3">
        <v>1985000</v>
      </c>
      <c r="CI33" s="3">
        <v>1985000</v>
      </c>
      <c r="CJ33" s="3">
        <v>1985000</v>
      </c>
      <c r="CK33" s="3">
        <v>1985000</v>
      </c>
      <c r="CL33" s="3">
        <v>1985000</v>
      </c>
      <c r="CM33" s="3">
        <v>1985000</v>
      </c>
      <c r="CN33" s="3">
        <v>1985000</v>
      </c>
      <c r="CO33" s="3">
        <v>1985000</v>
      </c>
      <c r="CP33" s="3">
        <v>1985000</v>
      </c>
      <c r="CQ33" s="3">
        <v>1985000</v>
      </c>
      <c r="CR33" s="3">
        <v>1985000</v>
      </c>
      <c r="CS33" s="3">
        <v>1985000</v>
      </c>
      <c r="CT33" s="3">
        <v>1985000</v>
      </c>
      <c r="CU33" s="3">
        <v>1985000</v>
      </c>
      <c r="CV33" s="3">
        <v>1985000</v>
      </c>
      <c r="CW33" s="3">
        <v>1985000</v>
      </c>
      <c r="CX33" s="3">
        <v>1980000</v>
      </c>
      <c r="CY33" s="3">
        <v>1980000</v>
      </c>
      <c r="CZ33" s="3">
        <v>1980000</v>
      </c>
      <c r="DA33" s="3">
        <v>1980000</v>
      </c>
      <c r="DB33" s="3">
        <v>1980000</v>
      </c>
      <c r="DC33" s="3">
        <v>1980000</v>
      </c>
      <c r="DD33" s="3">
        <v>1980000</v>
      </c>
      <c r="DE33" s="3">
        <v>1980000</v>
      </c>
      <c r="DF33" s="3">
        <v>1980000</v>
      </c>
      <c r="DG33" s="3">
        <v>1980000</v>
      </c>
      <c r="DH33" s="3">
        <v>1980000</v>
      </c>
      <c r="DI33" s="3">
        <v>1980000</v>
      </c>
      <c r="DJ33" s="3">
        <v>1980000</v>
      </c>
      <c r="DK33" s="3">
        <v>1980000</v>
      </c>
      <c r="DL33" s="3">
        <v>1980000</v>
      </c>
      <c r="DM33" s="3">
        <v>1980000</v>
      </c>
      <c r="DN33" s="3">
        <v>1975000</v>
      </c>
      <c r="DO33" s="3">
        <v>1975000</v>
      </c>
      <c r="DP33" s="3">
        <v>1975000</v>
      </c>
      <c r="DQ33" s="3">
        <v>1975000</v>
      </c>
      <c r="DR33" s="3">
        <v>1975000</v>
      </c>
      <c r="DS33" s="3">
        <v>1975000</v>
      </c>
      <c r="DT33" s="3">
        <v>1975000</v>
      </c>
      <c r="DU33" s="3">
        <v>1975000</v>
      </c>
      <c r="DV33" s="3">
        <v>1975000</v>
      </c>
      <c r="DW33" s="3">
        <v>1975000</v>
      </c>
      <c r="DX33" s="3">
        <v>1975000</v>
      </c>
      <c r="DY33" s="3">
        <v>1975000</v>
      </c>
      <c r="DZ33" s="3">
        <v>1975000</v>
      </c>
      <c r="EA33" s="3">
        <v>1975000</v>
      </c>
      <c r="EB33" s="3">
        <v>1975000</v>
      </c>
      <c r="EC33" s="3">
        <v>1975000</v>
      </c>
      <c r="ED33" s="3">
        <v>1970000</v>
      </c>
      <c r="EE33" s="3">
        <v>1970000</v>
      </c>
      <c r="EF33" s="3">
        <v>1970000</v>
      </c>
      <c r="EG33" s="3">
        <v>1970000</v>
      </c>
      <c r="EH33" s="3">
        <v>1970000</v>
      </c>
      <c r="EI33" s="3">
        <v>1970000</v>
      </c>
      <c r="EJ33" s="3">
        <v>1970000</v>
      </c>
      <c r="EK33" s="3">
        <v>1970000</v>
      </c>
      <c r="EL33" s="3">
        <v>1970000</v>
      </c>
      <c r="EM33" s="3">
        <v>1970000</v>
      </c>
      <c r="EN33" s="3">
        <v>1970000</v>
      </c>
      <c r="EO33" s="3">
        <v>1970000</v>
      </c>
      <c r="EP33" s="3">
        <v>1970000</v>
      </c>
      <c r="EQ33" s="3">
        <v>1970000</v>
      </c>
      <c r="ER33" s="3">
        <v>1970000</v>
      </c>
      <c r="ES33" s="3">
        <v>1970000</v>
      </c>
      <c r="ET33" s="3">
        <v>1965000</v>
      </c>
      <c r="EU33" s="3">
        <v>1965000</v>
      </c>
      <c r="EV33" s="3">
        <v>1965000</v>
      </c>
      <c r="EW33" s="3">
        <v>1965000</v>
      </c>
      <c r="EX33" s="3">
        <v>1965000</v>
      </c>
      <c r="EY33" s="3">
        <v>1965000</v>
      </c>
      <c r="EZ33" s="3">
        <v>1965000</v>
      </c>
      <c r="FA33" s="3">
        <v>1965000</v>
      </c>
      <c r="FB33" s="3">
        <v>1965000</v>
      </c>
      <c r="FC33" s="3">
        <v>1965000</v>
      </c>
      <c r="FD33" s="3">
        <v>1965000</v>
      </c>
      <c r="FE33" s="3">
        <v>1965000</v>
      </c>
      <c r="FF33" s="3">
        <v>1965000</v>
      </c>
      <c r="FG33" s="3">
        <v>1965000</v>
      </c>
      <c r="FH33" s="3">
        <v>1965000</v>
      </c>
      <c r="FI33" s="3">
        <v>1965000</v>
      </c>
      <c r="FJ33" s="3">
        <f t="shared" si="0"/>
        <v>330000</v>
      </c>
      <c r="FK33" s="3">
        <f t="shared" si="1"/>
        <v>327000</v>
      </c>
      <c r="FL33" s="3">
        <f t="shared" si="2"/>
        <v>324300</v>
      </c>
      <c r="FM33" s="3">
        <f t="shared" si="3"/>
        <v>330000</v>
      </c>
      <c r="FN33" s="3">
        <f t="shared" si="4"/>
        <v>327000</v>
      </c>
      <c r="FO33" s="3">
        <f t="shared" si="5"/>
        <v>324300</v>
      </c>
      <c r="FP33" s="3">
        <f t="shared" si="6"/>
        <v>294000</v>
      </c>
      <c r="FQ33" s="3">
        <f t="shared" si="7"/>
        <v>291000</v>
      </c>
      <c r="FR33" s="3">
        <f t="shared" si="8"/>
        <v>288300</v>
      </c>
      <c r="FS33" s="3">
        <f t="shared" si="9"/>
        <v>303000</v>
      </c>
      <c r="FT33" s="3">
        <f t="shared" si="10"/>
        <v>300000</v>
      </c>
      <c r="FU33" s="3">
        <f t="shared" si="11"/>
        <v>297300</v>
      </c>
      <c r="FV33" s="3">
        <f t="shared" si="12"/>
        <v>144000</v>
      </c>
      <c r="FW33" s="3">
        <f t="shared" si="13"/>
        <v>142000</v>
      </c>
      <c r="FX33" s="3">
        <f t="shared" si="14"/>
        <v>140200</v>
      </c>
      <c r="FY33" s="3">
        <f t="shared" si="15"/>
        <v>144000</v>
      </c>
      <c r="FZ33" s="3">
        <f t="shared" si="16"/>
        <v>142000</v>
      </c>
      <c r="GA33" s="3">
        <f t="shared" si="17"/>
        <v>140200</v>
      </c>
      <c r="GB33" s="3">
        <f t="shared" si="18"/>
        <v>144000</v>
      </c>
      <c r="GC33" s="3">
        <f t="shared" si="19"/>
        <v>142000</v>
      </c>
      <c r="GD33" s="3">
        <f t="shared" si="20"/>
        <v>140200</v>
      </c>
      <c r="GE33" s="3">
        <f t="shared" si="21"/>
        <v>153000</v>
      </c>
      <c r="GF33" s="3">
        <f t="shared" si="22"/>
        <v>151000</v>
      </c>
      <c r="GG33" s="3">
        <f t="shared" si="23"/>
        <v>151000</v>
      </c>
      <c r="GH33" s="14">
        <f t="shared" si="24"/>
        <v>20000</v>
      </c>
      <c r="GI33" s="3">
        <f t="shared" si="25"/>
        <v>19000</v>
      </c>
      <c r="GJ33" s="3">
        <f t="shared" si="26"/>
        <v>18100</v>
      </c>
      <c r="GK33" s="3">
        <f t="shared" si="27"/>
        <v>18000</v>
      </c>
      <c r="GL33" s="3">
        <f t="shared" si="28"/>
        <v>17000</v>
      </c>
      <c r="GM33" s="3">
        <f t="shared" si="29"/>
        <v>16100</v>
      </c>
      <c r="GN33" s="3">
        <f t="shared" si="30"/>
        <v>25000</v>
      </c>
      <c r="GO33" s="3">
        <f t="shared" si="31"/>
        <v>24000</v>
      </c>
      <c r="GP33" s="3">
        <f t="shared" si="32"/>
        <v>23100</v>
      </c>
      <c r="GQ33" s="3">
        <f t="shared" si="33"/>
        <v>30000</v>
      </c>
      <c r="GR33" s="3">
        <f t="shared" si="34"/>
        <v>29000</v>
      </c>
      <c r="GS33" s="3">
        <f t="shared" si="35"/>
        <v>28100</v>
      </c>
      <c r="GT33" s="3">
        <f t="shared" si="36"/>
        <v>17000</v>
      </c>
      <c r="GU33" s="3">
        <f t="shared" si="37"/>
        <v>16000</v>
      </c>
      <c r="GV33" s="3">
        <f t="shared" si="38"/>
        <v>15100</v>
      </c>
      <c r="GW33" s="3">
        <f t="shared" si="39"/>
        <v>17000</v>
      </c>
      <c r="GX33" s="3">
        <f t="shared" si="40"/>
        <v>16000</v>
      </c>
      <c r="GY33" s="3">
        <f t="shared" si="41"/>
        <v>15100</v>
      </c>
      <c r="GZ33" s="3">
        <f t="shared" si="42"/>
        <v>20000</v>
      </c>
      <c r="HA33" s="3">
        <f t="shared" si="43"/>
        <v>400000</v>
      </c>
      <c r="HB33" s="3">
        <f t="shared" si="44"/>
        <v>550000</v>
      </c>
      <c r="HC33" s="3">
        <f t="shared" si="45"/>
        <v>6000000</v>
      </c>
      <c r="HD33" s="3">
        <f t="shared" si="46"/>
        <v>5970000</v>
      </c>
      <c r="HE33" s="3">
        <f t="shared" si="47"/>
        <v>5955000</v>
      </c>
      <c r="HF33" s="3">
        <f t="shared" si="48"/>
        <v>5940000</v>
      </c>
      <c r="HG33" s="3">
        <f t="shared" si="49"/>
        <v>5925000</v>
      </c>
      <c r="HH33" s="3">
        <f t="shared" si="50"/>
        <v>5910000</v>
      </c>
      <c r="HI33" s="3">
        <f t="shared" si="51"/>
        <v>5895000</v>
      </c>
      <c r="HJ33" s="3">
        <f t="shared" si="52"/>
        <v>6000000</v>
      </c>
      <c r="HK33" s="3">
        <f t="shared" si="53"/>
        <v>5970000</v>
      </c>
      <c r="HL33" s="3">
        <f t="shared" si="54"/>
        <v>5955000</v>
      </c>
      <c r="HM33" s="3">
        <f t="shared" si="55"/>
        <v>5940000</v>
      </c>
      <c r="HN33" s="3">
        <f t="shared" si="56"/>
        <v>5925000</v>
      </c>
      <c r="HO33" s="3">
        <f t="shared" si="57"/>
        <v>5910000</v>
      </c>
      <c r="HP33" s="3">
        <f t="shared" si="58"/>
        <v>5895000</v>
      </c>
      <c r="HQ33" s="3">
        <f t="shared" si="59"/>
        <v>5910000</v>
      </c>
      <c r="HR33" s="3">
        <f t="shared" si="60"/>
        <v>5970000</v>
      </c>
      <c r="HS33" s="3">
        <f t="shared" si="61"/>
        <v>5955000</v>
      </c>
      <c r="HT33" s="3">
        <f t="shared" si="62"/>
        <v>5940000</v>
      </c>
      <c r="HU33" s="3">
        <f t="shared" si="63"/>
        <v>5925000</v>
      </c>
      <c r="HV33" s="3">
        <f t="shared" si="64"/>
        <v>5910000</v>
      </c>
      <c r="HW33" s="3">
        <f t="shared" si="65"/>
        <v>5895000</v>
      </c>
      <c r="HX33" s="3">
        <f t="shared" si="66"/>
        <v>4000000</v>
      </c>
      <c r="HY33" s="3">
        <f t="shared" si="67"/>
        <v>3980000</v>
      </c>
      <c r="HZ33" s="3">
        <f t="shared" si="68"/>
        <v>3970000</v>
      </c>
      <c r="IA33" s="3">
        <f t="shared" si="69"/>
        <v>3960000</v>
      </c>
      <c r="IB33" s="3">
        <f t="shared" si="70"/>
        <v>3950000</v>
      </c>
      <c r="IC33" s="3">
        <f t="shared" si="71"/>
        <v>3940000</v>
      </c>
      <c r="ID33" s="3">
        <f t="shared" si="72"/>
        <v>3930000</v>
      </c>
      <c r="IE33" s="3">
        <f t="shared" si="73"/>
        <v>4000000</v>
      </c>
      <c r="IF33" s="3">
        <f t="shared" si="74"/>
        <v>3980000</v>
      </c>
      <c r="IG33" s="3">
        <f t="shared" si="75"/>
        <v>3970000</v>
      </c>
      <c r="IH33" s="3">
        <f t="shared" si="76"/>
        <v>3960000</v>
      </c>
      <c r="II33" s="3">
        <f t="shared" si="77"/>
        <v>3950000</v>
      </c>
      <c r="IJ33" s="3">
        <f t="shared" si="78"/>
        <v>3940000</v>
      </c>
      <c r="IK33" s="3">
        <f t="shared" si="79"/>
        <v>3930000</v>
      </c>
      <c r="IL33" s="3">
        <f t="shared" si="80"/>
        <v>4000000</v>
      </c>
      <c r="IM33" s="3">
        <f t="shared" si="81"/>
        <v>3980000</v>
      </c>
      <c r="IN33" s="3">
        <f t="shared" si="82"/>
        <v>3970000</v>
      </c>
      <c r="IO33" s="3">
        <f t="shared" si="83"/>
        <v>5940000</v>
      </c>
      <c r="IP33" s="3">
        <f t="shared" si="84"/>
        <v>3950000</v>
      </c>
      <c r="IQ33" s="3">
        <f t="shared" si="85"/>
        <v>3940000</v>
      </c>
      <c r="IR33" s="3">
        <f t="shared" si="86"/>
        <v>3940000</v>
      </c>
      <c r="IS33" s="3">
        <f t="array" ref="IS33">SUM(IF($C$2:$IR$2&gt;=1,C33:IR33,0))</f>
        <v>45339100</v>
      </c>
      <c r="IT33" s="5" t="s">
        <v>164</v>
      </c>
    </row>
    <row r="34" spans="1:254" x14ac:dyDescent="0.2">
      <c r="A34" s="2" t="s">
        <v>137</v>
      </c>
      <c r="B34" s="1" t="s">
        <v>8</v>
      </c>
      <c r="C34" s="9">
        <v>236000</v>
      </c>
      <c r="D34" s="9">
        <v>70000</v>
      </c>
      <c r="E34" s="9">
        <v>70000</v>
      </c>
      <c r="F34" s="9">
        <v>30000</v>
      </c>
      <c r="G34" s="9">
        <v>152000</v>
      </c>
      <c r="H34" s="9">
        <v>70000</v>
      </c>
      <c r="I34" s="9">
        <v>20000</v>
      </c>
      <c r="J34" s="9">
        <v>27000</v>
      </c>
      <c r="K34" s="9">
        <v>62000</v>
      </c>
      <c r="L34" s="9">
        <v>78000</v>
      </c>
      <c r="M34" s="9">
        <v>72000</v>
      </c>
      <c r="N34" s="9">
        <v>87000</v>
      </c>
      <c r="O34" s="9">
        <v>22000</v>
      </c>
      <c r="P34" s="9">
        <v>19000</v>
      </c>
      <c r="Q34" s="4">
        <v>19000</v>
      </c>
      <c r="R34" s="4">
        <v>32000</v>
      </c>
      <c r="S34" s="4">
        <v>234000</v>
      </c>
      <c r="T34" s="4">
        <v>68000</v>
      </c>
      <c r="U34" s="4">
        <v>68000</v>
      </c>
      <c r="V34" s="4">
        <v>28000</v>
      </c>
      <c r="W34" s="4">
        <v>150000</v>
      </c>
      <c r="X34" s="4">
        <v>68000</v>
      </c>
      <c r="Y34" s="4">
        <v>18000</v>
      </c>
      <c r="Z34" s="4">
        <v>25000</v>
      </c>
      <c r="AA34" s="4">
        <v>60000</v>
      </c>
      <c r="AB34" s="4">
        <v>76000</v>
      </c>
      <c r="AC34" s="4">
        <v>70000</v>
      </c>
      <c r="AD34" s="4">
        <v>85000</v>
      </c>
      <c r="AE34" s="3">
        <v>20000</v>
      </c>
      <c r="AF34" s="3">
        <v>17000</v>
      </c>
      <c r="AG34" s="3">
        <v>17000</v>
      </c>
      <c r="AH34" s="3">
        <v>30000</v>
      </c>
      <c r="AI34" s="3">
        <v>232000</v>
      </c>
      <c r="AJ34" s="3">
        <v>66000</v>
      </c>
      <c r="AK34" s="3">
        <v>66000</v>
      </c>
      <c r="AL34" s="3">
        <v>26000</v>
      </c>
      <c r="AM34" s="3">
        <v>148000</v>
      </c>
      <c r="AN34" s="3">
        <v>66000</v>
      </c>
      <c r="AO34" s="3">
        <v>16000</v>
      </c>
      <c r="AP34" s="3">
        <v>23000</v>
      </c>
      <c r="AQ34" s="3">
        <v>58000</v>
      </c>
      <c r="AR34" s="3">
        <v>74000</v>
      </c>
      <c r="AS34" s="3">
        <v>68000</v>
      </c>
      <c r="AT34" s="3">
        <v>83000</v>
      </c>
      <c r="AU34" s="3">
        <v>18000</v>
      </c>
      <c r="AV34" s="3">
        <v>15000</v>
      </c>
      <c r="AW34" s="3">
        <v>15000</v>
      </c>
      <c r="AX34" s="3">
        <v>28000</v>
      </c>
      <c r="AY34" s="3">
        <v>65</v>
      </c>
      <c r="AZ34" s="3">
        <v>21551724</v>
      </c>
      <c r="BA34" s="3">
        <v>21551724</v>
      </c>
      <c r="BB34" s="3">
        <v>3500000</v>
      </c>
      <c r="BC34" s="3">
        <v>3500000</v>
      </c>
      <c r="BD34" s="3">
        <v>3500000</v>
      </c>
      <c r="BE34" s="3">
        <v>3500000</v>
      </c>
      <c r="BF34" s="3">
        <v>3500000</v>
      </c>
      <c r="BG34" s="3">
        <v>3500000</v>
      </c>
      <c r="BH34" s="3">
        <v>3500000</v>
      </c>
      <c r="BI34" s="3">
        <v>3500000</v>
      </c>
      <c r="BJ34" s="3">
        <v>3500000</v>
      </c>
      <c r="BK34" s="3">
        <v>3500000</v>
      </c>
      <c r="BL34" s="3">
        <v>3500000</v>
      </c>
      <c r="BM34" s="3">
        <v>3500000</v>
      </c>
      <c r="BN34" s="3">
        <v>3500000</v>
      </c>
      <c r="BO34" s="3">
        <v>3500000</v>
      </c>
      <c r="BP34" s="3">
        <v>3500000</v>
      </c>
      <c r="BQ34" s="3">
        <v>3500000</v>
      </c>
      <c r="BR34" s="3">
        <v>3500000</v>
      </c>
      <c r="BS34" s="3">
        <v>3500000</v>
      </c>
      <c r="BT34" s="3">
        <v>3500000</v>
      </c>
      <c r="BU34" s="3">
        <v>3500000</v>
      </c>
      <c r="BV34" s="3">
        <v>3500000</v>
      </c>
      <c r="BW34" s="3">
        <v>3500000</v>
      </c>
      <c r="BX34" s="3">
        <v>3500000</v>
      </c>
      <c r="BY34" s="3">
        <v>3500000</v>
      </c>
      <c r="BZ34" s="3">
        <v>3500000</v>
      </c>
      <c r="CA34" s="3">
        <v>3500000</v>
      </c>
      <c r="CB34" s="3">
        <v>3500000</v>
      </c>
      <c r="CC34" s="3">
        <v>3500000</v>
      </c>
      <c r="CD34" s="3">
        <v>3500000</v>
      </c>
      <c r="CE34" s="3">
        <v>3500000</v>
      </c>
      <c r="CF34" s="3">
        <v>3500000</v>
      </c>
      <c r="CG34" s="3">
        <v>3500000</v>
      </c>
      <c r="CH34" s="3">
        <v>3500000</v>
      </c>
      <c r="CI34" s="3">
        <v>3500000</v>
      </c>
      <c r="CJ34" s="3">
        <v>3500000</v>
      </c>
      <c r="CK34" s="3">
        <v>3500000</v>
      </c>
      <c r="CL34" s="3">
        <v>3500000</v>
      </c>
      <c r="CM34" s="3">
        <v>3500000</v>
      </c>
      <c r="CN34" s="3">
        <v>3500000</v>
      </c>
      <c r="CO34" s="3">
        <v>3500000</v>
      </c>
      <c r="CP34" s="3">
        <v>3500000</v>
      </c>
      <c r="CQ34" s="3">
        <v>3500000</v>
      </c>
      <c r="CR34" s="3">
        <v>3500000</v>
      </c>
      <c r="CS34" s="3">
        <v>3500000</v>
      </c>
      <c r="CT34" s="3">
        <v>3500000</v>
      </c>
      <c r="CU34" s="3">
        <v>3500000</v>
      </c>
      <c r="CV34" s="3">
        <v>3500000</v>
      </c>
      <c r="CW34" s="3">
        <v>3500000</v>
      </c>
      <c r="CX34" s="3">
        <v>3500000</v>
      </c>
      <c r="CY34" s="3">
        <v>3500000</v>
      </c>
      <c r="CZ34" s="3">
        <v>3500000</v>
      </c>
      <c r="DA34" s="3">
        <v>3500000</v>
      </c>
      <c r="DB34" s="3">
        <v>3500000</v>
      </c>
      <c r="DC34" s="3">
        <v>3500000</v>
      </c>
      <c r="DD34" s="3">
        <v>3500000</v>
      </c>
      <c r="DE34" s="3">
        <v>3500000</v>
      </c>
      <c r="DF34" s="3">
        <v>3500000</v>
      </c>
      <c r="DG34" s="3">
        <v>3500000</v>
      </c>
      <c r="DH34" s="3">
        <v>3500000</v>
      </c>
      <c r="DI34" s="3">
        <v>3500000</v>
      </c>
      <c r="DJ34" s="3">
        <v>3500000</v>
      </c>
      <c r="DK34" s="3">
        <v>3500000</v>
      </c>
      <c r="DL34" s="3">
        <v>3500000</v>
      </c>
      <c r="DM34" s="3">
        <v>3500000</v>
      </c>
      <c r="DN34" s="3">
        <v>3500000</v>
      </c>
      <c r="DO34" s="3">
        <v>3500000</v>
      </c>
      <c r="DP34" s="3">
        <v>3500000</v>
      </c>
      <c r="DQ34" s="3">
        <v>3500000</v>
      </c>
      <c r="DR34" s="3">
        <v>3500000</v>
      </c>
      <c r="DS34" s="3">
        <v>3500000</v>
      </c>
      <c r="DT34" s="3">
        <v>3500000</v>
      </c>
      <c r="DU34" s="3">
        <v>3500000</v>
      </c>
      <c r="DV34" s="3">
        <v>3500000</v>
      </c>
      <c r="DW34" s="3">
        <v>3500000</v>
      </c>
      <c r="DX34" s="3">
        <v>3500000</v>
      </c>
      <c r="DY34" s="3">
        <v>3500000</v>
      </c>
      <c r="DZ34" s="3">
        <v>3500000</v>
      </c>
      <c r="EA34" s="3">
        <v>3500000</v>
      </c>
      <c r="EB34" s="3">
        <v>3500000</v>
      </c>
      <c r="EC34" s="3">
        <v>3500000</v>
      </c>
      <c r="ED34" s="3">
        <v>3500000</v>
      </c>
      <c r="EE34" s="3">
        <v>3500000</v>
      </c>
      <c r="EF34" s="3">
        <v>3500000</v>
      </c>
      <c r="EG34" s="3">
        <v>3500000</v>
      </c>
      <c r="EH34" s="3">
        <v>3500000</v>
      </c>
      <c r="EI34" s="3">
        <v>3500000</v>
      </c>
      <c r="EJ34" s="3">
        <v>3500000</v>
      </c>
      <c r="EK34" s="3">
        <v>3500000</v>
      </c>
      <c r="EL34" s="3">
        <v>3500000</v>
      </c>
      <c r="EM34" s="3">
        <v>3500000</v>
      </c>
      <c r="EN34" s="3">
        <v>3500000</v>
      </c>
      <c r="EO34" s="3">
        <v>3500000</v>
      </c>
      <c r="EP34" s="3">
        <v>3500000</v>
      </c>
      <c r="EQ34" s="3">
        <v>3500000</v>
      </c>
      <c r="ER34" s="3">
        <v>3500000</v>
      </c>
      <c r="ES34" s="3">
        <v>3500000</v>
      </c>
      <c r="ET34" s="3">
        <v>3500000</v>
      </c>
      <c r="EU34" s="3">
        <v>3500000</v>
      </c>
      <c r="EV34" s="3">
        <v>3500000</v>
      </c>
      <c r="EW34" s="3">
        <v>3500000</v>
      </c>
      <c r="EX34" s="3">
        <v>3500000</v>
      </c>
      <c r="EY34" s="3">
        <v>3500000</v>
      </c>
      <c r="EZ34" s="3">
        <v>3500000</v>
      </c>
      <c r="FA34" s="3">
        <v>3500000</v>
      </c>
      <c r="FB34" s="3">
        <v>3500000</v>
      </c>
      <c r="FC34" s="3">
        <v>3500000</v>
      </c>
      <c r="FD34" s="3">
        <v>3500000</v>
      </c>
      <c r="FE34" s="3">
        <v>3500000</v>
      </c>
      <c r="FF34" s="3">
        <v>3500000</v>
      </c>
      <c r="FG34" s="3">
        <v>3500000</v>
      </c>
      <c r="FH34" s="3">
        <v>3500000</v>
      </c>
      <c r="FI34" s="3">
        <v>3500000</v>
      </c>
      <c r="FJ34" s="3">
        <f t="shared" si="0"/>
        <v>336000</v>
      </c>
      <c r="FK34" s="3">
        <f t="shared" si="1"/>
        <v>330000</v>
      </c>
      <c r="FL34" s="3">
        <f t="shared" si="2"/>
        <v>324000</v>
      </c>
      <c r="FM34" s="3">
        <f t="shared" si="3"/>
        <v>336000</v>
      </c>
      <c r="FN34" s="3">
        <f t="shared" si="4"/>
        <v>330000</v>
      </c>
      <c r="FO34" s="3">
        <f t="shared" si="5"/>
        <v>324000</v>
      </c>
      <c r="FP34" s="3">
        <f t="shared" si="6"/>
        <v>300000</v>
      </c>
      <c r="FQ34" s="3">
        <f t="shared" si="7"/>
        <v>294000</v>
      </c>
      <c r="FR34" s="3">
        <f t="shared" si="8"/>
        <v>288000</v>
      </c>
      <c r="FS34" s="3">
        <f t="shared" si="9"/>
        <v>309000</v>
      </c>
      <c r="FT34" s="3">
        <f t="shared" si="10"/>
        <v>303000</v>
      </c>
      <c r="FU34" s="3">
        <f t="shared" si="11"/>
        <v>297000</v>
      </c>
      <c r="FV34" s="3">
        <f t="shared" si="12"/>
        <v>148000</v>
      </c>
      <c r="FW34" s="3">
        <f t="shared" si="13"/>
        <v>144000</v>
      </c>
      <c r="FX34" s="3">
        <f t="shared" si="14"/>
        <v>140000</v>
      </c>
      <c r="FY34" s="3">
        <f t="shared" si="15"/>
        <v>148000</v>
      </c>
      <c r="FZ34" s="3">
        <f t="shared" si="16"/>
        <v>144000</v>
      </c>
      <c r="GA34" s="3">
        <f t="shared" si="17"/>
        <v>140000</v>
      </c>
      <c r="GB34" s="3">
        <f t="shared" si="18"/>
        <v>148000</v>
      </c>
      <c r="GC34" s="3">
        <f t="shared" si="19"/>
        <v>144000</v>
      </c>
      <c r="GD34" s="3">
        <f t="shared" si="20"/>
        <v>140000</v>
      </c>
      <c r="GE34" s="3">
        <f t="shared" si="21"/>
        <v>157000</v>
      </c>
      <c r="GF34" s="3">
        <f t="shared" si="22"/>
        <v>153000</v>
      </c>
      <c r="GG34" s="3">
        <f t="shared" si="23"/>
        <v>153000</v>
      </c>
      <c r="GH34" s="14">
        <f t="shared" si="24"/>
        <v>22000</v>
      </c>
      <c r="GI34" s="3">
        <f t="shared" si="25"/>
        <v>20000</v>
      </c>
      <c r="GJ34" s="3">
        <f t="shared" si="26"/>
        <v>18000</v>
      </c>
      <c r="GK34" s="3">
        <f t="shared" si="27"/>
        <v>20000</v>
      </c>
      <c r="GL34" s="3">
        <f t="shared" si="28"/>
        <v>18000</v>
      </c>
      <c r="GM34" s="3">
        <f t="shared" si="29"/>
        <v>16000</v>
      </c>
      <c r="GN34" s="3">
        <f t="shared" si="30"/>
        <v>27000</v>
      </c>
      <c r="GO34" s="3">
        <f t="shared" si="31"/>
        <v>25000</v>
      </c>
      <c r="GP34" s="3">
        <f t="shared" si="32"/>
        <v>23000</v>
      </c>
      <c r="GQ34" s="3">
        <f t="shared" si="33"/>
        <v>32000</v>
      </c>
      <c r="GR34" s="3">
        <f t="shared" si="34"/>
        <v>30000</v>
      </c>
      <c r="GS34" s="3">
        <f t="shared" si="35"/>
        <v>28000</v>
      </c>
      <c r="GT34" s="3">
        <f t="shared" si="36"/>
        <v>19000</v>
      </c>
      <c r="GU34" s="3">
        <f t="shared" si="37"/>
        <v>17000</v>
      </c>
      <c r="GV34" s="3">
        <f t="shared" si="38"/>
        <v>15000</v>
      </c>
      <c r="GW34" s="3">
        <f t="shared" si="39"/>
        <v>19000</v>
      </c>
      <c r="GX34" s="3">
        <f t="shared" si="40"/>
        <v>17000</v>
      </c>
      <c r="GY34" s="3">
        <f t="shared" si="41"/>
        <v>15000</v>
      </c>
      <c r="GZ34" s="3">
        <f t="shared" si="42"/>
        <v>65</v>
      </c>
      <c r="HA34" s="3">
        <f t="shared" si="43"/>
        <v>21551724</v>
      </c>
      <c r="HB34" s="3">
        <f t="shared" si="44"/>
        <v>21551724</v>
      </c>
      <c r="HC34" s="3">
        <f t="shared" si="45"/>
        <v>10500000</v>
      </c>
      <c r="HD34" s="3">
        <f t="shared" si="46"/>
        <v>10500000</v>
      </c>
      <c r="HE34" s="3">
        <f t="shared" si="47"/>
        <v>10500000</v>
      </c>
      <c r="HF34" s="3">
        <f t="shared" si="48"/>
        <v>10500000</v>
      </c>
      <c r="HG34" s="3">
        <f t="shared" si="49"/>
        <v>10500000</v>
      </c>
      <c r="HH34" s="3">
        <f t="shared" si="50"/>
        <v>10500000</v>
      </c>
      <c r="HI34" s="3">
        <f t="shared" si="51"/>
        <v>10500000</v>
      </c>
      <c r="HJ34" s="3">
        <f t="shared" si="52"/>
        <v>10500000</v>
      </c>
      <c r="HK34" s="3">
        <f t="shared" si="53"/>
        <v>10500000</v>
      </c>
      <c r="HL34" s="3">
        <f t="shared" si="54"/>
        <v>10500000</v>
      </c>
      <c r="HM34" s="3">
        <f t="shared" si="55"/>
        <v>10500000</v>
      </c>
      <c r="HN34" s="3">
        <f t="shared" si="56"/>
        <v>10500000</v>
      </c>
      <c r="HO34" s="3">
        <f t="shared" si="57"/>
        <v>10500000</v>
      </c>
      <c r="HP34" s="3">
        <f t="shared" si="58"/>
        <v>10500000</v>
      </c>
      <c r="HQ34" s="3">
        <f t="shared" si="59"/>
        <v>10500000</v>
      </c>
      <c r="HR34" s="3">
        <f t="shared" si="60"/>
        <v>10500000</v>
      </c>
      <c r="HS34" s="3">
        <f t="shared" si="61"/>
        <v>10500000</v>
      </c>
      <c r="HT34" s="3">
        <f t="shared" si="62"/>
        <v>10500000</v>
      </c>
      <c r="HU34" s="3">
        <f t="shared" si="63"/>
        <v>10500000</v>
      </c>
      <c r="HV34" s="3">
        <f t="shared" si="64"/>
        <v>10500000</v>
      </c>
      <c r="HW34" s="3">
        <f t="shared" si="65"/>
        <v>10500000</v>
      </c>
      <c r="HX34" s="3">
        <f t="shared" si="66"/>
        <v>7000000</v>
      </c>
      <c r="HY34" s="3">
        <f t="shared" si="67"/>
        <v>7000000</v>
      </c>
      <c r="HZ34" s="3">
        <f t="shared" si="68"/>
        <v>7000000</v>
      </c>
      <c r="IA34" s="3">
        <f t="shared" si="69"/>
        <v>7000000</v>
      </c>
      <c r="IB34" s="3">
        <f t="shared" si="70"/>
        <v>7000000</v>
      </c>
      <c r="IC34" s="3">
        <f t="shared" si="71"/>
        <v>7000000</v>
      </c>
      <c r="ID34" s="3">
        <f t="shared" si="72"/>
        <v>7000000</v>
      </c>
      <c r="IE34" s="3">
        <f t="shared" si="73"/>
        <v>7000000</v>
      </c>
      <c r="IF34" s="3">
        <f t="shared" si="74"/>
        <v>7000000</v>
      </c>
      <c r="IG34" s="3">
        <f t="shared" si="75"/>
        <v>7000000</v>
      </c>
      <c r="IH34" s="3">
        <f t="shared" si="76"/>
        <v>7000000</v>
      </c>
      <c r="II34" s="3">
        <f t="shared" si="77"/>
        <v>7000000</v>
      </c>
      <c r="IJ34" s="3">
        <f t="shared" si="78"/>
        <v>7000000</v>
      </c>
      <c r="IK34" s="3">
        <f t="shared" si="79"/>
        <v>7000000</v>
      </c>
      <c r="IL34" s="3">
        <f t="shared" si="80"/>
        <v>7000000</v>
      </c>
      <c r="IM34" s="3">
        <f t="shared" si="81"/>
        <v>7000000</v>
      </c>
      <c r="IN34" s="3">
        <f t="shared" si="82"/>
        <v>7000000</v>
      </c>
      <c r="IO34" s="3">
        <f t="shared" si="83"/>
        <v>10500000</v>
      </c>
      <c r="IP34" s="3">
        <f t="shared" si="84"/>
        <v>7000000</v>
      </c>
      <c r="IQ34" s="3">
        <f t="shared" si="85"/>
        <v>7000000</v>
      </c>
      <c r="IR34" s="3">
        <f t="shared" si="86"/>
        <v>7000000</v>
      </c>
      <c r="IS34" s="3">
        <f t="array" ref="IS34">SUM(IF($C$2:$IR$2&gt;=1,C34:IR34,0))</f>
        <v>161633896</v>
      </c>
      <c r="IT34" s="5" t="s">
        <v>164</v>
      </c>
    </row>
    <row r="35" spans="1:254" x14ac:dyDescent="0.2">
      <c r="A35" s="2" t="s">
        <v>168</v>
      </c>
      <c r="B35" s="1" t="s">
        <v>8</v>
      </c>
      <c r="C35" s="9">
        <v>234000</v>
      </c>
      <c r="D35" s="9">
        <v>68000</v>
      </c>
      <c r="E35" s="9">
        <v>68000</v>
      </c>
      <c r="F35" s="9">
        <v>28000</v>
      </c>
      <c r="G35" s="9">
        <v>150000</v>
      </c>
      <c r="H35" s="9">
        <v>68000</v>
      </c>
      <c r="I35" s="9">
        <v>18000</v>
      </c>
      <c r="J35" s="9">
        <v>25000</v>
      </c>
      <c r="K35" s="9">
        <v>60000</v>
      </c>
      <c r="L35" s="9">
        <v>76000</v>
      </c>
      <c r="M35" s="9">
        <v>70000</v>
      </c>
      <c r="N35" s="9">
        <v>85000</v>
      </c>
      <c r="O35" s="9">
        <v>20000</v>
      </c>
      <c r="P35" s="9">
        <v>17000</v>
      </c>
      <c r="Q35" s="4">
        <v>17000</v>
      </c>
      <c r="R35" s="4">
        <v>30000</v>
      </c>
      <c r="S35" s="4">
        <v>234000</v>
      </c>
      <c r="T35" s="4">
        <v>68000</v>
      </c>
      <c r="U35" s="4">
        <v>68000</v>
      </c>
      <c r="V35" s="4">
        <v>28000</v>
      </c>
      <c r="W35" s="4">
        <v>150000</v>
      </c>
      <c r="X35" s="4">
        <v>68000</v>
      </c>
      <c r="Y35" s="4">
        <v>18000</v>
      </c>
      <c r="Z35" s="4">
        <v>25000</v>
      </c>
      <c r="AA35" s="4">
        <v>60000</v>
      </c>
      <c r="AB35" s="4">
        <v>76000</v>
      </c>
      <c r="AC35" s="4">
        <v>70000</v>
      </c>
      <c r="AD35" s="4">
        <v>85000</v>
      </c>
      <c r="AE35" s="3">
        <v>20000</v>
      </c>
      <c r="AF35" s="3">
        <v>17000</v>
      </c>
      <c r="AG35" s="3">
        <v>17000</v>
      </c>
      <c r="AH35" s="3">
        <v>30000</v>
      </c>
      <c r="AI35" s="3">
        <v>234000</v>
      </c>
      <c r="AJ35" s="3">
        <v>68000</v>
      </c>
      <c r="AK35" s="3">
        <v>68000</v>
      </c>
      <c r="AL35" s="3">
        <v>28000</v>
      </c>
      <c r="AM35" s="3">
        <v>150000</v>
      </c>
      <c r="AN35" s="3">
        <v>68000</v>
      </c>
      <c r="AO35" s="3">
        <v>18000</v>
      </c>
      <c r="AP35" s="3">
        <v>25000</v>
      </c>
      <c r="AQ35" s="3">
        <v>60000</v>
      </c>
      <c r="AR35" s="3">
        <v>76000</v>
      </c>
      <c r="AS35" s="3">
        <v>70000</v>
      </c>
      <c r="AT35" s="3">
        <v>85000</v>
      </c>
      <c r="AU35" s="3">
        <v>20000</v>
      </c>
      <c r="AV35" s="3">
        <v>17000</v>
      </c>
      <c r="AW35" s="3">
        <v>17000</v>
      </c>
      <c r="AX35" s="3">
        <v>30000</v>
      </c>
      <c r="AY35" s="3">
        <v>300</v>
      </c>
      <c r="AZ35" s="3">
        <v>8000000</v>
      </c>
      <c r="BA35" s="3">
        <v>8000000</v>
      </c>
      <c r="BB35" s="3">
        <v>2500000</v>
      </c>
      <c r="BC35" s="3">
        <v>2500000</v>
      </c>
      <c r="BD35" s="3">
        <v>2500000</v>
      </c>
      <c r="BE35" s="3">
        <v>2500000</v>
      </c>
      <c r="BF35" s="3">
        <v>2500000</v>
      </c>
      <c r="BG35" s="3">
        <v>2500000</v>
      </c>
      <c r="BH35" s="3">
        <v>2500000</v>
      </c>
      <c r="BI35" s="3">
        <v>2500000</v>
      </c>
      <c r="BJ35" s="3">
        <v>2500000</v>
      </c>
      <c r="BK35" s="3">
        <v>2500000</v>
      </c>
      <c r="BL35" s="3">
        <v>2500000</v>
      </c>
      <c r="BM35" s="3">
        <v>2500000</v>
      </c>
      <c r="BN35" s="3">
        <v>2500000</v>
      </c>
      <c r="BO35" s="3">
        <v>2500000</v>
      </c>
      <c r="BP35" s="3">
        <v>2500000</v>
      </c>
      <c r="BQ35" s="3">
        <v>2500000</v>
      </c>
      <c r="BR35" s="3">
        <v>2500000</v>
      </c>
      <c r="BS35" s="3">
        <v>2500000</v>
      </c>
      <c r="BT35" s="3">
        <v>2500000</v>
      </c>
      <c r="BU35" s="3">
        <v>2500000</v>
      </c>
      <c r="BV35" s="3">
        <v>2500000</v>
      </c>
      <c r="BW35" s="3">
        <v>2500000</v>
      </c>
      <c r="BX35" s="3">
        <v>2500000</v>
      </c>
      <c r="BY35" s="3">
        <v>2500000</v>
      </c>
      <c r="BZ35" s="3">
        <v>2500000</v>
      </c>
      <c r="CA35" s="3">
        <v>2500000</v>
      </c>
      <c r="CB35" s="3">
        <v>2500000</v>
      </c>
      <c r="CC35" s="3">
        <v>2500000</v>
      </c>
      <c r="CD35" s="3">
        <v>2500000</v>
      </c>
      <c r="CE35" s="3">
        <v>2500000</v>
      </c>
      <c r="CF35" s="3">
        <v>2500000</v>
      </c>
      <c r="CG35" s="3">
        <v>2500000</v>
      </c>
      <c r="CH35" s="3">
        <v>2500000</v>
      </c>
      <c r="CI35" s="3">
        <v>2500000</v>
      </c>
      <c r="CJ35" s="3">
        <v>2500000</v>
      </c>
      <c r="CK35" s="3">
        <v>2500000</v>
      </c>
      <c r="CL35" s="3">
        <v>2500000</v>
      </c>
      <c r="CM35" s="3">
        <v>2500000</v>
      </c>
      <c r="CN35" s="3">
        <v>2500000</v>
      </c>
      <c r="CO35" s="3">
        <v>2500000</v>
      </c>
      <c r="CP35" s="3">
        <v>2500000</v>
      </c>
      <c r="CQ35" s="3">
        <v>2500000</v>
      </c>
      <c r="CR35" s="3">
        <v>2500000</v>
      </c>
      <c r="CS35" s="3">
        <v>2500000</v>
      </c>
      <c r="CT35" s="3">
        <v>2500000</v>
      </c>
      <c r="CU35" s="3">
        <v>2500000</v>
      </c>
      <c r="CV35" s="3">
        <v>2500000</v>
      </c>
      <c r="CW35" s="3">
        <v>2500000</v>
      </c>
      <c r="CX35" s="3">
        <v>2500000</v>
      </c>
      <c r="CY35" s="3">
        <v>2500000</v>
      </c>
      <c r="CZ35" s="3">
        <v>2500000</v>
      </c>
      <c r="DA35" s="3">
        <v>2500000</v>
      </c>
      <c r="DB35" s="3">
        <v>2500000</v>
      </c>
      <c r="DC35" s="3">
        <v>2500000</v>
      </c>
      <c r="DD35" s="3">
        <v>2500000</v>
      </c>
      <c r="DE35" s="3">
        <v>2500000</v>
      </c>
      <c r="DF35" s="3">
        <v>2500000</v>
      </c>
      <c r="DG35" s="3">
        <v>2500000</v>
      </c>
      <c r="DH35" s="3">
        <v>2500000</v>
      </c>
      <c r="DI35" s="3">
        <v>2500000</v>
      </c>
      <c r="DJ35" s="3">
        <v>2500000</v>
      </c>
      <c r="DK35" s="3">
        <v>2500000</v>
      </c>
      <c r="DL35" s="3">
        <v>2500000</v>
      </c>
      <c r="DM35" s="3">
        <v>2500000</v>
      </c>
      <c r="DN35" s="3">
        <v>2500000</v>
      </c>
      <c r="DO35" s="3">
        <v>2500000</v>
      </c>
      <c r="DP35" s="3">
        <v>2500000</v>
      </c>
      <c r="DQ35" s="3">
        <v>2500000</v>
      </c>
      <c r="DR35" s="3">
        <v>2500000</v>
      </c>
      <c r="DS35" s="3">
        <v>2500000</v>
      </c>
      <c r="DT35" s="3">
        <v>2500000</v>
      </c>
      <c r="DU35" s="3">
        <v>2500000</v>
      </c>
      <c r="DV35" s="3">
        <v>2500000</v>
      </c>
      <c r="DW35" s="3">
        <v>2500000</v>
      </c>
      <c r="DX35" s="3">
        <v>2500000</v>
      </c>
      <c r="DY35" s="3">
        <v>2500000</v>
      </c>
      <c r="DZ35" s="3">
        <v>2500000</v>
      </c>
      <c r="EA35" s="3">
        <v>2500000</v>
      </c>
      <c r="EB35" s="3">
        <v>2500000</v>
      </c>
      <c r="EC35" s="3">
        <v>2500000</v>
      </c>
      <c r="ED35" s="3">
        <v>2500000</v>
      </c>
      <c r="EE35" s="3">
        <v>2500000</v>
      </c>
      <c r="EF35" s="3">
        <v>2500000</v>
      </c>
      <c r="EG35" s="3">
        <v>2500000</v>
      </c>
      <c r="EH35" s="3">
        <v>2500000</v>
      </c>
      <c r="EI35" s="3">
        <v>2500000</v>
      </c>
      <c r="EJ35" s="3">
        <v>2500000</v>
      </c>
      <c r="EK35" s="3">
        <v>2500000</v>
      </c>
      <c r="EL35" s="3">
        <v>2500000</v>
      </c>
      <c r="EM35" s="3">
        <v>2500000</v>
      </c>
      <c r="EN35" s="3">
        <v>2500000</v>
      </c>
      <c r="EO35" s="3">
        <v>2500000</v>
      </c>
      <c r="EP35" s="3">
        <v>2500000</v>
      </c>
      <c r="EQ35" s="3">
        <v>2500000</v>
      </c>
      <c r="ER35" s="3">
        <v>2500000</v>
      </c>
      <c r="ES35" s="3">
        <v>2500000</v>
      </c>
      <c r="ET35" s="3">
        <v>2500000</v>
      </c>
      <c r="EU35" s="3">
        <v>2500000</v>
      </c>
      <c r="EV35" s="3">
        <v>2500000</v>
      </c>
      <c r="EW35" s="3">
        <v>2500000</v>
      </c>
      <c r="EX35" s="3">
        <v>2500000</v>
      </c>
      <c r="EY35" s="3">
        <v>2500000</v>
      </c>
      <c r="EZ35" s="3">
        <v>2500000</v>
      </c>
      <c r="FA35" s="3">
        <v>2500000</v>
      </c>
      <c r="FB35" s="3">
        <v>2500000</v>
      </c>
      <c r="FC35" s="3">
        <v>2500000</v>
      </c>
      <c r="FD35" s="3">
        <v>2500000</v>
      </c>
      <c r="FE35" s="3">
        <v>2500000</v>
      </c>
      <c r="FF35" s="3">
        <v>2500000</v>
      </c>
      <c r="FG35" s="3">
        <v>2500000</v>
      </c>
      <c r="FH35" s="3">
        <v>2500000</v>
      </c>
      <c r="FI35" s="3">
        <v>2500000</v>
      </c>
      <c r="FJ35" s="3">
        <f t="shared" si="0"/>
        <v>330000</v>
      </c>
      <c r="FK35" s="3">
        <f t="shared" si="1"/>
        <v>330000</v>
      </c>
      <c r="FL35" s="3">
        <f t="shared" si="2"/>
        <v>330000</v>
      </c>
      <c r="FM35" s="3">
        <f t="shared" si="3"/>
        <v>330000</v>
      </c>
      <c r="FN35" s="3">
        <f t="shared" si="4"/>
        <v>330000</v>
      </c>
      <c r="FO35" s="3">
        <f t="shared" si="5"/>
        <v>330000</v>
      </c>
      <c r="FP35" s="3">
        <f t="shared" si="6"/>
        <v>294000</v>
      </c>
      <c r="FQ35" s="3">
        <f t="shared" si="7"/>
        <v>294000</v>
      </c>
      <c r="FR35" s="3">
        <f t="shared" si="8"/>
        <v>294000</v>
      </c>
      <c r="FS35" s="3">
        <f t="shared" si="9"/>
        <v>303000</v>
      </c>
      <c r="FT35" s="3">
        <f t="shared" si="10"/>
        <v>303000</v>
      </c>
      <c r="FU35" s="3">
        <f t="shared" si="11"/>
        <v>303000</v>
      </c>
      <c r="FV35" s="3">
        <f t="shared" si="12"/>
        <v>144000</v>
      </c>
      <c r="FW35" s="3">
        <f t="shared" si="13"/>
        <v>144000</v>
      </c>
      <c r="FX35" s="3">
        <f t="shared" si="14"/>
        <v>144000</v>
      </c>
      <c r="FY35" s="3">
        <f t="shared" si="15"/>
        <v>144000</v>
      </c>
      <c r="FZ35" s="3">
        <f t="shared" si="16"/>
        <v>144000</v>
      </c>
      <c r="GA35" s="3">
        <f t="shared" si="17"/>
        <v>144000</v>
      </c>
      <c r="GB35" s="3">
        <f t="shared" si="18"/>
        <v>144000</v>
      </c>
      <c r="GC35" s="3">
        <f t="shared" si="19"/>
        <v>144000</v>
      </c>
      <c r="GD35" s="3">
        <f t="shared" si="20"/>
        <v>144000</v>
      </c>
      <c r="GE35" s="3">
        <f t="shared" si="21"/>
        <v>153000</v>
      </c>
      <c r="GF35" s="3">
        <f t="shared" si="22"/>
        <v>153000</v>
      </c>
      <c r="GG35" s="3">
        <f t="shared" si="23"/>
        <v>153000</v>
      </c>
      <c r="GH35" s="14">
        <f t="shared" si="24"/>
        <v>20000</v>
      </c>
      <c r="GI35" s="3">
        <f t="shared" si="25"/>
        <v>20000</v>
      </c>
      <c r="GJ35" s="3">
        <f t="shared" si="26"/>
        <v>20000</v>
      </c>
      <c r="GK35" s="3">
        <f t="shared" si="27"/>
        <v>18000</v>
      </c>
      <c r="GL35" s="3">
        <f t="shared" si="28"/>
        <v>18000</v>
      </c>
      <c r="GM35" s="3">
        <f t="shared" si="29"/>
        <v>18000</v>
      </c>
      <c r="GN35" s="3">
        <f t="shared" si="30"/>
        <v>25000</v>
      </c>
      <c r="GO35" s="3">
        <f t="shared" si="31"/>
        <v>25000</v>
      </c>
      <c r="GP35" s="3">
        <f t="shared" si="32"/>
        <v>25000</v>
      </c>
      <c r="GQ35" s="3">
        <f t="shared" si="33"/>
        <v>30000</v>
      </c>
      <c r="GR35" s="3">
        <f t="shared" si="34"/>
        <v>30000</v>
      </c>
      <c r="GS35" s="3">
        <f t="shared" si="35"/>
        <v>30000</v>
      </c>
      <c r="GT35" s="3">
        <f t="shared" si="36"/>
        <v>17000</v>
      </c>
      <c r="GU35" s="3">
        <f t="shared" si="37"/>
        <v>17000</v>
      </c>
      <c r="GV35" s="3">
        <f t="shared" si="38"/>
        <v>17000</v>
      </c>
      <c r="GW35" s="3">
        <f t="shared" si="39"/>
        <v>17000</v>
      </c>
      <c r="GX35" s="3">
        <f t="shared" si="40"/>
        <v>17000</v>
      </c>
      <c r="GY35" s="3">
        <f t="shared" si="41"/>
        <v>17000</v>
      </c>
      <c r="GZ35" s="3">
        <f t="shared" si="42"/>
        <v>300</v>
      </c>
      <c r="HA35" s="3">
        <f t="shared" si="43"/>
        <v>8000000</v>
      </c>
      <c r="HB35" s="3">
        <f t="shared" si="44"/>
        <v>8000000</v>
      </c>
      <c r="HC35" s="3">
        <f t="shared" si="45"/>
        <v>7500000</v>
      </c>
      <c r="HD35" s="3">
        <f t="shared" si="46"/>
        <v>7500000</v>
      </c>
      <c r="HE35" s="3">
        <f t="shared" si="47"/>
        <v>7500000</v>
      </c>
      <c r="HF35" s="3">
        <f t="shared" si="48"/>
        <v>7500000</v>
      </c>
      <c r="HG35" s="3">
        <f t="shared" si="49"/>
        <v>7500000</v>
      </c>
      <c r="HH35" s="3">
        <f t="shared" si="50"/>
        <v>7500000</v>
      </c>
      <c r="HI35" s="3">
        <f t="shared" si="51"/>
        <v>7500000</v>
      </c>
      <c r="HJ35" s="3">
        <f t="shared" si="52"/>
        <v>7500000</v>
      </c>
      <c r="HK35" s="3">
        <f t="shared" si="53"/>
        <v>7500000</v>
      </c>
      <c r="HL35" s="3">
        <f t="shared" si="54"/>
        <v>7500000</v>
      </c>
      <c r="HM35" s="3">
        <f t="shared" si="55"/>
        <v>7500000</v>
      </c>
      <c r="HN35" s="3">
        <f t="shared" si="56"/>
        <v>7500000</v>
      </c>
      <c r="HO35" s="3">
        <f t="shared" si="57"/>
        <v>7500000</v>
      </c>
      <c r="HP35" s="3">
        <f t="shared" si="58"/>
        <v>7500000</v>
      </c>
      <c r="HQ35" s="3">
        <f t="shared" si="59"/>
        <v>7500000</v>
      </c>
      <c r="HR35" s="3">
        <f t="shared" si="60"/>
        <v>7500000</v>
      </c>
      <c r="HS35" s="3">
        <f t="shared" si="61"/>
        <v>7500000</v>
      </c>
      <c r="HT35" s="3">
        <f t="shared" si="62"/>
        <v>7500000</v>
      </c>
      <c r="HU35" s="3">
        <f t="shared" si="63"/>
        <v>7500000</v>
      </c>
      <c r="HV35" s="3">
        <f t="shared" si="64"/>
        <v>7500000</v>
      </c>
      <c r="HW35" s="3">
        <f t="shared" si="65"/>
        <v>7500000</v>
      </c>
      <c r="HX35" s="3">
        <f t="shared" si="66"/>
        <v>5000000</v>
      </c>
      <c r="HY35" s="3">
        <f t="shared" si="67"/>
        <v>5000000</v>
      </c>
      <c r="HZ35" s="3">
        <f t="shared" si="68"/>
        <v>5000000</v>
      </c>
      <c r="IA35" s="3">
        <f t="shared" si="69"/>
        <v>5000000</v>
      </c>
      <c r="IB35" s="3">
        <f t="shared" si="70"/>
        <v>5000000</v>
      </c>
      <c r="IC35" s="3">
        <f t="shared" si="71"/>
        <v>5000000</v>
      </c>
      <c r="ID35" s="3">
        <f t="shared" si="72"/>
        <v>5000000</v>
      </c>
      <c r="IE35" s="3">
        <f t="shared" si="73"/>
        <v>5000000</v>
      </c>
      <c r="IF35" s="3">
        <f t="shared" si="74"/>
        <v>5000000</v>
      </c>
      <c r="IG35" s="3">
        <f t="shared" si="75"/>
        <v>5000000</v>
      </c>
      <c r="IH35" s="3">
        <f t="shared" si="76"/>
        <v>5000000</v>
      </c>
      <c r="II35" s="3">
        <f t="shared" si="77"/>
        <v>5000000</v>
      </c>
      <c r="IJ35" s="3">
        <f t="shared" si="78"/>
        <v>5000000</v>
      </c>
      <c r="IK35" s="3">
        <f t="shared" si="79"/>
        <v>5000000</v>
      </c>
      <c r="IL35" s="3">
        <f t="shared" si="80"/>
        <v>5000000</v>
      </c>
      <c r="IM35" s="3">
        <f t="shared" si="81"/>
        <v>5000000</v>
      </c>
      <c r="IN35" s="3">
        <f t="shared" si="82"/>
        <v>5000000</v>
      </c>
      <c r="IO35" s="3">
        <f t="shared" si="83"/>
        <v>7500000</v>
      </c>
      <c r="IP35" s="3">
        <f t="shared" si="84"/>
        <v>5000000</v>
      </c>
      <c r="IQ35" s="3">
        <f t="shared" si="85"/>
        <v>5000000</v>
      </c>
      <c r="IR35" s="3">
        <f t="shared" si="86"/>
        <v>5000000</v>
      </c>
      <c r="IS35" s="3">
        <f t="array" ref="IS35">SUM(IF($C$2:$IR$2&gt;=1,C35:IR35,0))</f>
        <v>86469000</v>
      </c>
      <c r="IT35" s="5" t="s">
        <v>164</v>
      </c>
    </row>
    <row r="36" spans="1:254" x14ac:dyDescent="0.2">
      <c r="A36" s="2" t="s">
        <v>168</v>
      </c>
      <c r="B36" s="1" t="s">
        <v>9</v>
      </c>
      <c r="C36" s="9">
        <v>234000</v>
      </c>
      <c r="D36" s="9">
        <v>68000</v>
      </c>
      <c r="E36" s="9">
        <v>68000</v>
      </c>
      <c r="F36" s="9">
        <v>28000</v>
      </c>
      <c r="G36" s="9">
        <v>150000</v>
      </c>
      <c r="H36" s="9">
        <v>68000</v>
      </c>
      <c r="I36" s="9">
        <v>18000</v>
      </c>
      <c r="J36" s="9">
        <v>25000</v>
      </c>
      <c r="K36" s="9">
        <v>60000</v>
      </c>
      <c r="L36" s="9">
        <v>76000</v>
      </c>
      <c r="M36" s="9">
        <v>70000</v>
      </c>
      <c r="N36" s="9">
        <v>85000</v>
      </c>
      <c r="O36" s="9">
        <v>20000</v>
      </c>
      <c r="P36" s="9">
        <v>17000</v>
      </c>
      <c r="Q36" s="4">
        <v>17000</v>
      </c>
      <c r="R36" s="4">
        <v>30000</v>
      </c>
      <c r="S36" s="4">
        <v>234000</v>
      </c>
      <c r="T36" s="4">
        <v>68000</v>
      </c>
      <c r="U36" s="4">
        <v>68000</v>
      </c>
      <c r="V36" s="4">
        <v>28000</v>
      </c>
      <c r="W36" s="4">
        <v>150000</v>
      </c>
      <c r="X36" s="4">
        <v>68000</v>
      </c>
      <c r="Y36" s="4">
        <v>18000</v>
      </c>
      <c r="Z36" s="4">
        <v>25000</v>
      </c>
      <c r="AA36" s="4">
        <v>60000</v>
      </c>
      <c r="AB36" s="4">
        <v>76000</v>
      </c>
      <c r="AC36" s="4">
        <v>70000</v>
      </c>
      <c r="AD36" s="4">
        <v>85000</v>
      </c>
      <c r="AE36" s="3">
        <v>20000</v>
      </c>
      <c r="AF36" s="3">
        <v>17000</v>
      </c>
      <c r="AG36" s="3">
        <v>17000</v>
      </c>
      <c r="AH36" s="3">
        <v>30000</v>
      </c>
      <c r="AI36" s="3">
        <v>234000</v>
      </c>
      <c r="AJ36" s="3">
        <v>68000</v>
      </c>
      <c r="AK36" s="3">
        <v>68000</v>
      </c>
      <c r="AL36" s="3">
        <v>28000</v>
      </c>
      <c r="AM36" s="3">
        <v>150000</v>
      </c>
      <c r="AN36" s="3">
        <v>68000</v>
      </c>
      <c r="AO36" s="3">
        <v>18000</v>
      </c>
      <c r="AP36" s="3">
        <v>25000</v>
      </c>
      <c r="AQ36" s="3">
        <v>60000</v>
      </c>
      <c r="AR36" s="3">
        <v>76000</v>
      </c>
      <c r="AS36" s="3">
        <v>70000</v>
      </c>
      <c r="AT36" s="3">
        <v>85000</v>
      </c>
      <c r="AU36" s="3">
        <v>20000</v>
      </c>
      <c r="AV36" s="3">
        <v>17000</v>
      </c>
      <c r="AW36" s="3">
        <v>17000</v>
      </c>
      <c r="AX36" s="3">
        <v>30000</v>
      </c>
      <c r="AY36" s="3">
        <v>300</v>
      </c>
      <c r="AZ36" s="3">
        <v>8000000</v>
      </c>
      <c r="BA36" s="3">
        <v>8000000</v>
      </c>
      <c r="BB36" s="3">
        <v>2500000</v>
      </c>
      <c r="BC36" s="3">
        <v>2500000</v>
      </c>
      <c r="BD36" s="3">
        <v>2500000</v>
      </c>
      <c r="BE36" s="3">
        <v>2500000</v>
      </c>
      <c r="BF36" s="3">
        <v>2500000</v>
      </c>
      <c r="BG36" s="3">
        <v>2500000</v>
      </c>
      <c r="BH36" s="3">
        <v>2500000</v>
      </c>
      <c r="BI36" s="3">
        <v>2500000</v>
      </c>
      <c r="BJ36" s="3">
        <v>2500000</v>
      </c>
      <c r="BK36" s="3">
        <v>2500000</v>
      </c>
      <c r="BL36" s="3">
        <v>2500000</v>
      </c>
      <c r="BM36" s="3">
        <v>2500000</v>
      </c>
      <c r="BN36" s="3">
        <v>2500000</v>
      </c>
      <c r="BO36" s="3">
        <v>2500000</v>
      </c>
      <c r="BP36" s="3">
        <v>2500000</v>
      </c>
      <c r="BQ36" s="3">
        <v>2500000</v>
      </c>
      <c r="BR36" s="3">
        <v>2500000</v>
      </c>
      <c r="BS36" s="3">
        <v>2500000</v>
      </c>
      <c r="BT36" s="3">
        <v>2500000</v>
      </c>
      <c r="BU36" s="3">
        <v>2500000</v>
      </c>
      <c r="BV36" s="3">
        <v>2500000</v>
      </c>
      <c r="BW36" s="3">
        <v>2500000</v>
      </c>
      <c r="BX36" s="3">
        <v>2500000</v>
      </c>
      <c r="BY36" s="3">
        <v>2500000</v>
      </c>
      <c r="BZ36" s="3">
        <v>2500000</v>
      </c>
      <c r="CA36" s="3">
        <v>2500000</v>
      </c>
      <c r="CB36" s="3">
        <v>2500000</v>
      </c>
      <c r="CC36" s="3">
        <v>2500000</v>
      </c>
      <c r="CD36" s="3">
        <v>2500000</v>
      </c>
      <c r="CE36" s="3">
        <v>2500000</v>
      </c>
      <c r="CF36" s="3">
        <v>2500000</v>
      </c>
      <c r="CG36" s="3">
        <v>2500000</v>
      </c>
      <c r="CH36" s="3">
        <v>2500000</v>
      </c>
      <c r="CI36" s="3">
        <v>2500000</v>
      </c>
      <c r="CJ36" s="3">
        <v>2500000</v>
      </c>
      <c r="CK36" s="3">
        <v>2500000</v>
      </c>
      <c r="CL36" s="3">
        <v>2500000</v>
      </c>
      <c r="CM36" s="3">
        <v>2500000</v>
      </c>
      <c r="CN36" s="3">
        <v>2500000</v>
      </c>
      <c r="CO36" s="3">
        <v>2500000</v>
      </c>
      <c r="CP36" s="3">
        <v>2500000</v>
      </c>
      <c r="CQ36" s="3">
        <v>2500000</v>
      </c>
      <c r="CR36" s="3">
        <v>2500000</v>
      </c>
      <c r="CS36" s="3">
        <v>2500000</v>
      </c>
      <c r="CT36" s="3">
        <v>2500000</v>
      </c>
      <c r="CU36" s="3">
        <v>2500000</v>
      </c>
      <c r="CV36" s="3">
        <v>2500000</v>
      </c>
      <c r="CW36" s="3">
        <v>2500000</v>
      </c>
      <c r="CX36" s="3">
        <v>2500000</v>
      </c>
      <c r="CY36" s="3">
        <v>2500000</v>
      </c>
      <c r="CZ36" s="3">
        <v>2500000</v>
      </c>
      <c r="DA36" s="3">
        <v>2500000</v>
      </c>
      <c r="DB36" s="3">
        <v>2500000</v>
      </c>
      <c r="DC36" s="3">
        <v>2500000</v>
      </c>
      <c r="DD36" s="3">
        <v>2500000</v>
      </c>
      <c r="DE36" s="3">
        <v>2500000</v>
      </c>
      <c r="DF36" s="3">
        <v>2500000</v>
      </c>
      <c r="DG36" s="3">
        <v>2500000</v>
      </c>
      <c r="DH36" s="3">
        <v>2500000</v>
      </c>
      <c r="DI36" s="3">
        <v>2500000</v>
      </c>
      <c r="DJ36" s="3">
        <v>2500000</v>
      </c>
      <c r="DK36" s="3">
        <v>2500000</v>
      </c>
      <c r="DL36" s="3">
        <v>2500000</v>
      </c>
      <c r="DM36" s="3">
        <v>2500000</v>
      </c>
      <c r="DN36" s="3">
        <v>2500000</v>
      </c>
      <c r="DO36" s="3">
        <v>2500000</v>
      </c>
      <c r="DP36" s="3">
        <v>2500000</v>
      </c>
      <c r="DQ36" s="3">
        <v>2500000</v>
      </c>
      <c r="DR36" s="3">
        <v>2500000</v>
      </c>
      <c r="DS36" s="3">
        <v>2500000</v>
      </c>
      <c r="DT36" s="3">
        <v>2500000</v>
      </c>
      <c r="DU36" s="3">
        <v>2500000</v>
      </c>
      <c r="DV36" s="3">
        <v>2500000</v>
      </c>
      <c r="DW36" s="3">
        <v>2500000</v>
      </c>
      <c r="DX36" s="3">
        <v>2500000</v>
      </c>
      <c r="DY36" s="3">
        <v>2500000</v>
      </c>
      <c r="DZ36" s="3">
        <v>2500000</v>
      </c>
      <c r="EA36" s="3">
        <v>2500000</v>
      </c>
      <c r="EB36" s="3">
        <v>2500000</v>
      </c>
      <c r="EC36" s="3">
        <v>2500000</v>
      </c>
      <c r="ED36" s="3">
        <v>2500000</v>
      </c>
      <c r="EE36" s="3">
        <v>2500000</v>
      </c>
      <c r="EF36" s="3">
        <v>2500000</v>
      </c>
      <c r="EG36" s="3">
        <v>2500000</v>
      </c>
      <c r="EH36" s="3">
        <v>2500000</v>
      </c>
      <c r="EI36" s="3">
        <v>2500000</v>
      </c>
      <c r="EJ36" s="3">
        <v>2500000</v>
      </c>
      <c r="EK36" s="3">
        <v>2500000</v>
      </c>
      <c r="EL36" s="3">
        <v>2500000</v>
      </c>
      <c r="EM36" s="3">
        <v>2500000</v>
      </c>
      <c r="EN36" s="3">
        <v>2500000</v>
      </c>
      <c r="EO36" s="3">
        <v>2500000</v>
      </c>
      <c r="EP36" s="3">
        <v>2500000</v>
      </c>
      <c r="EQ36" s="3">
        <v>2500000</v>
      </c>
      <c r="ER36" s="3">
        <v>2500000</v>
      </c>
      <c r="ES36" s="3">
        <v>2500000</v>
      </c>
      <c r="ET36" s="3">
        <v>2500000</v>
      </c>
      <c r="EU36" s="3">
        <v>2500000</v>
      </c>
      <c r="EV36" s="3">
        <v>2500000</v>
      </c>
      <c r="EW36" s="3">
        <v>2500000</v>
      </c>
      <c r="EX36" s="3">
        <v>2500000</v>
      </c>
      <c r="EY36" s="3">
        <v>2500000</v>
      </c>
      <c r="EZ36" s="3">
        <v>2500000</v>
      </c>
      <c r="FA36" s="3">
        <v>2500000</v>
      </c>
      <c r="FB36" s="3">
        <v>2500000</v>
      </c>
      <c r="FC36" s="3">
        <v>2500000</v>
      </c>
      <c r="FD36" s="3">
        <v>2500000</v>
      </c>
      <c r="FE36" s="3">
        <v>2500000</v>
      </c>
      <c r="FF36" s="3">
        <v>2500000</v>
      </c>
      <c r="FG36" s="3">
        <v>2500000</v>
      </c>
      <c r="FH36" s="3">
        <v>2500000</v>
      </c>
      <c r="FI36" s="3">
        <v>2500000</v>
      </c>
      <c r="FJ36" s="3">
        <f t="shared" si="0"/>
        <v>330000</v>
      </c>
      <c r="FK36" s="3">
        <f t="shared" si="1"/>
        <v>330000</v>
      </c>
      <c r="FL36" s="3">
        <f t="shared" si="2"/>
        <v>330000</v>
      </c>
      <c r="FM36" s="3">
        <f t="shared" si="3"/>
        <v>330000</v>
      </c>
      <c r="FN36" s="3">
        <f t="shared" si="4"/>
        <v>330000</v>
      </c>
      <c r="FO36" s="3">
        <f t="shared" si="5"/>
        <v>330000</v>
      </c>
      <c r="FP36" s="3">
        <f t="shared" si="6"/>
        <v>294000</v>
      </c>
      <c r="FQ36" s="3">
        <f t="shared" si="7"/>
        <v>294000</v>
      </c>
      <c r="FR36" s="3">
        <f t="shared" si="8"/>
        <v>294000</v>
      </c>
      <c r="FS36" s="3">
        <f t="shared" si="9"/>
        <v>303000</v>
      </c>
      <c r="FT36" s="3">
        <f t="shared" si="10"/>
        <v>303000</v>
      </c>
      <c r="FU36" s="3">
        <f t="shared" si="11"/>
        <v>303000</v>
      </c>
      <c r="FV36" s="3">
        <f t="shared" si="12"/>
        <v>144000</v>
      </c>
      <c r="FW36" s="3">
        <f t="shared" si="13"/>
        <v>144000</v>
      </c>
      <c r="FX36" s="3">
        <f t="shared" si="14"/>
        <v>144000</v>
      </c>
      <c r="FY36" s="3">
        <f t="shared" si="15"/>
        <v>144000</v>
      </c>
      <c r="FZ36" s="3">
        <f t="shared" si="16"/>
        <v>144000</v>
      </c>
      <c r="GA36" s="3">
        <f t="shared" si="17"/>
        <v>144000</v>
      </c>
      <c r="GB36" s="3">
        <f t="shared" si="18"/>
        <v>144000</v>
      </c>
      <c r="GC36" s="3">
        <f t="shared" si="19"/>
        <v>144000</v>
      </c>
      <c r="GD36" s="3">
        <f t="shared" si="20"/>
        <v>144000</v>
      </c>
      <c r="GE36" s="3">
        <f t="shared" si="21"/>
        <v>153000</v>
      </c>
      <c r="GF36" s="3">
        <f t="shared" si="22"/>
        <v>153000</v>
      </c>
      <c r="GG36" s="3">
        <f t="shared" si="23"/>
        <v>153000</v>
      </c>
      <c r="GH36" s="14">
        <f t="shared" si="24"/>
        <v>20000</v>
      </c>
      <c r="GI36" s="3">
        <f t="shared" si="25"/>
        <v>20000</v>
      </c>
      <c r="GJ36" s="3">
        <f t="shared" si="26"/>
        <v>20000</v>
      </c>
      <c r="GK36" s="3">
        <f t="shared" si="27"/>
        <v>18000</v>
      </c>
      <c r="GL36" s="3">
        <f t="shared" si="28"/>
        <v>18000</v>
      </c>
      <c r="GM36" s="3">
        <f t="shared" si="29"/>
        <v>18000</v>
      </c>
      <c r="GN36" s="3">
        <f t="shared" si="30"/>
        <v>25000</v>
      </c>
      <c r="GO36" s="3">
        <f t="shared" si="31"/>
        <v>25000</v>
      </c>
      <c r="GP36" s="3">
        <f t="shared" si="32"/>
        <v>25000</v>
      </c>
      <c r="GQ36" s="3">
        <f t="shared" si="33"/>
        <v>30000</v>
      </c>
      <c r="GR36" s="3">
        <f t="shared" si="34"/>
        <v>30000</v>
      </c>
      <c r="GS36" s="3">
        <f t="shared" si="35"/>
        <v>30000</v>
      </c>
      <c r="GT36" s="3">
        <f t="shared" si="36"/>
        <v>17000</v>
      </c>
      <c r="GU36" s="3">
        <f t="shared" si="37"/>
        <v>17000</v>
      </c>
      <c r="GV36" s="3">
        <f t="shared" si="38"/>
        <v>17000</v>
      </c>
      <c r="GW36" s="3">
        <f t="shared" si="39"/>
        <v>17000</v>
      </c>
      <c r="GX36" s="3">
        <f t="shared" si="40"/>
        <v>17000</v>
      </c>
      <c r="GY36" s="3">
        <f t="shared" si="41"/>
        <v>17000</v>
      </c>
      <c r="GZ36" s="3">
        <f t="shared" si="42"/>
        <v>300</v>
      </c>
      <c r="HA36" s="3">
        <f t="shared" si="43"/>
        <v>8000000</v>
      </c>
      <c r="HB36" s="3">
        <f t="shared" si="44"/>
        <v>8000000</v>
      </c>
      <c r="HC36" s="3">
        <f t="shared" si="45"/>
        <v>7500000</v>
      </c>
      <c r="HD36" s="3">
        <f t="shared" si="46"/>
        <v>7500000</v>
      </c>
      <c r="HE36" s="3">
        <f t="shared" si="47"/>
        <v>7500000</v>
      </c>
      <c r="HF36" s="3">
        <f t="shared" si="48"/>
        <v>7500000</v>
      </c>
      <c r="HG36" s="3">
        <f t="shared" si="49"/>
        <v>7500000</v>
      </c>
      <c r="HH36" s="3">
        <f t="shared" si="50"/>
        <v>7500000</v>
      </c>
      <c r="HI36" s="3">
        <f t="shared" si="51"/>
        <v>7500000</v>
      </c>
      <c r="HJ36" s="3">
        <f t="shared" si="52"/>
        <v>7500000</v>
      </c>
      <c r="HK36" s="3">
        <f t="shared" si="53"/>
        <v>7500000</v>
      </c>
      <c r="HL36" s="3">
        <f t="shared" si="54"/>
        <v>7500000</v>
      </c>
      <c r="HM36" s="3">
        <f t="shared" si="55"/>
        <v>7500000</v>
      </c>
      <c r="HN36" s="3">
        <f t="shared" si="56"/>
        <v>7500000</v>
      </c>
      <c r="HO36" s="3">
        <f t="shared" si="57"/>
        <v>7500000</v>
      </c>
      <c r="HP36" s="3">
        <f t="shared" si="58"/>
        <v>7500000</v>
      </c>
      <c r="HQ36" s="3">
        <f t="shared" si="59"/>
        <v>7500000</v>
      </c>
      <c r="HR36" s="3">
        <f t="shared" si="60"/>
        <v>7500000</v>
      </c>
      <c r="HS36" s="3">
        <f t="shared" si="61"/>
        <v>7500000</v>
      </c>
      <c r="HT36" s="3">
        <f t="shared" si="62"/>
        <v>7500000</v>
      </c>
      <c r="HU36" s="3">
        <f t="shared" si="63"/>
        <v>7500000</v>
      </c>
      <c r="HV36" s="3">
        <f t="shared" si="64"/>
        <v>7500000</v>
      </c>
      <c r="HW36" s="3">
        <f t="shared" si="65"/>
        <v>7500000</v>
      </c>
      <c r="HX36" s="3">
        <f t="shared" si="66"/>
        <v>5000000</v>
      </c>
      <c r="HY36" s="3">
        <f t="shared" si="67"/>
        <v>5000000</v>
      </c>
      <c r="HZ36" s="3">
        <f t="shared" si="68"/>
        <v>5000000</v>
      </c>
      <c r="IA36" s="3">
        <f t="shared" si="69"/>
        <v>5000000</v>
      </c>
      <c r="IB36" s="3">
        <f t="shared" si="70"/>
        <v>5000000</v>
      </c>
      <c r="IC36" s="3">
        <f t="shared" si="71"/>
        <v>5000000</v>
      </c>
      <c r="ID36" s="3">
        <f t="shared" si="72"/>
        <v>5000000</v>
      </c>
      <c r="IE36" s="3">
        <f t="shared" si="73"/>
        <v>5000000</v>
      </c>
      <c r="IF36" s="3">
        <f t="shared" si="74"/>
        <v>5000000</v>
      </c>
      <c r="IG36" s="3">
        <f t="shared" si="75"/>
        <v>5000000</v>
      </c>
      <c r="IH36" s="3">
        <f t="shared" si="76"/>
        <v>5000000</v>
      </c>
      <c r="II36" s="3">
        <f t="shared" si="77"/>
        <v>5000000</v>
      </c>
      <c r="IJ36" s="3">
        <f t="shared" si="78"/>
        <v>5000000</v>
      </c>
      <c r="IK36" s="3">
        <f t="shared" si="79"/>
        <v>5000000</v>
      </c>
      <c r="IL36" s="3">
        <f t="shared" si="80"/>
        <v>5000000</v>
      </c>
      <c r="IM36" s="3">
        <f t="shared" si="81"/>
        <v>5000000</v>
      </c>
      <c r="IN36" s="3">
        <f t="shared" si="82"/>
        <v>5000000</v>
      </c>
      <c r="IO36" s="3">
        <f t="shared" si="83"/>
        <v>7500000</v>
      </c>
      <c r="IP36" s="3">
        <f t="shared" si="84"/>
        <v>5000000</v>
      </c>
      <c r="IQ36" s="3">
        <f t="shared" si="85"/>
        <v>5000000</v>
      </c>
      <c r="IR36" s="3">
        <f t="shared" si="86"/>
        <v>5000000</v>
      </c>
      <c r="IS36" s="3">
        <f t="array" ref="IS36">SUM(IF($C$2:$IR$2&gt;=1,C36:IR36,0))</f>
        <v>86469000</v>
      </c>
      <c r="IT36" s="5" t="s">
        <v>164</v>
      </c>
    </row>
    <row r="37" spans="1:254" x14ac:dyDescent="0.2">
      <c r="A37" s="2" t="s">
        <v>140</v>
      </c>
      <c r="B37" s="1" t="s">
        <v>9</v>
      </c>
      <c r="C37" s="9">
        <v>187000</v>
      </c>
      <c r="D37" s="9">
        <v>54000</v>
      </c>
      <c r="E37" s="9">
        <v>52000</v>
      </c>
      <c r="F37" s="9">
        <v>25000</v>
      </c>
      <c r="G37" s="9">
        <v>130000</v>
      </c>
      <c r="H37" s="9">
        <v>52000</v>
      </c>
      <c r="I37" s="9">
        <v>16000</v>
      </c>
      <c r="J37" s="9">
        <v>20000</v>
      </c>
      <c r="K37" s="9">
        <v>30000</v>
      </c>
      <c r="L37" s="9">
        <v>53000</v>
      </c>
      <c r="M37" s="9">
        <v>56000</v>
      </c>
      <c r="N37" s="9">
        <v>59000</v>
      </c>
      <c r="O37" s="9">
        <v>19000</v>
      </c>
      <c r="P37" s="9">
        <v>16000</v>
      </c>
      <c r="Q37" s="4">
        <v>16000</v>
      </c>
      <c r="R37" s="4">
        <v>28000</v>
      </c>
      <c r="S37" s="4">
        <v>180000</v>
      </c>
      <c r="T37" s="4">
        <v>50000</v>
      </c>
      <c r="U37" s="4">
        <v>48000</v>
      </c>
      <c r="V37" s="4">
        <v>20000</v>
      </c>
      <c r="W37" s="4">
        <v>128000</v>
      </c>
      <c r="X37" s="4">
        <v>48000</v>
      </c>
      <c r="Y37" s="4">
        <v>13000</v>
      </c>
      <c r="Z37" s="4">
        <v>18000</v>
      </c>
      <c r="AA37" s="4">
        <v>28000</v>
      </c>
      <c r="AB37" s="4">
        <v>50000</v>
      </c>
      <c r="AC37" s="4">
        <v>50000</v>
      </c>
      <c r="AD37" s="4">
        <v>52000</v>
      </c>
      <c r="AE37" s="3">
        <v>18000</v>
      </c>
      <c r="AF37" s="3">
        <v>15000</v>
      </c>
      <c r="AG37" s="3">
        <v>15000</v>
      </c>
      <c r="AH37" s="3">
        <v>27000</v>
      </c>
      <c r="AI37" s="3">
        <v>178000</v>
      </c>
      <c r="AJ37" s="3">
        <v>48000</v>
      </c>
      <c r="AK37" s="3">
        <v>47000</v>
      </c>
      <c r="AL37" s="3">
        <v>15000</v>
      </c>
      <c r="AM37" s="3">
        <v>126000</v>
      </c>
      <c r="AN37" s="3">
        <v>47000</v>
      </c>
      <c r="AO37" s="3">
        <v>10000</v>
      </c>
      <c r="AP37" s="3">
        <v>17000</v>
      </c>
      <c r="AQ37" s="3">
        <v>25000</v>
      </c>
      <c r="AR37" s="3">
        <v>48000</v>
      </c>
      <c r="AS37" s="3">
        <v>45000</v>
      </c>
      <c r="AT37" s="3">
        <v>50000</v>
      </c>
      <c r="AU37" s="3">
        <v>17000</v>
      </c>
      <c r="AV37" s="3">
        <v>14000</v>
      </c>
      <c r="AW37" s="3">
        <v>14000</v>
      </c>
      <c r="AX37" s="3">
        <v>26000</v>
      </c>
      <c r="AY37" s="3">
        <v>500000</v>
      </c>
      <c r="AZ37" s="3">
        <v>1000000</v>
      </c>
      <c r="BA37" s="3">
        <v>1300000</v>
      </c>
      <c r="BB37" s="3">
        <v>12000000</v>
      </c>
      <c r="BC37" s="3">
        <v>12000000</v>
      </c>
      <c r="BD37" s="3">
        <v>12000000</v>
      </c>
      <c r="BE37" s="3">
        <v>12000000</v>
      </c>
      <c r="BF37" s="3">
        <v>12000000</v>
      </c>
      <c r="BG37" s="3">
        <v>12000000</v>
      </c>
      <c r="BH37" s="3">
        <v>12000000</v>
      </c>
      <c r="BI37" s="3">
        <v>12000000</v>
      </c>
      <c r="BJ37" s="3">
        <v>12000000</v>
      </c>
      <c r="BK37" s="3">
        <v>12000000</v>
      </c>
      <c r="BL37" s="3">
        <v>12000000</v>
      </c>
      <c r="BM37" s="3">
        <v>12000000</v>
      </c>
      <c r="BN37" s="3">
        <v>12000000</v>
      </c>
      <c r="BO37" s="3">
        <v>12000000</v>
      </c>
      <c r="BP37" s="3">
        <v>12000000</v>
      </c>
      <c r="BQ37" s="3">
        <v>12000000</v>
      </c>
      <c r="BR37" s="3">
        <v>18000000</v>
      </c>
      <c r="BS37" s="3">
        <v>18000000</v>
      </c>
      <c r="BT37" s="3">
        <v>18000000</v>
      </c>
      <c r="BU37" s="3">
        <v>18000000</v>
      </c>
      <c r="BV37" s="3">
        <v>18000000</v>
      </c>
      <c r="BW37" s="3">
        <v>18000000</v>
      </c>
      <c r="BX37" s="3">
        <v>18000000</v>
      </c>
      <c r="BY37" s="3">
        <v>18000000</v>
      </c>
      <c r="BZ37" s="3">
        <v>18000000</v>
      </c>
      <c r="CA37" s="3">
        <v>18000000</v>
      </c>
      <c r="CB37" s="3">
        <v>18000000</v>
      </c>
      <c r="CC37" s="3">
        <v>18000000</v>
      </c>
      <c r="CD37" s="3">
        <v>18000000</v>
      </c>
      <c r="CE37" s="3">
        <v>18000000</v>
      </c>
      <c r="CF37" s="3">
        <v>18000000</v>
      </c>
      <c r="CG37" s="3">
        <v>18000000</v>
      </c>
      <c r="CH37" s="3">
        <v>24000000</v>
      </c>
      <c r="CI37" s="3">
        <v>24000000</v>
      </c>
      <c r="CJ37" s="3">
        <v>24000000</v>
      </c>
      <c r="CK37" s="3">
        <v>24000000</v>
      </c>
      <c r="CL37" s="3">
        <v>24000000</v>
      </c>
      <c r="CM37" s="3">
        <v>24000000</v>
      </c>
      <c r="CN37" s="3">
        <v>24000000</v>
      </c>
      <c r="CO37" s="3">
        <v>24000000</v>
      </c>
      <c r="CP37" s="3">
        <v>24000000</v>
      </c>
      <c r="CQ37" s="3">
        <v>24000000</v>
      </c>
      <c r="CR37" s="3">
        <v>24000000</v>
      </c>
      <c r="CS37" s="3">
        <v>24000000</v>
      </c>
      <c r="CT37" s="3">
        <v>24000000</v>
      </c>
      <c r="CU37" s="3">
        <v>24000000</v>
      </c>
      <c r="CV37" s="3">
        <v>24000000</v>
      </c>
      <c r="CW37" s="3">
        <v>24000000</v>
      </c>
      <c r="CX37" s="3">
        <v>30000000</v>
      </c>
      <c r="CY37" s="3">
        <v>30000000</v>
      </c>
      <c r="CZ37" s="3">
        <v>30000000</v>
      </c>
      <c r="DA37" s="3">
        <v>30000000</v>
      </c>
      <c r="DB37" s="3">
        <v>30000000</v>
      </c>
      <c r="DC37" s="3">
        <v>30000000</v>
      </c>
      <c r="DD37" s="3">
        <v>30000000</v>
      </c>
      <c r="DE37" s="3">
        <v>30000000</v>
      </c>
      <c r="DF37" s="3">
        <v>30000000</v>
      </c>
      <c r="DG37" s="3">
        <v>30000000</v>
      </c>
      <c r="DH37" s="3">
        <v>30000000</v>
      </c>
      <c r="DI37" s="3">
        <v>30000000</v>
      </c>
      <c r="DJ37" s="3">
        <v>30000000</v>
      </c>
      <c r="DK37" s="3">
        <v>30000000</v>
      </c>
      <c r="DL37" s="3">
        <v>30000000</v>
      </c>
      <c r="DM37" s="3">
        <v>30000000</v>
      </c>
      <c r="DN37" s="3">
        <v>48000000</v>
      </c>
      <c r="DO37" s="3">
        <v>48000000</v>
      </c>
      <c r="DP37" s="3">
        <v>48000000</v>
      </c>
      <c r="DQ37" s="3">
        <v>48000000</v>
      </c>
      <c r="DR37" s="3">
        <v>48000000</v>
      </c>
      <c r="DS37" s="3">
        <v>48000000</v>
      </c>
      <c r="DT37" s="3">
        <v>48000000</v>
      </c>
      <c r="DU37" s="3">
        <v>48000000</v>
      </c>
      <c r="DV37" s="3">
        <v>48000000</v>
      </c>
      <c r="DW37" s="3">
        <v>48000000</v>
      </c>
      <c r="DX37" s="3">
        <v>48000000</v>
      </c>
      <c r="DY37" s="3">
        <v>48000000</v>
      </c>
      <c r="DZ37" s="3">
        <v>48000000</v>
      </c>
      <c r="EA37" s="3">
        <v>48000000</v>
      </c>
      <c r="EB37" s="3">
        <v>48000000</v>
      </c>
      <c r="EC37" s="3">
        <v>48000000</v>
      </c>
      <c r="ED37" s="3">
        <v>60000000</v>
      </c>
      <c r="EE37" s="3">
        <v>60000000</v>
      </c>
      <c r="EF37" s="3">
        <v>60000000</v>
      </c>
      <c r="EG37" s="3">
        <v>60000000</v>
      </c>
      <c r="EH37" s="3">
        <v>60000000</v>
      </c>
      <c r="EI37" s="3">
        <v>60000000</v>
      </c>
      <c r="EJ37" s="3">
        <v>60000000</v>
      </c>
      <c r="EK37" s="3">
        <v>60000000</v>
      </c>
      <c r="EL37" s="3">
        <v>60000000</v>
      </c>
      <c r="EM37" s="3">
        <v>60000000</v>
      </c>
      <c r="EN37" s="3">
        <v>60000000</v>
      </c>
      <c r="EO37" s="3">
        <v>60000000</v>
      </c>
      <c r="EP37" s="3">
        <v>60000000</v>
      </c>
      <c r="EQ37" s="3">
        <v>60000000</v>
      </c>
      <c r="ER37" s="3">
        <v>60000000</v>
      </c>
      <c r="ES37" s="3">
        <v>60000000</v>
      </c>
      <c r="ET37" s="3">
        <v>78000000</v>
      </c>
      <c r="EU37" s="3">
        <v>78000000</v>
      </c>
      <c r="EV37" s="3">
        <v>78000000</v>
      </c>
      <c r="EW37" s="3">
        <v>78000000</v>
      </c>
      <c r="EX37" s="3">
        <v>78000000</v>
      </c>
      <c r="EY37" s="3">
        <v>78000000</v>
      </c>
      <c r="EZ37" s="3">
        <v>78000000</v>
      </c>
      <c r="FA37" s="3">
        <v>78000000</v>
      </c>
      <c r="FB37" s="3">
        <v>78000000</v>
      </c>
      <c r="FC37" s="3">
        <v>78000000</v>
      </c>
      <c r="FD37" s="3">
        <v>78000000</v>
      </c>
      <c r="FE37" s="3">
        <v>78000000</v>
      </c>
      <c r="FF37" s="3">
        <v>78000000</v>
      </c>
      <c r="FG37" s="3">
        <v>78000000</v>
      </c>
      <c r="FH37" s="3">
        <v>78000000</v>
      </c>
      <c r="FI37" s="3">
        <v>78000000</v>
      </c>
      <c r="FJ37" s="3">
        <f t="shared" si="0"/>
        <v>266000</v>
      </c>
      <c r="FK37" s="3">
        <f t="shared" si="1"/>
        <v>250000</v>
      </c>
      <c r="FL37" s="3">
        <f t="shared" si="2"/>
        <v>241000</v>
      </c>
      <c r="FM37" s="3">
        <f t="shared" si="3"/>
        <v>266000</v>
      </c>
      <c r="FN37" s="3">
        <f t="shared" si="4"/>
        <v>250000</v>
      </c>
      <c r="FO37" s="3">
        <f t="shared" si="5"/>
        <v>241000</v>
      </c>
      <c r="FP37" s="3">
        <f t="shared" si="6"/>
        <v>237000</v>
      </c>
      <c r="FQ37" s="3">
        <f t="shared" si="7"/>
        <v>228000</v>
      </c>
      <c r="FR37" s="3">
        <f t="shared" si="8"/>
        <v>222000</v>
      </c>
      <c r="FS37" s="3">
        <f t="shared" si="9"/>
        <v>243000</v>
      </c>
      <c r="FT37" s="3">
        <f t="shared" si="10"/>
        <v>230000</v>
      </c>
      <c r="FU37" s="3">
        <f t="shared" si="11"/>
        <v>224000</v>
      </c>
      <c r="FV37" s="3">
        <f t="shared" si="12"/>
        <v>105000</v>
      </c>
      <c r="FW37" s="3">
        <f t="shared" si="13"/>
        <v>98000</v>
      </c>
      <c r="FX37" s="3">
        <f t="shared" si="14"/>
        <v>95000</v>
      </c>
      <c r="FY37" s="3">
        <f t="shared" si="15"/>
        <v>105000</v>
      </c>
      <c r="FZ37" s="3">
        <f t="shared" si="16"/>
        <v>98000</v>
      </c>
      <c r="GA37" s="3">
        <f t="shared" si="17"/>
        <v>95000</v>
      </c>
      <c r="GB37" s="3">
        <f t="shared" si="18"/>
        <v>105000</v>
      </c>
      <c r="GC37" s="3">
        <f t="shared" si="19"/>
        <v>98000</v>
      </c>
      <c r="GD37" s="3">
        <f t="shared" si="20"/>
        <v>95000</v>
      </c>
      <c r="GE37" s="3">
        <f t="shared" si="21"/>
        <v>111000</v>
      </c>
      <c r="GF37" s="3">
        <f t="shared" si="22"/>
        <v>100000</v>
      </c>
      <c r="GG37" s="3">
        <f t="shared" si="23"/>
        <v>100000</v>
      </c>
      <c r="GH37" s="14">
        <f t="shared" si="24"/>
        <v>19000</v>
      </c>
      <c r="GI37" s="3">
        <f t="shared" si="25"/>
        <v>18000</v>
      </c>
      <c r="GJ37" s="3">
        <f t="shared" si="26"/>
        <v>17000</v>
      </c>
      <c r="GK37" s="3">
        <f t="shared" si="27"/>
        <v>16000</v>
      </c>
      <c r="GL37" s="3">
        <f t="shared" si="28"/>
        <v>13000</v>
      </c>
      <c r="GM37" s="3">
        <f t="shared" si="29"/>
        <v>10000</v>
      </c>
      <c r="GN37" s="3">
        <f t="shared" si="30"/>
        <v>20000</v>
      </c>
      <c r="GO37" s="3">
        <f t="shared" si="31"/>
        <v>18000</v>
      </c>
      <c r="GP37" s="3">
        <f t="shared" si="32"/>
        <v>17000</v>
      </c>
      <c r="GQ37" s="3">
        <f t="shared" si="33"/>
        <v>28000</v>
      </c>
      <c r="GR37" s="3">
        <f t="shared" si="34"/>
        <v>27000</v>
      </c>
      <c r="GS37" s="3">
        <f t="shared" si="35"/>
        <v>26000</v>
      </c>
      <c r="GT37" s="3">
        <f t="shared" si="36"/>
        <v>16000</v>
      </c>
      <c r="GU37" s="3">
        <f t="shared" si="37"/>
        <v>15000</v>
      </c>
      <c r="GV37" s="3">
        <f t="shared" si="38"/>
        <v>14000</v>
      </c>
      <c r="GW37" s="3">
        <f t="shared" si="39"/>
        <v>16000</v>
      </c>
      <c r="GX37" s="3">
        <f t="shared" si="40"/>
        <v>15000</v>
      </c>
      <c r="GY37" s="3">
        <f t="shared" si="41"/>
        <v>14000</v>
      </c>
      <c r="GZ37" s="3">
        <f t="shared" si="42"/>
        <v>500000</v>
      </c>
      <c r="HA37" s="3">
        <f t="shared" si="43"/>
        <v>1000000</v>
      </c>
      <c r="HB37" s="3">
        <f t="shared" si="44"/>
        <v>1300000</v>
      </c>
      <c r="HC37" s="3">
        <f t="shared" si="45"/>
        <v>36000000</v>
      </c>
      <c r="HD37" s="3">
        <f t="shared" si="46"/>
        <v>54000000</v>
      </c>
      <c r="HE37" s="3">
        <f t="shared" si="47"/>
        <v>72000000</v>
      </c>
      <c r="HF37" s="3">
        <f t="shared" si="48"/>
        <v>90000000</v>
      </c>
      <c r="HG37" s="3">
        <f t="shared" si="49"/>
        <v>144000000</v>
      </c>
      <c r="HH37" s="3">
        <f t="shared" si="50"/>
        <v>180000000</v>
      </c>
      <c r="HI37" s="3">
        <f t="shared" si="51"/>
        <v>234000000</v>
      </c>
      <c r="HJ37" s="3">
        <f t="shared" si="52"/>
        <v>36000000</v>
      </c>
      <c r="HK37" s="3">
        <f t="shared" si="53"/>
        <v>54000000</v>
      </c>
      <c r="HL37" s="3">
        <f t="shared" si="54"/>
        <v>72000000</v>
      </c>
      <c r="HM37" s="3">
        <f t="shared" si="55"/>
        <v>90000000</v>
      </c>
      <c r="HN37" s="3">
        <f t="shared" si="56"/>
        <v>144000000</v>
      </c>
      <c r="HO37" s="3">
        <f t="shared" si="57"/>
        <v>180000000</v>
      </c>
      <c r="HP37" s="3">
        <f t="shared" si="58"/>
        <v>234000000</v>
      </c>
      <c r="HQ37" s="3">
        <f t="shared" si="59"/>
        <v>180000000</v>
      </c>
      <c r="HR37" s="3">
        <f t="shared" si="60"/>
        <v>54000000</v>
      </c>
      <c r="HS37" s="3">
        <f t="shared" si="61"/>
        <v>72000000</v>
      </c>
      <c r="HT37" s="3">
        <f t="shared" si="62"/>
        <v>90000000</v>
      </c>
      <c r="HU37" s="3">
        <f t="shared" si="63"/>
        <v>144000000</v>
      </c>
      <c r="HV37" s="3">
        <f t="shared" si="64"/>
        <v>180000000</v>
      </c>
      <c r="HW37" s="3">
        <f t="shared" si="65"/>
        <v>234000000</v>
      </c>
      <c r="HX37" s="3">
        <f t="shared" si="66"/>
        <v>24000000</v>
      </c>
      <c r="HY37" s="3">
        <f t="shared" si="67"/>
        <v>36000000</v>
      </c>
      <c r="HZ37" s="3">
        <f t="shared" si="68"/>
        <v>48000000</v>
      </c>
      <c r="IA37" s="3">
        <f t="shared" si="69"/>
        <v>60000000</v>
      </c>
      <c r="IB37" s="3">
        <f t="shared" si="70"/>
        <v>96000000</v>
      </c>
      <c r="IC37" s="3">
        <f t="shared" si="71"/>
        <v>120000000</v>
      </c>
      <c r="ID37" s="3">
        <f t="shared" si="72"/>
        <v>156000000</v>
      </c>
      <c r="IE37" s="3">
        <f t="shared" si="73"/>
        <v>24000000</v>
      </c>
      <c r="IF37" s="3">
        <f t="shared" si="74"/>
        <v>36000000</v>
      </c>
      <c r="IG37" s="3">
        <f t="shared" si="75"/>
        <v>48000000</v>
      </c>
      <c r="IH37" s="3">
        <f t="shared" si="76"/>
        <v>60000000</v>
      </c>
      <c r="II37" s="3">
        <f t="shared" si="77"/>
        <v>96000000</v>
      </c>
      <c r="IJ37" s="3">
        <f t="shared" si="78"/>
        <v>120000000</v>
      </c>
      <c r="IK37" s="3">
        <f t="shared" si="79"/>
        <v>156000000</v>
      </c>
      <c r="IL37" s="3">
        <f t="shared" si="80"/>
        <v>24000000</v>
      </c>
      <c r="IM37" s="3">
        <f t="shared" si="81"/>
        <v>36000000</v>
      </c>
      <c r="IN37" s="3">
        <f t="shared" si="82"/>
        <v>48000000</v>
      </c>
      <c r="IO37" s="3">
        <f t="shared" si="83"/>
        <v>90000000</v>
      </c>
      <c r="IP37" s="3">
        <f t="shared" si="84"/>
        <v>96000000</v>
      </c>
      <c r="IQ37" s="3">
        <f t="shared" si="85"/>
        <v>120000000</v>
      </c>
      <c r="IR37" s="3">
        <f t="shared" si="86"/>
        <v>120000000</v>
      </c>
      <c r="IS37" s="3">
        <f t="array" ref="IS37">SUM(IF($C$2:$IR$2&gt;=1,C37:IR37,0))</f>
        <v>918015000</v>
      </c>
      <c r="IT37" s="5" t="s">
        <v>164</v>
      </c>
    </row>
    <row r="38" spans="1:254" x14ac:dyDescent="0.2">
      <c r="A38" s="2" t="s">
        <v>171</v>
      </c>
      <c r="B38" s="1" t="s">
        <v>9</v>
      </c>
      <c r="C38" s="9">
        <v>187000</v>
      </c>
      <c r="D38" s="9">
        <v>54000</v>
      </c>
      <c r="E38" s="9">
        <v>52000</v>
      </c>
      <c r="F38" s="9">
        <v>25000</v>
      </c>
      <c r="G38" s="9">
        <v>130000</v>
      </c>
      <c r="H38" s="9">
        <v>52000</v>
      </c>
      <c r="I38" s="9">
        <v>16000</v>
      </c>
      <c r="J38" s="9">
        <v>20000</v>
      </c>
      <c r="K38" s="9">
        <v>30000</v>
      </c>
      <c r="L38" s="9">
        <v>53000</v>
      </c>
      <c r="M38" s="9">
        <v>56000</v>
      </c>
      <c r="N38" s="9">
        <v>59000</v>
      </c>
      <c r="O38" s="9">
        <v>19000</v>
      </c>
      <c r="P38" s="9">
        <v>16000</v>
      </c>
      <c r="Q38" s="4">
        <v>16000</v>
      </c>
      <c r="R38" s="4">
        <v>28000</v>
      </c>
      <c r="S38" s="4">
        <v>180000</v>
      </c>
      <c r="T38" s="4">
        <v>50000</v>
      </c>
      <c r="U38" s="4">
        <v>48000</v>
      </c>
      <c r="V38" s="4">
        <v>20000</v>
      </c>
      <c r="W38" s="4">
        <v>128000</v>
      </c>
      <c r="X38" s="4">
        <v>48000</v>
      </c>
      <c r="Y38" s="4">
        <v>13000</v>
      </c>
      <c r="Z38" s="4">
        <v>18000</v>
      </c>
      <c r="AA38" s="4">
        <v>28000</v>
      </c>
      <c r="AB38" s="4">
        <v>50000</v>
      </c>
      <c r="AC38" s="4">
        <v>50000</v>
      </c>
      <c r="AD38" s="4">
        <v>52000</v>
      </c>
      <c r="AE38" s="3">
        <v>18000</v>
      </c>
      <c r="AF38" s="3">
        <v>15000</v>
      </c>
      <c r="AG38" s="3">
        <v>15000</v>
      </c>
      <c r="AH38" s="3">
        <v>27000</v>
      </c>
      <c r="AI38" s="3">
        <v>178000</v>
      </c>
      <c r="AJ38" s="3">
        <v>48000</v>
      </c>
      <c r="AK38" s="3">
        <v>47000</v>
      </c>
      <c r="AL38" s="3">
        <v>15000</v>
      </c>
      <c r="AM38" s="3">
        <v>126000</v>
      </c>
      <c r="AN38" s="3">
        <v>47000</v>
      </c>
      <c r="AO38" s="3">
        <v>10000</v>
      </c>
      <c r="AP38" s="3">
        <v>17000</v>
      </c>
      <c r="AQ38" s="3">
        <v>25000</v>
      </c>
      <c r="AR38" s="3">
        <v>48000</v>
      </c>
      <c r="AS38" s="3">
        <v>45000</v>
      </c>
      <c r="AT38" s="3">
        <v>50000</v>
      </c>
      <c r="AU38" s="3">
        <v>17000</v>
      </c>
      <c r="AV38" s="3">
        <v>14000</v>
      </c>
      <c r="AW38" s="3">
        <v>14000</v>
      </c>
      <c r="AX38" s="3">
        <v>26000</v>
      </c>
      <c r="AY38" s="3">
        <v>500000</v>
      </c>
      <c r="AZ38" s="3">
        <v>1000000</v>
      </c>
      <c r="BA38" s="3">
        <v>1300000</v>
      </c>
      <c r="BB38" s="3">
        <v>12000000</v>
      </c>
      <c r="BC38" s="3">
        <v>12000000</v>
      </c>
      <c r="BD38" s="3">
        <v>12000000</v>
      </c>
      <c r="BE38" s="3">
        <v>12000000</v>
      </c>
      <c r="BF38" s="3">
        <v>12000000</v>
      </c>
      <c r="BG38" s="3">
        <v>12000000</v>
      </c>
      <c r="BH38" s="3">
        <v>12000000</v>
      </c>
      <c r="BI38" s="3">
        <v>12000000</v>
      </c>
      <c r="BJ38" s="3">
        <v>12000000</v>
      </c>
      <c r="BK38" s="3">
        <v>12000000</v>
      </c>
      <c r="BL38" s="3">
        <v>12000000</v>
      </c>
      <c r="BM38" s="3">
        <v>12000000</v>
      </c>
      <c r="BN38" s="3">
        <v>12000000</v>
      </c>
      <c r="BO38" s="3">
        <v>12000000</v>
      </c>
      <c r="BP38" s="3">
        <v>12000000</v>
      </c>
      <c r="BQ38" s="3">
        <v>12000000</v>
      </c>
      <c r="BR38" s="3">
        <v>18000000</v>
      </c>
      <c r="BS38" s="3">
        <v>18000000</v>
      </c>
      <c r="BT38" s="3">
        <v>18000000</v>
      </c>
      <c r="BU38" s="3">
        <v>18000000</v>
      </c>
      <c r="BV38" s="3">
        <v>18000000</v>
      </c>
      <c r="BW38" s="3">
        <v>18000000</v>
      </c>
      <c r="BX38" s="3">
        <v>18000000</v>
      </c>
      <c r="BY38" s="3">
        <v>18000000</v>
      </c>
      <c r="BZ38" s="3">
        <v>18000000</v>
      </c>
      <c r="CA38" s="3">
        <v>18000000</v>
      </c>
      <c r="CB38" s="3">
        <v>18000000</v>
      </c>
      <c r="CC38" s="3">
        <v>18000000</v>
      </c>
      <c r="CD38" s="3">
        <v>18000000</v>
      </c>
      <c r="CE38" s="3">
        <v>18000000</v>
      </c>
      <c r="CF38" s="3">
        <v>18000000</v>
      </c>
      <c r="CG38" s="3">
        <v>18000000</v>
      </c>
      <c r="CH38" s="3">
        <v>24000000</v>
      </c>
      <c r="CI38" s="3">
        <v>24000000</v>
      </c>
      <c r="CJ38" s="3">
        <v>24000000</v>
      </c>
      <c r="CK38" s="3">
        <v>24000000</v>
      </c>
      <c r="CL38" s="3">
        <v>24000000</v>
      </c>
      <c r="CM38" s="3">
        <v>24000000</v>
      </c>
      <c r="CN38" s="3">
        <v>24000000</v>
      </c>
      <c r="CO38" s="3">
        <v>24000000</v>
      </c>
      <c r="CP38" s="3">
        <v>24000000</v>
      </c>
      <c r="CQ38" s="3">
        <v>24000000</v>
      </c>
      <c r="CR38" s="3">
        <v>24000000</v>
      </c>
      <c r="CS38" s="3">
        <v>24000000</v>
      </c>
      <c r="CT38" s="3">
        <v>24000000</v>
      </c>
      <c r="CU38" s="3">
        <v>24000000</v>
      </c>
      <c r="CV38" s="3">
        <v>24000000</v>
      </c>
      <c r="CW38" s="3">
        <v>24000000</v>
      </c>
      <c r="CX38" s="3">
        <v>30000000</v>
      </c>
      <c r="CY38" s="3">
        <v>30000000</v>
      </c>
      <c r="CZ38" s="3">
        <v>30000000</v>
      </c>
      <c r="DA38" s="3">
        <v>30000000</v>
      </c>
      <c r="DB38" s="3">
        <v>30000000</v>
      </c>
      <c r="DC38" s="3">
        <v>30000000</v>
      </c>
      <c r="DD38" s="3">
        <v>30000000</v>
      </c>
      <c r="DE38" s="3">
        <v>30000000</v>
      </c>
      <c r="DF38" s="3">
        <v>30000000</v>
      </c>
      <c r="DG38" s="3">
        <v>30000000</v>
      </c>
      <c r="DH38" s="3">
        <v>30000000</v>
      </c>
      <c r="DI38" s="3">
        <v>30000000</v>
      </c>
      <c r="DJ38" s="3">
        <v>30000000</v>
      </c>
      <c r="DK38" s="3">
        <v>30000000</v>
      </c>
      <c r="DL38" s="3">
        <v>30000000</v>
      </c>
      <c r="DM38" s="3">
        <v>30000000</v>
      </c>
      <c r="DN38" s="3">
        <v>48000000</v>
      </c>
      <c r="DO38" s="3">
        <v>48000000</v>
      </c>
      <c r="DP38" s="3">
        <v>48000000</v>
      </c>
      <c r="DQ38" s="3">
        <v>48000000</v>
      </c>
      <c r="DR38" s="3">
        <v>48000000</v>
      </c>
      <c r="DS38" s="3">
        <v>48000000</v>
      </c>
      <c r="DT38" s="3">
        <v>48000000</v>
      </c>
      <c r="DU38" s="3">
        <v>48000000</v>
      </c>
      <c r="DV38" s="3">
        <v>48000000</v>
      </c>
      <c r="DW38" s="3">
        <v>48000000</v>
      </c>
      <c r="DX38" s="3">
        <v>48000000</v>
      </c>
      <c r="DY38" s="3">
        <v>48000000</v>
      </c>
      <c r="DZ38" s="3">
        <v>48000000</v>
      </c>
      <c r="EA38" s="3">
        <v>48000000</v>
      </c>
      <c r="EB38" s="3">
        <v>48000000</v>
      </c>
      <c r="EC38" s="3">
        <v>48000000</v>
      </c>
      <c r="ED38" s="3">
        <v>60000000</v>
      </c>
      <c r="EE38" s="3">
        <v>60000000</v>
      </c>
      <c r="EF38" s="3">
        <v>60000000</v>
      </c>
      <c r="EG38" s="3">
        <v>60000000</v>
      </c>
      <c r="EH38" s="3">
        <v>60000000</v>
      </c>
      <c r="EI38" s="3">
        <v>60000000</v>
      </c>
      <c r="EJ38" s="3">
        <v>60000000</v>
      </c>
      <c r="EK38" s="3">
        <v>60000000</v>
      </c>
      <c r="EL38" s="3">
        <v>60000000</v>
      </c>
      <c r="EM38" s="3">
        <v>60000000</v>
      </c>
      <c r="EN38" s="3">
        <v>60000000</v>
      </c>
      <c r="EO38" s="3">
        <v>60000000</v>
      </c>
      <c r="EP38" s="3">
        <v>60000000</v>
      </c>
      <c r="EQ38" s="3">
        <v>60000000</v>
      </c>
      <c r="ER38" s="3">
        <v>60000000</v>
      </c>
      <c r="ES38" s="3">
        <v>60000000</v>
      </c>
      <c r="ET38" s="3">
        <v>78000000</v>
      </c>
      <c r="EU38" s="3">
        <v>78000000</v>
      </c>
      <c r="EV38" s="3">
        <v>78000000</v>
      </c>
      <c r="EW38" s="3">
        <v>78000000</v>
      </c>
      <c r="EX38" s="3">
        <v>78000000</v>
      </c>
      <c r="EY38" s="3">
        <v>78000000</v>
      </c>
      <c r="EZ38" s="3">
        <v>78000000</v>
      </c>
      <c r="FA38" s="3">
        <v>78000000</v>
      </c>
      <c r="FB38" s="3">
        <v>78000000</v>
      </c>
      <c r="FC38" s="3">
        <v>78000000</v>
      </c>
      <c r="FD38" s="3">
        <v>78000000</v>
      </c>
      <c r="FE38" s="3">
        <v>78000000</v>
      </c>
      <c r="FF38" s="3">
        <v>78000000</v>
      </c>
      <c r="FG38" s="3">
        <v>78000000</v>
      </c>
      <c r="FH38" s="3">
        <v>78000000</v>
      </c>
      <c r="FI38" s="3">
        <v>78000000</v>
      </c>
      <c r="FJ38" s="3">
        <f t="shared" si="0"/>
        <v>266000</v>
      </c>
      <c r="FK38" s="3">
        <f t="shared" si="1"/>
        <v>250000</v>
      </c>
      <c r="FL38" s="3">
        <f t="shared" si="2"/>
        <v>241000</v>
      </c>
      <c r="FM38" s="3">
        <f t="shared" si="3"/>
        <v>266000</v>
      </c>
      <c r="FN38" s="3">
        <f t="shared" si="4"/>
        <v>250000</v>
      </c>
      <c r="FO38" s="3">
        <f t="shared" si="5"/>
        <v>241000</v>
      </c>
      <c r="FP38" s="3">
        <f t="shared" si="6"/>
        <v>237000</v>
      </c>
      <c r="FQ38" s="3">
        <f t="shared" si="7"/>
        <v>228000</v>
      </c>
      <c r="FR38" s="3">
        <f t="shared" si="8"/>
        <v>222000</v>
      </c>
      <c r="FS38" s="3">
        <f t="shared" si="9"/>
        <v>243000</v>
      </c>
      <c r="FT38" s="3">
        <f t="shared" si="10"/>
        <v>230000</v>
      </c>
      <c r="FU38" s="3">
        <f t="shared" si="11"/>
        <v>224000</v>
      </c>
      <c r="FV38" s="3">
        <f t="shared" si="12"/>
        <v>105000</v>
      </c>
      <c r="FW38" s="3">
        <f t="shared" si="13"/>
        <v>98000</v>
      </c>
      <c r="FX38" s="3">
        <f t="shared" si="14"/>
        <v>95000</v>
      </c>
      <c r="FY38" s="3">
        <f t="shared" si="15"/>
        <v>105000</v>
      </c>
      <c r="FZ38" s="3">
        <f t="shared" si="16"/>
        <v>98000</v>
      </c>
      <c r="GA38" s="3">
        <f t="shared" si="17"/>
        <v>95000</v>
      </c>
      <c r="GB38" s="3">
        <f t="shared" si="18"/>
        <v>105000</v>
      </c>
      <c r="GC38" s="3">
        <f t="shared" si="19"/>
        <v>98000</v>
      </c>
      <c r="GD38" s="3">
        <f t="shared" si="20"/>
        <v>95000</v>
      </c>
      <c r="GE38" s="3">
        <f t="shared" si="21"/>
        <v>111000</v>
      </c>
      <c r="GF38" s="3">
        <f t="shared" si="22"/>
        <v>100000</v>
      </c>
      <c r="GG38" s="3">
        <f t="shared" si="23"/>
        <v>100000</v>
      </c>
      <c r="GH38" s="14">
        <f t="shared" si="24"/>
        <v>19000</v>
      </c>
      <c r="GI38" s="3">
        <f t="shared" si="25"/>
        <v>18000</v>
      </c>
      <c r="GJ38" s="3">
        <f t="shared" si="26"/>
        <v>17000</v>
      </c>
      <c r="GK38" s="3">
        <f t="shared" si="27"/>
        <v>16000</v>
      </c>
      <c r="GL38" s="3">
        <f t="shared" si="28"/>
        <v>13000</v>
      </c>
      <c r="GM38" s="3">
        <f t="shared" si="29"/>
        <v>10000</v>
      </c>
      <c r="GN38" s="3">
        <f t="shared" si="30"/>
        <v>20000</v>
      </c>
      <c r="GO38" s="3">
        <f t="shared" si="31"/>
        <v>18000</v>
      </c>
      <c r="GP38" s="3">
        <f t="shared" si="32"/>
        <v>17000</v>
      </c>
      <c r="GQ38" s="3">
        <f t="shared" si="33"/>
        <v>28000</v>
      </c>
      <c r="GR38" s="3">
        <f t="shared" si="34"/>
        <v>27000</v>
      </c>
      <c r="GS38" s="3">
        <f t="shared" si="35"/>
        <v>26000</v>
      </c>
      <c r="GT38" s="3">
        <f t="shared" si="36"/>
        <v>16000</v>
      </c>
      <c r="GU38" s="3">
        <f t="shared" si="37"/>
        <v>15000</v>
      </c>
      <c r="GV38" s="3">
        <f t="shared" si="38"/>
        <v>14000</v>
      </c>
      <c r="GW38" s="3">
        <f t="shared" si="39"/>
        <v>16000</v>
      </c>
      <c r="GX38" s="3">
        <f t="shared" si="40"/>
        <v>15000</v>
      </c>
      <c r="GY38" s="3">
        <f t="shared" si="41"/>
        <v>14000</v>
      </c>
      <c r="GZ38" s="3">
        <f t="shared" si="42"/>
        <v>500000</v>
      </c>
      <c r="HA38" s="3">
        <f t="shared" si="43"/>
        <v>1000000</v>
      </c>
      <c r="HB38" s="3">
        <f t="shared" si="44"/>
        <v>1300000</v>
      </c>
      <c r="HC38" s="3">
        <f t="shared" si="45"/>
        <v>36000000</v>
      </c>
      <c r="HD38" s="3">
        <f t="shared" si="46"/>
        <v>54000000</v>
      </c>
      <c r="HE38" s="3">
        <f t="shared" si="47"/>
        <v>72000000</v>
      </c>
      <c r="HF38" s="3">
        <f t="shared" si="48"/>
        <v>90000000</v>
      </c>
      <c r="HG38" s="3">
        <f t="shared" si="49"/>
        <v>144000000</v>
      </c>
      <c r="HH38" s="3">
        <f t="shared" si="50"/>
        <v>180000000</v>
      </c>
      <c r="HI38" s="3">
        <f t="shared" si="51"/>
        <v>234000000</v>
      </c>
      <c r="HJ38" s="3">
        <f t="shared" si="52"/>
        <v>36000000</v>
      </c>
      <c r="HK38" s="3">
        <f t="shared" si="53"/>
        <v>54000000</v>
      </c>
      <c r="HL38" s="3">
        <f t="shared" si="54"/>
        <v>72000000</v>
      </c>
      <c r="HM38" s="3">
        <f t="shared" si="55"/>
        <v>90000000</v>
      </c>
      <c r="HN38" s="3">
        <f t="shared" si="56"/>
        <v>144000000</v>
      </c>
      <c r="HO38" s="3">
        <f t="shared" si="57"/>
        <v>180000000</v>
      </c>
      <c r="HP38" s="3">
        <f t="shared" si="58"/>
        <v>234000000</v>
      </c>
      <c r="HQ38" s="3">
        <f t="shared" si="59"/>
        <v>180000000</v>
      </c>
      <c r="HR38" s="3">
        <f t="shared" si="60"/>
        <v>54000000</v>
      </c>
      <c r="HS38" s="3">
        <f t="shared" si="61"/>
        <v>72000000</v>
      </c>
      <c r="HT38" s="3">
        <f t="shared" si="62"/>
        <v>90000000</v>
      </c>
      <c r="HU38" s="3">
        <f t="shared" si="63"/>
        <v>144000000</v>
      </c>
      <c r="HV38" s="3">
        <f t="shared" si="64"/>
        <v>180000000</v>
      </c>
      <c r="HW38" s="3">
        <f t="shared" si="65"/>
        <v>234000000</v>
      </c>
      <c r="HX38" s="3">
        <f t="shared" si="66"/>
        <v>24000000</v>
      </c>
      <c r="HY38" s="3">
        <f t="shared" si="67"/>
        <v>36000000</v>
      </c>
      <c r="HZ38" s="3">
        <f t="shared" si="68"/>
        <v>48000000</v>
      </c>
      <c r="IA38" s="3">
        <f t="shared" si="69"/>
        <v>60000000</v>
      </c>
      <c r="IB38" s="3">
        <f t="shared" si="70"/>
        <v>96000000</v>
      </c>
      <c r="IC38" s="3">
        <f t="shared" si="71"/>
        <v>120000000</v>
      </c>
      <c r="ID38" s="3">
        <f t="shared" si="72"/>
        <v>156000000</v>
      </c>
      <c r="IE38" s="3">
        <f t="shared" si="73"/>
        <v>24000000</v>
      </c>
      <c r="IF38" s="3">
        <f t="shared" si="74"/>
        <v>36000000</v>
      </c>
      <c r="IG38" s="3">
        <f t="shared" si="75"/>
        <v>48000000</v>
      </c>
      <c r="IH38" s="3">
        <f t="shared" si="76"/>
        <v>60000000</v>
      </c>
      <c r="II38" s="3">
        <f t="shared" si="77"/>
        <v>96000000</v>
      </c>
      <c r="IJ38" s="3">
        <f t="shared" si="78"/>
        <v>120000000</v>
      </c>
      <c r="IK38" s="3">
        <f t="shared" si="79"/>
        <v>156000000</v>
      </c>
      <c r="IL38" s="3">
        <f t="shared" si="80"/>
        <v>24000000</v>
      </c>
      <c r="IM38" s="3">
        <f t="shared" si="81"/>
        <v>36000000</v>
      </c>
      <c r="IN38" s="3">
        <f t="shared" si="82"/>
        <v>48000000</v>
      </c>
      <c r="IO38" s="3">
        <f t="shared" si="83"/>
        <v>90000000</v>
      </c>
      <c r="IP38" s="3">
        <f t="shared" si="84"/>
        <v>96000000</v>
      </c>
      <c r="IQ38" s="3">
        <f t="shared" si="85"/>
        <v>120000000</v>
      </c>
      <c r="IR38" s="3">
        <f t="shared" si="86"/>
        <v>120000000</v>
      </c>
      <c r="IS38" s="3">
        <f t="array" ref="IS38">SUM(IF($C$2:$IR$2&gt;=1,C38:IR38,0))</f>
        <v>918015000</v>
      </c>
      <c r="IT38" s="5" t="s">
        <v>164</v>
      </c>
    </row>
    <row r="39" spans="1:254" x14ac:dyDescent="0.2">
      <c r="A39" s="2" t="s">
        <v>168</v>
      </c>
      <c r="B39" s="1" t="s">
        <v>10</v>
      </c>
      <c r="C39" s="9">
        <v>234000</v>
      </c>
      <c r="D39" s="9">
        <v>68000</v>
      </c>
      <c r="E39" s="9">
        <v>68000</v>
      </c>
      <c r="F39" s="9">
        <v>28000</v>
      </c>
      <c r="G39" s="9">
        <v>150000</v>
      </c>
      <c r="H39" s="9">
        <v>68000</v>
      </c>
      <c r="I39" s="9">
        <v>18000</v>
      </c>
      <c r="J39" s="9">
        <v>25000</v>
      </c>
      <c r="K39" s="9">
        <v>60000</v>
      </c>
      <c r="L39" s="9">
        <v>76000</v>
      </c>
      <c r="M39" s="9">
        <v>70000</v>
      </c>
      <c r="N39" s="9">
        <v>85000</v>
      </c>
      <c r="O39" s="9">
        <v>20000</v>
      </c>
      <c r="P39" s="9">
        <v>17000</v>
      </c>
      <c r="Q39" s="4">
        <v>17000</v>
      </c>
      <c r="R39" s="4">
        <v>30000</v>
      </c>
      <c r="S39" s="4">
        <v>234000</v>
      </c>
      <c r="T39" s="4">
        <v>68000</v>
      </c>
      <c r="U39" s="4">
        <v>68000</v>
      </c>
      <c r="V39" s="4">
        <v>28000</v>
      </c>
      <c r="W39" s="4">
        <v>150000</v>
      </c>
      <c r="X39" s="4">
        <v>68000</v>
      </c>
      <c r="Y39" s="4">
        <v>18000</v>
      </c>
      <c r="Z39" s="4">
        <v>25000</v>
      </c>
      <c r="AA39" s="4">
        <v>60000</v>
      </c>
      <c r="AB39" s="4">
        <v>76000</v>
      </c>
      <c r="AC39" s="4">
        <v>70000</v>
      </c>
      <c r="AD39" s="4">
        <v>85000</v>
      </c>
      <c r="AE39" s="3">
        <v>20000</v>
      </c>
      <c r="AF39" s="3">
        <v>17000</v>
      </c>
      <c r="AG39" s="3">
        <v>17000</v>
      </c>
      <c r="AH39" s="3">
        <v>30000</v>
      </c>
      <c r="AI39" s="3">
        <v>234000</v>
      </c>
      <c r="AJ39" s="3">
        <v>68000</v>
      </c>
      <c r="AK39" s="3">
        <v>68000</v>
      </c>
      <c r="AL39" s="3">
        <v>28000</v>
      </c>
      <c r="AM39" s="3">
        <v>150000</v>
      </c>
      <c r="AN39" s="3">
        <v>68000</v>
      </c>
      <c r="AO39" s="3">
        <v>18000</v>
      </c>
      <c r="AP39" s="3">
        <v>25000</v>
      </c>
      <c r="AQ39" s="3">
        <v>60000</v>
      </c>
      <c r="AR39" s="3">
        <v>76000</v>
      </c>
      <c r="AS39" s="3">
        <v>70000</v>
      </c>
      <c r="AT39" s="3">
        <v>85000</v>
      </c>
      <c r="AU39" s="3">
        <v>20000</v>
      </c>
      <c r="AV39" s="3">
        <v>17000</v>
      </c>
      <c r="AW39" s="3">
        <v>17000</v>
      </c>
      <c r="AX39" s="3">
        <v>30000</v>
      </c>
      <c r="AY39" s="3">
        <v>300</v>
      </c>
      <c r="AZ39" s="3">
        <v>8000000</v>
      </c>
      <c r="BA39" s="3">
        <v>8000000</v>
      </c>
      <c r="BB39" s="3">
        <v>2500000</v>
      </c>
      <c r="BC39" s="3">
        <v>2500000</v>
      </c>
      <c r="BD39" s="3">
        <v>2500000</v>
      </c>
      <c r="BE39" s="3">
        <v>2500000</v>
      </c>
      <c r="BF39" s="3">
        <v>2500000</v>
      </c>
      <c r="BG39" s="3">
        <v>2500000</v>
      </c>
      <c r="BH39" s="3">
        <v>2500000</v>
      </c>
      <c r="BI39" s="3">
        <v>2500000</v>
      </c>
      <c r="BJ39" s="3">
        <v>2500000</v>
      </c>
      <c r="BK39" s="3">
        <v>2500000</v>
      </c>
      <c r="BL39" s="3">
        <v>2500000</v>
      </c>
      <c r="BM39" s="3">
        <v>2500000</v>
      </c>
      <c r="BN39" s="3">
        <v>2500000</v>
      </c>
      <c r="BO39" s="3">
        <v>2500000</v>
      </c>
      <c r="BP39" s="3">
        <v>2500000</v>
      </c>
      <c r="BQ39" s="3">
        <v>2500000</v>
      </c>
      <c r="BR39" s="3">
        <v>2500000</v>
      </c>
      <c r="BS39" s="3">
        <v>2500000</v>
      </c>
      <c r="BT39" s="3">
        <v>2500000</v>
      </c>
      <c r="BU39" s="3">
        <v>2500000</v>
      </c>
      <c r="BV39" s="3">
        <v>2500000</v>
      </c>
      <c r="BW39" s="3">
        <v>2500000</v>
      </c>
      <c r="BX39" s="3">
        <v>2500000</v>
      </c>
      <c r="BY39" s="3">
        <v>2500000</v>
      </c>
      <c r="BZ39" s="3">
        <v>2500000</v>
      </c>
      <c r="CA39" s="3">
        <v>2500000</v>
      </c>
      <c r="CB39" s="3">
        <v>2500000</v>
      </c>
      <c r="CC39" s="3">
        <v>2500000</v>
      </c>
      <c r="CD39" s="3">
        <v>2500000</v>
      </c>
      <c r="CE39" s="3">
        <v>2500000</v>
      </c>
      <c r="CF39" s="3">
        <v>2500000</v>
      </c>
      <c r="CG39" s="3">
        <v>2500000</v>
      </c>
      <c r="CH39" s="3">
        <v>2500000</v>
      </c>
      <c r="CI39" s="3">
        <v>2500000</v>
      </c>
      <c r="CJ39" s="3">
        <v>2500000</v>
      </c>
      <c r="CK39" s="3">
        <v>2500000</v>
      </c>
      <c r="CL39" s="3">
        <v>2500000</v>
      </c>
      <c r="CM39" s="3">
        <v>2500000</v>
      </c>
      <c r="CN39" s="3">
        <v>2500000</v>
      </c>
      <c r="CO39" s="3">
        <v>2500000</v>
      </c>
      <c r="CP39" s="3">
        <v>2500000</v>
      </c>
      <c r="CQ39" s="3">
        <v>2500000</v>
      </c>
      <c r="CR39" s="3">
        <v>2500000</v>
      </c>
      <c r="CS39" s="3">
        <v>2500000</v>
      </c>
      <c r="CT39" s="3">
        <v>2500000</v>
      </c>
      <c r="CU39" s="3">
        <v>2500000</v>
      </c>
      <c r="CV39" s="3">
        <v>2500000</v>
      </c>
      <c r="CW39" s="3">
        <v>2500000</v>
      </c>
      <c r="CX39" s="3">
        <v>2500000</v>
      </c>
      <c r="CY39" s="3">
        <v>2500000</v>
      </c>
      <c r="CZ39" s="3">
        <v>2500000</v>
      </c>
      <c r="DA39" s="3">
        <v>2500000</v>
      </c>
      <c r="DB39" s="3">
        <v>2500000</v>
      </c>
      <c r="DC39" s="3">
        <v>2500000</v>
      </c>
      <c r="DD39" s="3">
        <v>2500000</v>
      </c>
      <c r="DE39" s="3">
        <v>2500000</v>
      </c>
      <c r="DF39" s="3">
        <v>2500000</v>
      </c>
      <c r="DG39" s="3">
        <v>2500000</v>
      </c>
      <c r="DH39" s="3">
        <v>2500000</v>
      </c>
      <c r="DI39" s="3">
        <v>2500000</v>
      </c>
      <c r="DJ39" s="3">
        <v>2500000</v>
      </c>
      <c r="DK39" s="3">
        <v>2500000</v>
      </c>
      <c r="DL39" s="3">
        <v>2500000</v>
      </c>
      <c r="DM39" s="3">
        <v>2500000</v>
      </c>
      <c r="DN39" s="3">
        <v>2500000</v>
      </c>
      <c r="DO39" s="3">
        <v>2500000</v>
      </c>
      <c r="DP39" s="3">
        <v>2500000</v>
      </c>
      <c r="DQ39" s="3">
        <v>2500000</v>
      </c>
      <c r="DR39" s="3">
        <v>2500000</v>
      </c>
      <c r="DS39" s="3">
        <v>2500000</v>
      </c>
      <c r="DT39" s="3">
        <v>2500000</v>
      </c>
      <c r="DU39" s="3">
        <v>2500000</v>
      </c>
      <c r="DV39" s="3">
        <v>2500000</v>
      </c>
      <c r="DW39" s="3">
        <v>2500000</v>
      </c>
      <c r="DX39" s="3">
        <v>2500000</v>
      </c>
      <c r="DY39" s="3">
        <v>2500000</v>
      </c>
      <c r="DZ39" s="3">
        <v>2500000</v>
      </c>
      <c r="EA39" s="3">
        <v>2500000</v>
      </c>
      <c r="EB39" s="3">
        <v>2500000</v>
      </c>
      <c r="EC39" s="3">
        <v>2500000</v>
      </c>
      <c r="ED39" s="3">
        <v>2500000</v>
      </c>
      <c r="EE39" s="3">
        <v>2500000</v>
      </c>
      <c r="EF39" s="3">
        <v>2500000</v>
      </c>
      <c r="EG39" s="3">
        <v>2500000</v>
      </c>
      <c r="EH39" s="3">
        <v>2500000</v>
      </c>
      <c r="EI39" s="3">
        <v>2500000</v>
      </c>
      <c r="EJ39" s="3">
        <v>2500000</v>
      </c>
      <c r="EK39" s="3">
        <v>2500000</v>
      </c>
      <c r="EL39" s="3">
        <v>2500000</v>
      </c>
      <c r="EM39" s="3">
        <v>2500000</v>
      </c>
      <c r="EN39" s="3">
        <v>2500000</v>
      </c>
      <c r="EO39" s="3">
        <v>2500000</v>
      </c>
      <c r="EP39" s="3">
        <v>2500000</v>
      </c>
      <c r="EQ39" s="3">
        <v>2500000</v>
      </c>
      <c r="ER39" s="3">
        <v>2500000</v>
      </c>
      <c r="ES39" s="3">
        <v>2500000</v>
      </c>
      <c r="ET39" s="3">
        <v>2500000</v>
      </c>
      <c r="EU39" s="3">
        <v>2500000</v>
      </c>
      <c r="EV39" s="3">
        <v>2500000</v>
      </c>
      <c r="EW39" s="3">
        <v>2500000</v>
      </c>
      <c r="EX39" s="3">
        <v>2500000</v>
      </c>
      <c r="EY39" s="3">
        <v>2500000</v>
      </c>
      <c r="EZ39" s="3">
        <v>2500000</v>
      </c>
      <c r="FA39" s="3">
        <v>2500000</v>
      </c>
      <c r="FB39" s="3">
        <v>2500000</v>
      </c>
      <c r="FC39" s="3">
        <v>2500000</v>
      </c>
      <c r="FD39" s="3">
        <v>2500000</v>
      </c>
      <c r="FE39" s="3">
        <v>2500000</v>
      </c>
      <c r="FF39" s="3">
        <v>2500000</v>
      </c>
      <c r="FG39" s="3">
        <v>2500000</v>
      </c>
      <c r="FH39" s="3">
        <v>2500000</v>
      </c>
      <c r="FI39" s="3">
        <v>2500000</v>
      </c>
      <c r="FJ39" s="3">
        <f t="shared" si="0"/>
        <v>330000</v>
      </c>
      <c r="FK39" s="3">
        <f t="shared" si="1"/>
        <v>330000</v>
      </c>
      <c r="FL39" s="3">
        <f t="shared" si="2"/>
        <v>330000</v>
      </c>
      <c r="FM39" s="3">
        <f t="shared" si="3"/>
        <v>330000</v>
      </c>
      <c r="FN39" s="3">
        <f t="shared" si="4"/>
        <v>330000</v>
      </c>
      <c r="FO39" s="3">
        <f t="shared" si="5"/>
        <v>330000</v>
      </c>
      <c r="FP39" s="3">
        <f t="shared" si="6"/>
        <v>294000</v>
      </c>
      <c r="FQ39" s="3">
        <f t="shared" si="7"/>
        <v>294000</v>
      </c>
      <c r="FR39" s="3">
        <f t="shared" si="8"/>
        <v>294000</v>
      </c>
      <c r="FS39" s="3">
        <f t="shared" si="9"/>
        <v>303000</v>
      </c>
      <c r="FT39" s="3">
        <f t="shared" si="10"/>
        <v>303000</v>
      </c>
      <c r="FU39" s="3">
        <f t="shared" si="11"/>
        <v>303000</v>
      </c>
      <c r="FV39" s="3">
        <f t="shared" si="12"/>
        <v>144000</v>
      </c>
      <c r="FW39" s="3">
        <f t="shared" si="13"/>
        <v>144000</v>
      </c>
      <c r="FX39" s="3">
        <f t="shared" si="14"/>
        <v>144000</v>
      </c>
      <c r="FY39" s="3">
        <f t="shared" si="15"/>
        <v>144000</v>
      </c>
      <c r="FZ39" s="3">
        <f t="shared" si="16"/>
        <v>144000</v>
      </c>
      <c r="GA39" s="3">
        <f t="shared" si="17"/>
        <v>144000</v>
      </c>
      <c r="GB39" s="3">
        <f t="shared" si="18"/>
        <v>144000</v>
      </c>
      <c r="GC39" s="3">
        <f t="shared" si="19"/>
        <v>144000</v>
      </c>
      <c r="GD39" s="3">
        <f t="shared" si="20"/>
        <v>144000</v>
      </c>
      <c r="GE39" s="3">
        <f t="shared" si="21"/>
        <v>153000</v>
      </c>
      <c r="GF39" s="3">
        <f t="shared" si="22"/>
        <v>153000</v>
      </c>
      <c r="GG39" s="3">
        <f t="shared" si="23"/>
        <v>153000</v>
      </c>
      <c r="GH39" s="14">
        <f t="shared" si="24"/>
        <v>20000</v>
      </c>
      <c r="GI39" s="3">
        <f t="shared" si="25"/>
        <v>20000</v>
      </c>
      <c r="GJ39" s="3">
        <f t="shared" si="26"/>
        <v>20000</v>
      </c>
      <c r="GK39" s="3">
        <f t="shared" si="27"/>
        <v>18000</v>
      </c>
      <c r="GL39" s="3">
        <f t="shared" si="28"/>
        <v>18000</v>
      </c>
      <c r="GM39" s="3">
        <f t="shared" si="29"/>
        <v>18000</v>
      </c>
      <c r="GN39" s="3">
        <f t="shared" si="30"/>
        <v>25000</v>
      </c>
      <c r="GO39" s="3">
        <f t="shared" si="31"/>
        <v>25000</v>
      </c>
      <c r="GP39" s="3">
        <f t="shared" si="32"/>
        <v>25000</v>
      </c>
      <c r="GQ39" s="3">
        <f t="shared" si="33"/>
        <v>30000</v>
      </c>
      <c r="GR39" s="3">
        <f t="shared" si="34"/>
        <v>30000</v>
      </c>
      <c r="GS39" s="3">
        <f t="shared" si="35"/>
        <v>30000</v>
      </c>
      <c r="GT39" s="3">
        <f t="shared" si="36"/>
        <v>17000</v>
      </c>
      <c r="GU39" s="3">
        <f t="shared" si="37"/>
        <v>17000</v>
      </c>
      <c r="GV39" s="3">
        <f t="shared" si="38"/>
        <v>17000</v>
      </c>
      <c r="GW39" s="3">
        <f t="shared" si="39"/>
        <v>17000</v>
      </c>
      <c r="GX39" s="3">
        <f t="shared" si="40"/>
        <v>17000</v>
      </c>
      <c r="GY39" s="3">
        <f t="shared" si="41"/>
        <v>17000</v>
      </c>
      <c r="GZ39" s="3">
        <f t="shared" si="42"/>
        <v>300</v>
      </c>
      <c r="HA39" s="3">
        <f t="shared" si="43"/>
        <v>8000000</v>
      </c>
      <c r="HB39" s="3">
        <f t="shared" si="44"/>
        <v>8000000</v>
      </c>
      <c r="HC39" s="3">
        <f t="shared" si="45"/>
        <v>7500000</v>
      </c>
      <c r="HD39" s="3">
        <f t="shared" si="46"/>
        <v>7500000</v>
      </c>
      <c r="HE39" s="3">
        <f t="shared" si="47"/>
        <v>7500000</v>
      </c>
      <c r="HF39" s="3">
        <f t="shared" si="48"/>
        <v>7500000</v>
      </c>
      <c r="HG39" s="3">
        <f t="shared" si="49"/>
        <v>7500000</v>
      </c>
      <c r="HH39" s="3">
        <f t="shared" si="50"/>
        <v>7500000</v>
      </c>
      <c r="HI39" s="3">
        <f t="shared" si="51"/>
        <v>7500000</v>
      </c>
      <c r="HJ39" s="3">
        <f t="shared" si="52"/>
        <v>7500000</v>
      </c>
      <c r="HK39" s="3">
        <f t="shared" si="53"/>
        <v>7500000</v>
      </c>
      <c r="HL39" s="3">
        <f t="shared" si="54"/>
        <v>7500000</v>
      </c>
      <c r="HM39" s="3">
        <f t="shared" si="55"/>
        <v>7500000</v>
      </c>
      <c r="HN39" s="3">
        <f t="shared" si="56"/>
        <v>7500000</v>
      </c>
      <c r="HO39" s="3">
        <f t="shared" si="57"/>
        <v>7500000</v>
      </c>
      <c r="HP39" s="3">
        <f t="shared" si="58"/>
        <v>7500000</v>
      </c>
      <c r="HQ39" s="3">
        <f t="shared" si="59"/>
        <v>7500000</v>
      </c>
      <c r="HR39" s="3">
        <f t="shared" si="60"/>
        <v>7500000</v>
      </c>
      <c r="HS39" s="3">
        <f t="shared" si="61"/>
        <v>7500000</v>
      </c>
      <c r="HT39" s="3">
        <f t="shared" si="62"/>
        <v>7500000</v>
      </c>
      <c r="HU39" s="3">
        <f t="shared" si="63"/>
        <v>7500000</v>
      </c>
      <c r="HV39" s="3">
        <f t="shared" si="64"/>
        <v>7500000</v>
      </c>
      <c r="HW39" s="3">
        <f t="shared" si="65"/>
        <v>7500000</v>
      </c>
      <c r="HX39" s="3">
        <f t="shared" si="66"/>
        <v>5000000</v>
      </c>
      <c r="HY39" s="3">
        <f t="shared" si="67"/>
        <v>5000000</v>
      </c>
      <c r="HZ39" s="3">
        <f t="shared" si="68"/>
        <v>5000000</v>
      </c>
      <c r="IA39" s="3">
        <f t="shared" si="69"/>
        <v>5000000</v>
      </c>
      <c r="IB39" s="3">
        <f t="shared" si="70"/>
        <v>5000000</v>
      </c>
      <c r="IC39" s="3">
        <f t="shared" si="71"/>
        <v>5000000</v>
      </c>
      <c r="ID39" s="3">
        <f t="shared" si="72"/>
        <v>5000000</v>
      </c>
      <c r="IE39" s="3">
        <f t="shared" si="73"/>
        <v>5000000</v>
      </c>
      <c r="IF39" s="3">
        <f t="shared" si="74"/>
        <v>5000000</v>
      </c>
      <c r="IG39" s="3">
        <f t="shared" si="75"/>
        <v>5000000</v>
      </c>
      <c r="IH39" s="3">
        <f t="shared" si="76"/>
        <v>5000000</v>
      </c>
      <c r="II39" s="3">
        <f t="shared" si="77"/>
        <v>5000000</v>
      </c>
      <c r="IJ39" s="3">
        <f t="shared" si="78"/>
        <v>5000000</v>
      </c>
      <c r="IK39" s="3">
        <f t="shared" si="79"/>
        <v>5000000</v>
      </c>
      <c r="IL39" s="3">
        <f t="shared" si="80"/>
        <v>5000000</v>
      </c>
      <c r="IM39" s="3">
        <f t="shared" si="81"/>
        <v>5000000</v>
      </c>
      <c r="IN39" s="3">
        <f t="shared" si="82"/>
        <v>5000000</v>
      </c>
      <c r="IO39" s="3">
        <f t="shared" si="83"/>
        <v>7500000</v>
      </c>
      <c r="IP39" s="3">
        <f t="shared" si="84"/>
        <v>5000000</v>
      </c>
      <c r="IQ39" s="3">
        <f t="shared" si="85"/>
        <v>5000000</v>
      </c>
      <c r="IR39" s="3">
        <f t="shared" si="86"/>
        <v>5000000</v>
      </c>
      <c r="IS39" s="3">
        <f t="array" ref="IS39">SUM(IF($C$2:$IR$2&gt;=1,C39:IR39,0))</f>
        <v>86469000</v>
      </c>
      <c r="IT39" s="5" t="s">
        <v>164</v>
      </c>
    </row>
    <row r="40" spans="1:254" x14ac:dyDescent="0.2">
      <c r="A40" s="2" t="s">
        <v>129</v>
      </c>
      <c r="B40" s="1" t="s">
        <v>10</v>
      </c>
      <c r="C40" s="9">
        <v>150000</v>
      </c>
      <c r="D40" s="9">
        <v>70000</v>
      </c>
      <c r="E40" s="9">
        <v>65000</v>
      </c>
      <c r="F40" s="9">
        <v>30000</v>
      </c>
      <c r="G40" s="9">
        <v>80000</v>
      </c>
      <c r="H40" s="9">
        <v>45000</v>
      </c>
      <c r="I40" s="9">
        <v>30000</v>
      </c>
      <c r="J40" s="9">
        <v>40000</v>
      </c>
      <c r="K40" s="9">
        <v>45000</v>
      </c>
      <c r="L40" s="9">
        <v>60000</v>
      </c>
      <c r="M40" s="9">
        <v>60000</v>
      </c>
      <c r="N40" s="9">
        <v>60000</v>
      </c>
      <c r="O40" s="9">
        <v>25000</v>
      </c>
      <c r="P40" s="9">
        <v>15000</v>
      </c>
      <c r="Q40" s="4">
        <v>15000</v>
      </c>
      <c r="R40" s="4">
        <v>20000</v>
      </c>
      <c r="S40" s="4">
        <v>140000</v>
      </c>
      <c r="T40" s="4">
        <v>65000</v>
      </c>
      <c r="U40" s="4">
        <v>60000</v>
      </c>
      <c r="V40" s="4">
        <v>25000</v>
      </c>
      <c r="W40" s="4">
        <v>70000</v>
      </c>
      <c r="X40" s="4">
        <v>40000</v>
      </c>
      <c r="Y40" s="4">
        <v>25000</v>
      </c>
      <c r="Z40" s="4">
        <v>35000</v>
      </c>
      <c r="AA40" s="4">
        <v>40000</v>
      </c>
      <c r="AB40" s="4">
        <v>50000</v>
      </c>
      <c r="AC40" s="4">
        <v>55000</v>
      </c>
      <c r="AD40" s="4">
        <v>55000</v>
      </c>
      <c r="AE40" s="3">
        <v>20000</v>
      </c>
      <c r="AF40" s="3">
        <v>12000</v>
      </c>
      <c r="AG40" s="3">
        <v>12000</v>
      </c>
      <c r="AH40" s="3">
        <v>15000</v>
      </c>
      <c r="AI40" s="3">
        <v>130000</v>
      </c>
      <c r="AJ40" s="3">
        <v>60000</v>
      </c>
      <c r="AK40" s="3">
        <v>55000</v>
      </c>
      <c r="AL40" s="3">
        <v>20000</v>
      </c>
      <c r="AM40" s="3">
        <v>60000</v>
      </c>
      <c r="AN40" s="3">
        <v>35000</v>
      </c>
      <c r="AO40" s="3">
        <v>20000</v>
      </c>
      <c r="AP40" s="3">
        <v>30000</v>
      </c>
      <c r="AQ40" s="3">
        <v>35000</v>
      </c>
      <c r="AR40" s="3">
        <v>40000</v>
      </c>
      <c r="AS40" s="3">
        <v>50000</v>
      </c>
      <c r="AT40" s="3">
        <v>50000</v>
      </c>
      <c r="AU40" s="3">
        <v>15000</v>
      </c>
      <c r="AV40" s="3">
        <v>10000</v>
      </c>
      <c r="AW40" s="3">
        <v>10000</v>
      </c>
      <c r="AX40" s="3">
        <v>10000</v>
      </c>
      <c r="AY40" s="3">
        <v>715250</v>
      </c>
      <c r="AZ40" s="3">
        <v>735250</v>
      </c>
      <c r="BA40" s="3">
        <v>735250</v>
      </c>
      <c r="BB40" s="3">
        <v>3000000</v>
      </c>
      <c r="BC40" s="3">
        <v>3000000</v>
      </c>
      <c r="BD40" s="3">
        <v>3000000</v>
      </c>
      <c r="BE40" s="3">
        <v>3000000</v>
      </c>
      <c r="BF40" s="3">
        <v>3000000</v>
      </c>
      <c r="BG40" s="3">
        <v>3000000</v>
      </c>
      <c r="BH40" s="3">
        <v>3000000</v>
      </c>
      <c r="BI40" s="3">
        <v>3000000</v>
      </c>
      <c r="BJ40" s="3">
        <v>3000000</v>
      </c>
      <c r="BK40" s="3">
        <v>3000000</v>
      </c>
      <c r="BL40" s="3">
        <v>3000000</v>
      </c>
      <c r="BM40" s="3">
        <v>3000000</v>
      </c>
      <c r="BN40" s="3">
        <v>3000000</v>
      </c>
      <c r="BO40" s="3">
        <v>3000000</v>
      </c>
      <c r="BP40" s="3">
        <v>3000000</v>
      </c>
      <c r="BQ40" s="3">
        <v>3000000</v>
      </c>
      <c r="BR40" s="3">
        <v>4000000</v>
      </c>
      <c r="BS40" s="3">
        <v>4000000</v>
      </c>
      <c r="BT40" s="3">
        <v>4000000</v>
      </c>
      <c r="BU40" s="3">
        <v>4000000</v>
      </c>
      <c r="BV40" s="3">
        <v>4000000</v>
      </c>
      <c r="BW40" s="3">
        <v>4000000</v>
      </c>
      <c r="BX40" s="3">
        <v>4000000</v>
      </c>
      <c r="BY40" s="3">
        <v>4000000</v>
      </c>
      <c r="BZ40" s="3">
        <v>4000000</v>
      </c>
      <c r="CA40" s="3">
        <v>4000000</v>
      </c>
      <c r="CB40" s="3">
        <v>4000000</v>
      </c>
      <c r="CC40" s="3">
        <v>4000000</v>
      </c>
      <c r="CD40" s="3">
        <v>4000000</v>
      </c>
      <c r="CE40" s="3">
        <v>4000000</v>
      </c>
      <c r="CF40" s="3">
        <v>4000000</v>
      </c>
      <c r="CG40" s="3">
        <v>4000000</v>
      </c>
      <c r="CH40" s="3">
        <v>4500000</v>
      </c>
      <c r="CI40" s="3">
        <v>4500000</v>
      </c>
      <c r="CJ40" s="3">
        <v>4500000</v>
      </c>
      <c r="CK40" s="3">
        <v>4500000</v>
      </c>
      <c r="CL40" s="3">
        <v>4500000</v>
      </c>
      <c r="CM40" s="3">
        <v>4500000</v>
      </c>
      <c r="CN40" s="3">
        <v>4500000</v>
      </c>
      <c r="CO40" s="3">
        <v>4500000</v>
      </c>
      <c r="CP40" s="3">
        <v>4500000</v>
      </c>
      <c r="CQ40" s="3">
        <v>4500000</v>
      </c>
      <c r="CR40" s="3">
        <v>4500000</v>
      </c>
      <c r="CS40" s="3">
        <v>4500000</v>
      </c>
      <c r="CT40" s="3">
        <v>4500000</v>
      </c>
      <c r="CU40" s="3">
        <v>4500000</v>
      </c>
      <c r="CV40" s="3">
        <v>4500000</v>
      </c>
      <c r="CW40" s="3">
        <v>4500000</v>
      </c>
      <c r="CX40" s="3">
        <v>6000000</v>
      </c>
      <c r="CY40" s="3">
        <v>6000000</v>
      </c>
      <c r="CZ40" s="3">
        <v>6000000</v>
      </c>
      <c r="DA40" s="3">
        <v>6000000</v>
      </c>
      <c r="DB40" s="3">
        <v>6000000</v>
      </c>
      <c r="DC40" s="3">
        <v>6000000</v>
      </c>
      <c r="DD40" s="3">
        <v>6000000</v>
      </c>
      <c r="DE40" s="3">
        <v>6000000</v>
      </c>
      <c r="DF40" s="3">
        <v>6000000</v>
      </c>
      <c r="DG40" s="3">
        <v>6000000</v>
      </c>
      <c r="DH40" s="3">
        <v>6000000</v>
      </c>
      <c r="DI40" s="3">
        <v>6000000</v>
      </c>
      <c r="DJ40" s="3">
        <v>6000000</v>
      </c>
      <c r="DK40" s="3">
        <v>6000000</v>
      </c>
      <c r="DL40" s="3">
        <v>6000000</v>
      </c>
      <c r="DM40" s="3">
        <v>6000000</v>
      </c>
      <c r="DN40" s="3">
        <v>12000000</v>
      </c>
      <c r="DO40" s="3">
        <v>12000000</v>
      </c>
      <c r="DP40" s="3">
        <v>12000000</v>
      </c>
      <c r="DQ40" s="3">
        <v>12000000</v>
      </c>
      <c r="DR40" s="3">
        <v>12000000</v>
      </c>
      <c r="DS40" s="3">
        <v>12000000</v>
      </c>
      <c r="DT40" s="3">
        <v>12000000</v>
      </c>
      <c r="DU40" s="3">
        <v>12000000</v>
      </c>
      <c r="DV40" s="3">
        <v>12000000</v>
      </c>
      <c r="DW40" s="3">
        <v>12000000</v>
      </c>
      <c r="DX40" s="3">
        <v>12000000</v>
      </c>
      <c r="DY40" s="3">
        <v>12000000</v>
      </c>
      <c r="DZ40" s="3">
        <v>12000000</v>
      </c>
      <c r="EA40" s="3">
        <v>12000000</v>
      </c>
      <c r="EB40" s="3">
        <v>12000000</v>
      </c>
      <c r="EC40" s="3">
        <v>12000000</v>
      </c>
      <c r="ED40" s="3">
        <v>20000000</v>
      </c>
      <c r="EE40" s="3">
        <v>20000000</v>
      </c>
      <c r="EF40" s="3">
        <v>20000000</v>
      </c>
      <c r="EG40" s="3">
        <v>20000000</v>
      </c>
      <c r="EH40" s="3">
        <v>20000000</v>
      </c>
      <c r="EI40" s="3">
        <v>20000000</v>
      </c>
      <c r="EJ40" s="3">
        <v>20000000</v>
      </c>
      <c r="EK40" s="3">
        <v>20000000</v>
      </c>
      <c r="EL40" s="3">
        <v>20000000</v>
      </c>
      <c r="EM40" s="3">
        <v>20000000</v>
      </c>
      <c r="EN40" s="3">
        <v>20000000</v>
      </c>
      <c r="EO40" s="3">
        <v>20000000</v>
      </c>
      <c r="EP40" s="3">
        <v>20000000</v>
      </c>
      <c r="EQ40" s="3">
        <v>20000000</v>
      </c>
      <c r="ER40" s="3">
        <v>20000000</v>
      </c>
      <c r="ES40" s="3">
        <v>20000000</v>
      </c>
      <c r="ET40" s="3">
        <v>25000000</v>
      </c>
      <c r="EU40" s="3">
        <v>25000000</v>
      </c>
      <c r="EV40" s="3">
        <v>25000000</v>
      </c>
      <c r="EW40" s="3">
        <v>25000000</v>
      </c>
      <c r="EX40" s="3">
        <v>25000000</v>
      </c>
      <c r="EY40" s="3">
        <v>25000000</v>
      </c>
      <c r="EZ40" s="3">
        <v>25000000</v>
      </c>
      <c r="FA40" s="3">
        <v>25000000</v>
      </c>
      <c r="FB40" s="3">
        <v>25000000</v>
      </c>
      <c r="FC40" s="3">
        <v>25000000</v>
      </c>
      <c r="FD40" s="3">
        <v>25000000</v>
      </c>
      <c r="FE40" s="3">
        <v>25000000</v>
      </c>
      <c r="FF40" s="3">
        <v>25000000</v>
      </c>
      <c r="FG40" s="3">
        <v>25000000</v>
      </c>
      <c r="FH40" s="3">
        <v>25000000</v>
      </c>
      <c r="FI40" s="3">
        <v>25000000</v>
      </c>
      <c r="FJ40" s="3">
        <f t="shared" si="0"/>
        <v>250000</v>
      </c>
      <c r="FK40" s="3">
        <f t="shared" si="1"/>
        <v>230000</v>
      </c>
      <c r="FL40" s="3">
        <f t="shared" si="2"/>
        <v>210000</v>
      </c>
      <c r="FM40" s="3">
        <f t="shared" si="3"/>
        <v>250000</v>
      </c>
      <c r="FN40" s="3">
        <f t="shared" si="4"/>
        <v>230000</v>
      </c>
      <c r="FO40" s="3">
        <f t="shared" si="5"/>
        <v>210000</v>
      </c>
      <c r="FP40" s="3">
        <f t="shared" si="6"/>
        <v>210000</v>
      </c>
      <c r="FQ40" s="3">
        <f t="shared" si="7"/>
        <v>185000</v>
      </c>
      <c r="FR40" s="3">
        <f t="shared" si="8"/>
        <v>160000</v>
      </c>
      <c r="FS40" s="3">
        <f t="shared" si="9"/>
        <v>210000</v>
      </c>
      <c r="FT40" s="3">
        <f t="shared" si="10"/>
        <v>190000</v>
      </c>
      <c r="FU40" s="3">
        <f t="shared" si="11"/>
        <v>170000</v>
      </c>
      <c r="FV40" s="3">
        <f t="shared" si="12"/>
        <v>125000</v>
      </c>
      <c r="FW40" s="3">
        <f t="shared" si="13"/>
        <v>110000</v>
      </c>
      <c r="FX40" s="3">
        <f t="shared" si="14"/>
        <v>95000</v>
      </c>
      <c r="FY40" s="3">
        <f t="shared" si="15"/>
        <v>125000</v>
      </c>
      <c r="FZ40" s="3">
        <f t="shared" si="16"/>
        <v>110000</v>
      </c>
      <c r="GA40" s="3">
        <f t="shared" si="17"/>
        <v>95000</v>
      </c>
      <c r="GB40" s="3">
        <f t="shared" si="18"/>
        <v>105000</v>
      </c>
      <c r="GC40" s="3">
        <f t="shared" si="19"/>
        <v>90000</v>
      </c>
      <c r="GD40" s="3">
        <f t="shared" si="20"/>
        <v>75000</v>
      </c>
      <c r="GE40" s="3">
        <f t="shared" si="21"/>
        <v>105000</v>
      </c>
      <c r="GF40" s="3">
        <f t="shared" si="22"/>
        <v>95000</v>
      </c>
      <c r="GG40" s="3">
        <f t="shared" si="23"/>
        <v>95000</v>
      </c>
      <c r="GH40" s="14">
        <f t="shared" si="24"/>
        <v>25000</v>
      </c>
      <c r="GI40" s="3">
        <f t="shared" si="25"/>
        <v>20000</v>
      </c>
      <c r="GJ40" s="3">
        <f t="shared" si="26"/>
        <v>15000</v>
      </c>
      <c r="GK40" s="3">
        <f t="shared" si="27"/>
        <v>30000</v>
      </c>
      <c r="GL40" s="3">
        <f t="shared" si="28"/>
        <v>25000</v>
      </c>
      <c r="GM40" s="3">
        <f t="shared" si="29"/>
        <v>20000</v>
      </c>
      <c r="GN40" s="3">
        <f t="shared" si="30"/>
        <v>40000</v>
      </c>
      <c r="GO40" s="3">
        <f t="shared" si="31"/>
        <v>35000</v>
      </c>
      <c r="GP40" s="3">
        <f t="shared" si="32"/>
        <v>30000</v>
      </c>
      <c r="GQ40" s="3">
        <f t="shared" si="33"/>
        <v>20000</v>
      </c>
      <c r="GR40" s="3">
        <f t="shared" si="34"/>
        <v>15000</v>
      </c>
      <c r="GS40" s="3">
        <f t="shared" si="35"/>
        <v>10000</v>
      </c>
      <c r="GT40" s="3">
        <f t="shared" si="36"/>
        <v>15000</v>
      </c>
      <c r="GU40" s="3">
        <f t="shared" si="37"/>
        <v>12000</v>
      </c>
      <c r="GV40" s="3">
        <f t="shared" si="38"/>
        <v>10000</v>
      </c>
      <c r="GW40" s="3">
        <f t="shared" si="39"/>
        <v>15000</v>
      </c>
      <c r="GX40" s="3">
        <f t="shared" si="40"/>
        <v>12000</v>
      </c>
      <c r="GY40" s="3">
        <f t="shared" si="41"/>
        <v>10000</v>
      </c>
      <c r="GZ40" s="3">
        <f t="shared" si="42"/>
        <v>715250</v>
      </c>
      <c r="HA40" s="3">
        <f t="shared" si="43"/>
        <v>735250</v>
      </c>
      <c r="HB40" s="3">
        <f t="shared" si="44"/>
        <v>735250</v>
      </c>
      <c r="HC40" s="3">
        <f t="shared" si="45"/>
        <v>9000000</v>
      </c>
      <c r="HD40" s="3">
        <f t="shared" si="46"/>
        <v>12000000</v>
      </c>
      <c r="HE40" s="3">
        <f t="shared" si="47"/>
        <v>13500000</v>
      </c>
      <c r="HF40" s="3">
        <f t="shared" si="48"/>
        <v>18000000</v>
      </c>
      <c r="HG40" s="3">
        <f t="shared" si="49"/>
        <v>36000000</v>
      </c>
      <c r="HH40" s="3">
        <f t="shared" si="50"/>
        <v>60000000</v>
      </c>
      <c r="HI40" s="3">
        <f t="shared" si="51"/>
        <v>75000000</v>
      </c>
      <c r="HJ40" s="3">
        <f t="shared" si="52"/>
        <v>9000000</v>
      </c>
      <c r="HK40" s="3">
        <f t="shared" si="53"/>
        <v>12000000</v>
      </c>
      <c r="HL40" s="3">
        <f t="shared" si="54"/>
        <v>13500000</v>
      </c>
      <c r="HM40" s="3">
        <f t="shared" si="55"/>
        <v>18000000</v>
      </c>
      <c r="HN40" s="3">
        <f t="shared" si="56"/>
        <v>36000000</v>
      </c>
      <c r="HO40" s="3">
        <f t="shared" si="57"/>
        <v>60000000</v>
      </c>
      <c r="HP40" s="3">
        <f t="shared" si="58"/>
        <v>75000000</v>
      </c>
      <c r="HQ40" s="3">
        <f t="shared" si="59"/>
        <v>60000000</v>
      </c>
      <c r="HR40" s="3">
        <f t="shared" si="60"/>
        <v>12000000</v>
      </c>
      <c r="HS40" s="3">
        <f t="shared" si="61"/>
        <v>13500000</v>
      </c>
      <c r="HT40" s="3">
        <f t="shared" si="62"/>
        <v>18000000</v>
      </c>
      <c r="HU40" s="3">
        <f t="shared" si="63"/>
        <v>36000000</v>
      </c>
      <c r="HV40" s="3">
        <f t="shared" si="64"/>
        <v>60000000</v>
      </c>
      <c r="HW40" s="3">
        <f t="shared" si="65"/>
        <v>75000000</v>
      </c>
      <c r="HX40" s="3">
        <f t="shared" si="66"/>
        <v>6000000</v>
      </c>
      <c r="HY40" s="3">
        <f t="shared" si="67"/>
        <v>8000000</v>
      </c>
      <c r="HZ40" s="3">
        <f t="shared" si="68"/>
        <v>9000000</v>
      </c>
      <c r="IA40" s="3">
        <f t="shared" si="69"/>
        <v>12000000</v>
      </c>
      <c r="IB40" s="3">
        <f t="shared" si="70"/>
        <v>24000000</v>
      </c>
      <c r="IC40" s="3">
        <f t="shared" si="71"/>
        <v>40000000</v>
      </c>
      <c r="ID40" s="3">
        <f t="shared" si="72"/>
        <v>50000000</v>
      </c>
      <c r="IE40" s="3">
        <f t="shared" si="73"/>
        <v>6000000</v>
      </c>
      <c r="IF40" s="3">
        <f t="shared" si="74"/>
        <v>8000000</v>
      </c>
      <c r="IG40" s="3">
        <f t="shared" si="75"/>
        <v>9000000</v>
      </c>
      <c r="IH40" s="3">
        <f t="shared" si="76"/>
        <v>12000000</v>
      </c>
      <c r="II40" s="3">
        <f t="shared" si="77"/>
        <v>24000000</v>
      </c>
      <c r="IJ40" s="3">
        <f t="shared" si="78"/>
        <v>40000000</v>
      </c>
      <c r="IK40" s="3">
        <f t="shared" si="79"/>
        <v>50000000</v>
      </c>
      <c r="IL40" s="3">
        <f t="shared" si="80"/>
        <v>6000000</v>
      </c>
      <c r="IM40" s="3">
        <f t="shared" si="81"/>
        <v>8000000</v>
      </c>
      <c r="IN40" s="3">
        <f t="shared" si="82"/>
        <v>9000000</v>
      </c>
      <c r="IO40" s="3">
        <f t="shared" si="83"/>
        <v>18000000</v>
      </c>
      <c r="IP40" s="3">
        <f t="shared" si="84"/>
        <v>24000000</v>
      </c>
      <c r="IQ40" s="3">
        <f t="shared" si="85"/>
        <v>40000000</v>
      </c>
      <c r="IR40" s="3">
        <f t="shared" si="86"/>
        <v>40000000</v>
      </c>
      <c r="IS40" s="3">
        <f t="array" ref="IS40">SUM(IF($C$2:$IR$2&gt;=1,C40:IR40,0))</f>
        <v>240166000</v>
      </c>
      <c r="IT40" s="5" t="s">
        <v>164</v>
      </c>
    </row>
    <row r="41" spans="1:254" x14ac:dyDescent="0.2">
      <c r="A41" s="2" t="s">
        <v>131</v>
      </c>
      <c r="B41" s="1" t="s">
        <v>10</v>
      </c>
      <c r="C41" s="9">
        <v>234000</v>
      </c>
      <c r="D41" s="9">
        <v>68000</v>
      </c>
      <c r="E41" s="9">
        <v>68000</v>
      </c>
      <c r="F41" s="9">
        <v>28000</v>
      </c>
      <c r="G41" s="9">
        <v>150000</v>
      </c>
      <c r="H41" s="9">
        <v>68000</v>
      </c>
      <c r="I41" s="9">
        <v>18000</v>
      </c>
      <c r="J41" s="9">
        <v>25000</v>
      </c>
      <c r="K41" s="9">
        <v>60000</v>
      </c>
      <c r="L41" s="9">
        <v>76000</v>
      </c>
      <c r="M41" s="9">
        <v>70000</v>
      </c>
      <c r="N41" s="9">
        <v>85000</v>
      </c>
      <c r="O41" s="9">
        <v>20000</v>
      </c>
      <c r="P41" s="9">
        <v>17000</v>
      </c>
      <c r="Q41" s="4">
        <v>17000</v>
      </c>
      <c r="R41" s="4">
        <v>30000</v>
      </c>
      <c r="S41" s="4">
        <v>233000</v>
      </c>
      <c r="T41" s="4">
        <v>67000</v>
      </c>
      <c r="U41" s="4">
        <v>67000</v>
      </c>
      <c r="V41" s="4">
        <v>27000</v>
      </c>
      <c r="W41" s="4">
        <v>149000</v>
      </c>
      <c r="X41" s="4">
        <v>67000</v>
      </c>
      <c r="Y41" s="4">
        <v>17000</v>
      </c>
      <c r="Z41" s="4">
        <v>24000</v>
      </c>
      <c r="AA41" s="4">
        <v>59000</v>
      </c>
      <c r="AB41" s="4">
        <v>75000</v>
      </c>
      <c r="AC41" s="4">
        <v>69000</v>
      </c>
      <c r="AD41" s="4">
        <v>84000</v>
      </c>
      <c r="AE41" s="3">
        <v>19000</v>
      </c>
      <c r="AF41" s="3">
        <v>16000</v>
      </c>
      <c r="AG41" s="3">
        <v>16000</v>
      </c>
      <c r="AH41" s="3">
        <v>29000</v>
      </c>
      <c r="AI41" s="3">
        <v>232100</v>
      </c>
      <c r="AJ41" s="3">
        <v>66100</v>
      </c>
      <c r="AK41" s="3">
        <v>66100</v>
      </c>
      <c r="AL41" s="3">
        <v>26100</v>
      </c>
      <c r="AM41" s="3">
        <v>148100</v>
      </c>
      <c r="AN41" s="3">
        <v>66100</v>
      </c>
      <c r="AO41" s="3">
        <v>16100</v>
      </c>
      <c r="AP41" s="3">
        <v>23100</v>
      </c>
      <c r="AQ41" s="3">
        <v>58100</v>
      </c>
      <c r="AR41" s="3">
        <v>74100</v>
      </c>
      <c r="AS41" s="3">
        <v>68100</v>
      </c>
      <c r="AT41" s="3">
        <v>83100</v>
      </c>
      <c r="AU41" s="3">
        <v>18100</v>
      </c>
      <c r="AV41" s="3">
        <v>15100</v>
      </c>
      <c r="AW41" s="3">
        <v>15100</v>
      </c>
      <c r="AX41" s="3">
        <v>28100</v>
      </c>
      <c r="AY41" s="3">
        <v>20000</v>
      </c>
      <c r="AZ41" s="3">
        <v>400000</v>
      </c>
      <c r="BA41" s="3">
        <v>550000</v>
      </c>
      <c r="BB41" s="3">
        <v>2000000</v>
      </c>
      <c r="BC41" s="3">
        <v>2000000</v>
      </c>
      <c r="BD41" s="3">
        <v>2000000</v>
      </c>
      <c r="BE41" s="3">
        <v>2000000</v>
      </c>
      <c r="BF41" s="3">
        <v>2000000</v>
      </c>
      <c r="BG41" s="3">
        <v>2000000</v>
      </c>
      <c r="BH41" s="3">
        <v>2000000</v>
      </c>
      <c r="BI41" s="3">
        <v>2000000</v>
      </c>
      <c r="BJ41" s="3">
        <v>2000000</v>
      </c>
      <c r="BK41" s="3">
        <v>2000000</v>
      </c>
      <c r="BL41" s="3">
        <v>2000000</v>
      </c>
      <c r="BM41" s="3">
        <v>2000000</v>
      </c>
      <c r="BN41" s="3">
        <v>2000000</v>
      </c>
      <c r="BO41" s="3">
        <v>2000000</v>
      </c>
      <c r="BP41" s="3">
        <v>2000000</v>
      </c>
      <c r="BQ41" s="3">
        <v>2000000</v>
      </c>
      <c r="BR41" s="3">
        <v>1990000</v>
      </c>
      <c r="BS41" s="3">
        <v>1990000</v>
      </c>
      <c r="BT41" s="3">
        <v>1990000</v>
      </c>
      <c r="BU41" s="3">
        <v>1990000</v>
      </c>
      <c r="BV41" s="3">
        <v>1990000</v>
      </c>
      <c r="BW41" s="3">
        <v>1990000</v>
      </c>
      <c r="BX41" s="3">
        <v>1990000</v>
      </c>
      <c r="BY41" s="3">
        <v>1990000</v>
      </c>
      <c r="BZ41" s="3">
        <v>1990000</v>
      </c>
      <c r="CA41" s="3">
        <v>1990000</v>
      </c>
      <c r="CB41" s="3">
        <v>1990000</v>
      </c>
      <c r="CC41" s="3">
        <v>1990000</v>
      </c>
      <c r="CD41" s="3">
        <v>1990000</v>
      </c>
      <c r="CE41" s="3">
        <v>1990000</v>
      </c>
      <c r="CF41" s="3">
        <v>1990000</v>
      </c>
      <c r="CG41" s="3">
        <v>1990000</v>
      </c>
      <c r="CH41" s="3">
        <v>1985000</v>
      </c>
      <c r="CI41" s="3">
        <v>1985000</v>
      </c>
      <c r="CJ41" s="3">
        <v>1985000</v>
      </c>
      <c r="CK41" s="3">
        <v>1985000</v>
      </c>
      <c r="CL41" s="3">
        <v>1985000</v>
      </c>
      <c r="CM41" s="3">
        <v>1985000</v>
      </c>
      <c r="CN41" s="3">
        <v>1985000</v>
      </c>
      <c r="CO41" s="3">
        <v>1985000</v>
      </c>
      <c r="CP41" s="3">
        <v>1985000</v>
      </c>
      <c r="CQ41" s="3">
        <v>1985000</v>
      </c>
      <c r="CR41" s="3">
        <v>1985000</v>
      </c>
      <c r="CS41" s="3">
        <v>1985000</v>
      </c>
      <c r="CT41" s="3">
        <v>1985000</v>
      </c>
      <c r="CU41" s="3">
        <v>1985000</v>
      </c>
      <c r="CV41" s="3">
        <v>1985000</v>
      </c>
      <c r="CW41" s="3">
        <v>1985000</v>
      </c>
      <c r="CX41" s="3">
        <v>1980000</v>
      </c>
      <c r="CY41" s="3">
        <v>1980000</v>
      </c>
      <c r="CZ41" s="3">
        <v>1980000</v>
      </c>
      <c r="DA41" s="3">
        <v>1980000</v>
      </c>
      <c r="DB41" s="3">
        <v>1980000</v>
      </c>
      <c r="DC41" s="3">
        <v>1980000</v>
      </c>
      <c r="DD41" s="3">
        <v>1980000</v>
      </c>
      <c r="DE41" s="3">
        <v>1980000</v>
      </c>
      <c r="DF41" s="3">
        <v>1980000</v>
      </c>
      <c r="DG41" s="3">
        <v>1980000</v>
      </c>
      <c r="DH41" s="3">
        <v>1980000</v>
      </c>
      <c r="DI41" s="3">
        <v>1980000</v>
      </c>
      <c r="DJ41" s="3">
        <v>1980000</v>
      </c>
      <c r="DK41" s="3">
        <v>1980000</v>
      </c>
      <c r="DL41" s="3">
        <v>1980000</v>
      </c>
      <c r="DM41" s="3">
        <v>1980000</v>
      </c>
      <c r="DN41" s="3">
        <v>1975000</v>
      </c>
      <c r="DO41" s="3">
        <v>1975000</v>
      </c>
      <c r="DP41" s="3">
        <v>1975000</v>
      </c>
      <c r="DQ41" s="3">
        <v>1975000</v>
      </c>
      <c r="DR41" s="3">
        <v>1975000</v>
      </c>
      <c r="DS41" s="3">
        <v>1975000</v>
      </c>
      <c r="DT41" s="3">
        <v>1975000</v>
      </c>
      <c r="DU41" s="3">
        <v>1975000</v>
      </c>
      <c r="DV41" s="3">
        <v>1975000</v>
      </c>
      <c r="DW41" s="3">
        <v>1975000</v>
      </c>
      <c r="DX41" s="3">
        <v>1975000</v>
      </c>
      <c r="DY41" s="3">
        <v>1975000</v>
      </c>
      <c r="DZ41" s="3">
        <v>1975000</v>
      </c>
      <c r="EA41" s="3">
        <v>1975000</v>
      </c>
      <c r="EB41" s="3">
        <v>1975000</v>
      </c>
      <c r="EC41" s="3">
        <v>1975000</v>
      </c>
      <c r="ED41" s="3">
        <v>1970000</v>
      </c>
      <c r="EE41" s="3">
        <v>1970000</v>
      </c>
      <c r="EF41" s="3">
        <v>1970000</v>
      </c>
      <c r="EG41" s="3">
        <v>1970000</v>
      </c>
      <c r="EH41" s="3">
        <v>1970000</v>
      </c>
      <c r="EI41" s="3">
        <v>1970000</v>
      </c>
      <c r="EJ41" s="3">
        <v>1970000</v>
      </c>
      <c r="EK41" s="3">
        <v>1970000</v>
      </c>
      <c r="EL41" s="3">
        <v>1970000</v>
      </c>
      <c r="EM41" s="3">
        <v>1970000</v>
      </c>
      <c r="EN41" s="3">
        <v>1970000</v>
      </c>
      <c r="EO41" s="3">
        <v>1970000</v>
      </c>
      <c r="EP41" s="3">
        <v>1970000</v>
      </c>
      <c r="EQ41" s="3">
        <v>1970000</v>
      </c>
      <c r="ER41" s="3">
        <v>1970000</v>
      </c>
      <c r="ES41" s="3">
        <v>1970000</v>
      </c>
      <c r="ET41" s="3">
        <v>1965000</v>
      </c>
      <c r="EU41" s="3">
        <v>1965000</v>
      </c>
      <c r="EV41" s="3">
        <v>1965000</v>
      </c>
      <c r="EW41" s="3">
        <v>1965000</v>
      </c>
      <c r="EX41" s="3">
        <v>1965000</v>
      </c>
      <c r="EY41" s="3">
        <v>1965000</v>
      </c>
      <c r="EZ41" s="3">
        <v>1965000</v>
      </c>
      <c r="FA41" s="3">
        <v>1965000</v>
      </c>
      <c r="FB41" s="3">
        <v>1965000</v>
      </c>
      <c r="FC41" s="3">
        <v>1965000</v>
      </c>
      <c r="FD41" s="3">
        <v>1965000</v>
      </c>
      <c r="FE41" s="3">
        <v>1965000</v>
      </c>
      <c r="FF41" s="3">
        <v>1965000</v>
      </c>
      <c r="FG41" s="3">
        <v>1965000</v>
      </c>
      <c r="FH41" s="3">
        <v>1965000</v>
      </c>
      <c r="FI41" s="3">
        <v>1965000</v>
      </c>
      <c r="FJ41" s="3">
        <f t="shared" si="0"/>
        <v>330000</v>
      </c>
      <c r="FK41" s="3">
        <f t="shared" si="1"/>
        <v>327000</v>
      </c>
      <c r="FL41" s="3">
        <f t="shared" si="2"/>
        <v>324300</v>
      </c>
      <c r="FM41" s="3">
        <f t="shared" si="3"/>
        <v>330000</v>
      </c>
      <c r="FN41" s="3">
        <f t="shared" si="4"/>
        <v>327000</v>
      </c>
      <c r="FO41" s="3">
        <f t="shared" si="5"/>
        <v>324300</v>
      </c>
      <c r="FP41" s="3">
        <f t="shared" si="6"/>
        <v>294000</v>
      </c>
      <c r="FQ41" s="3">
        <f t="shared" si="7"/>
        <v>291000</v>
      </c>
      <c r="FR41" s="3">
        <f t="shared" si="8"/>
        <v>288300</v>
      </c>
      <c r="FS41" s="3">
        <f t="shared" si="9"/>
        <v>303000</v>
      </c>
      <c r="FT41" s="3">
        <f t="shared" si="10"/>
        <v>300000</v>
      </c>
      <c r="FU41" s="3">
        <f t="shared" si="11"/>
        <v>297300</v>
      </c>
      <c r="FV41" s="3">
        <f t="shared" si="12"/>
        <v>144000</v>
      </c>
      <c r="FW41" s="3">
        <f t="shared" si="13"/>
        <v>142000</v>
      </c>
      <c r="FX41" s="3">
        <f t="shared" si="14"/>
        <v>140200</v>
      </c>
      <c r="FY41" s="3">
        <f t="shared" si="15"/>
        <v>144000</v>
      </c>
      <c r="FZ41" s="3">
        <f t="shared" si="16"/>
        <v>142000</v>
      </c>
      <c r="GA41" s="3">
        <f t="shared" si="17"/>
        <v>140200</v>
      </c>
      <c r="GB41" s="3">
        <f t="shared" si="18"/>
        <v>144000</v>
      </c>
      <c r="GC41" s="3">
        <f t="shared" si="19"/>
        <v>142000</v>
      </c>
      <c r="GD41" s="3">
        <f t="shared" si="20"/>
        <v>140200</v>
      </c>
      <c r="GE41" s="3">
        <f t="shared" si="21"/>
        <v>153000</v>
      </c>
      <c r="GF41" s="3">
        <f t="shared" si="22"/>
        <v>151000</v>
      </c>
      <c r="GG41" s="3">
        <f t="shared" si="23"/>
        <v>151000</v>
      </c>
      <c r="GH41" s="14">
        <f t="shared" si="24"/>
        <v>20000</v>
      </c>
      <c r="GI41" s="3">
        <f t="shared" si="25"/>
        <v>19000</v>
      </c>
      <c r="GJ41" s="3">
        <f t="shared" si="26"/>
        <v>18100</v>
      </c>
      <c r="GK41" s="3">
        <f t="shared" si="27"/>
        <v>18000</v>
      </c>
      <c r="GL41" s="3">
        <f t="shared" si="28"/>
        <v>17000</v>
      </c>
      <c r="GM41" s="3">
        <f t="shared" si="29"/>
        <v>16100</v>
      </c>
      <c r="GN41" s="3">
        <f t="shared" si="30"/>
        <v>25000</v>
      </c>
      <c r="GO41" s="3">
        <f t="shared" si="31"/>
        <v>24000</v>
      </c>
      <c r="GP41" s="3">
        <f t="shared" si="32"/>
        <v>23100</v>
      </c>
      <c r="GQ41" s="3">
        <f t="shared" si="33"/>
        <v>30000</v>
      </c>
      <c r="GR41" s="3">
        <f t="shared" si="34"/>
        <v>29000</v>
      </c>
      <c r="GS41" s="3">
        <f t="shared" si="35"/>
        <v>28100</v>
      </c>
      <c r="GT41" s="3">
        <f t="shared" si="36"/>
        <v>17000</v>
      </c>
      <c r="GU41" s="3">
        <f t="shared" si="37"/>
        <v>16000</v>
      </c>
      <c r="GV41" s="3">
        <f t="shared" si="38"/>
        <v>15100</v>
      </c>
      <c r="GW41" s="3">
        <f t="shared" si="39"/>
        <v>17000</v>
      </c>
      <c r="GX41" s="3">
        <f t="shared" si="40"/>
        <v>16000</v>
      </c>
      <c r="GY41" s="3">
        <f t="shared" si="41"/>
        <v>15100</v>
      </c>
      <c r="GZ41" s="3">
        <f t="shared" si="42"/>
        <v>20000</v>
      </c>
      <c r="HA41" s="3">
        <f t="shared" si="43"/>
        <v>400000</v>
      </c>
      <c r="HB41" s="3">
        <f t="shared" si="44"/>
        <v>550000</v>
      </c>
      <c r="HC41" s="3">
        <f t="shared" si="45"/>
        <v>6000000</v>
      </c>
      <c r="HD41" s="3">
        <f t="shared" si="46"/>
        <v>5970000</v>
      </c>
      <c r="HE41" s="3">
        <f t="shared" si="47"/>
        <v>5955000</v>
      </c>
      <c r="HF41" s="3">
        <f t="shared" si="48"/>
        <v>5940000</v>
      </c>
      <c r="HG41" s="3">
        <f t="shared" si="49"/>
        <v>5925000</v>
      </c>
      <c r="HH41" s="3">
        <f t="shared" si="50"/>
        <v>5910000</v>
      </c>
      <c r="HI41" s="3">
        <f t="shared" si="51"/>
        <v>5895000</v>
      </c>
      <c r="HJ41" s="3">
        <f t="shared" si="52"/>
        <v>6000000</v>
      </c>
      <c r="HK41" s="3">
        <f t="shared" si="53"/>
        <v>5970000</v>
      </c>
      <c r="HL41" s="3">
        <f t="shared" si="54"/>
        <v>5955000</v>
      </c>
      <c r="HM41" s="3">
        <f t="shared" si="55"/>
        <v>5940000</v>
      </c>
      <c r="HN41" s="3">
        <f t="shared" si="56"/>
        <v>5925000</v>
      </c>
      <c r="HO41" s="3">
        <f t="shared" si="57"/>
        <v>5910000</v>
      </c>
      <c r="HP41" s="3">
        <f t="shared" si="58"/>
        <v>5895000</v>
      </c>
      <c r="HQ41" s="3">
        <f t="shared" si="59"/>
        <v>5910000</v>
      </c>
      <c r="HR41" s="3">
        <f t="shared" si="60"/>
        <v>5970000</v>
      </c>
      <c r="HS41" s="3">
        <f t="shared" si="61"/>
        <v>5955000</v>
      </c>
      <c r="HT41" s="3">
        <f t="shared" si="62"/>
        <v>5940000</v>
      </c>
      <c r="HU41" s="3">
        <f t="shared" si="63"/>
        <v>5925000</v>
      </c>
      <c r="HV41" s="3">
        <f t="shared" si="64"/>
        <v>5910000</v>
      </c>
      <c r="HW41" s="3">
        <f t="shared" si="65"/>
        <v>5895000</v>
      </c>
      <c r="HX41" s="3">
        <f t="shared" si="66"/>
        <v>4000000</v>
      </c>
      <c r="HY41" s="3">
        <f t="shared" si="67"/>
        <v>3980000</v>
      </c>
      <c r="HZ41" s="3">
        <f t="shared" si="68"/>
        <v>3970000</v>
      </c>
      <c r="IA41" s="3">
        <f t="shared" si="69"/>
        <v>3960000</v>
      </c>
      <c r="IB41" s="3">
        <f t="shared" si="70"/>
        <v>3950000</v>
      </c>
      <c r="IC41" s="3">
        <f t="shared" si="71"/>
        <v>3940000</v>
      </c>
      <c r="ID41" s="3">
        <f t="shared" si="72"/>
        <v>3930000</v>
      </c>
      <c r="IE41" s="3">
        <f t="shared" si="73"/>
        <v>4000000</v>
      </c>
      <c r="IF41" s="3">
        <f t="shared" si="74"/>
        <v>3980000</v>
      </c>
      <c r="IG41" s="3">
        <f t="shared" si="75"/>
        <v>3970000</v>
      </c>
      <c r="IH41" s="3">
        <f t="shared" si="76"/>
        <v>3960000</v>
      </c>
      <c r="II41" s="3">
        <f t="shared" si="77"/>
        <v>3950000</v>
      </c>
      <c r="IJ41" s="3">
        <f t="shared" si="78"/>
        <v>3940000</v>
      </c>
      <c r="IK41" s="3">
        <f t="shared" si="79"/>
        <v>3930000</v>
      </c>
      <c r="IL41" s="3">
        <f t="shared" si="80"/>
        <v>4000000</v>
      </c>
      <c r="IM41" s="3">
        <f t="shared" si="81"/>
        <v>3980000</v>
      </c>
      <c r="IN41" s="3">
        <f t="shared" si="82"/>
        <v>3970000</v>
      </c>
      <c r="IO41" s="3">
        <f t="shared" si="83"/>
        <v>5940000</v>
      </c>
      <c r="IP41" s="3">
        <f t="shared" si="84"/>
        <v>3950000</v>
      </c>
      <c r="IQ41" s="3">
        <f t="shared" si="85"/>
        <v>3940000</v>
      </c>
      <c r="IR41" s="3">
        <f t="shared" si="86"/>
        <v>3940000</v>
      </c>
      <c r="IS41" s="3">
        <f t="array" ref="IS41">SUM(IF($C$2:$IR$2&gt;=1,C41:IR41,0))</f>
        <v>45339100</v>
      </c>
      <c r="IT41" s="5" t="s">
        <v>164</v>
      </c>
    </row>
    <row r="42" spans="1:254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254" hidden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254" hidden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254" hidden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254" hidden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254" hidden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254" hidden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idden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hidden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 hidden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hidden="1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hidden="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 hidden="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 hidden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2:16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2:16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16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2:16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16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16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6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2:16" hidden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2:16" hidden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2:16" hidden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2:16" hidden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2:16" hidden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2:16" hidden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2:16" hidden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16" hidden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2:16" hidden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16" hidden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16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16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16" hidden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16" hidden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16" hidden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hidden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2:16" hidden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2:16" hidden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2:16" hidden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hidden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2:16" hidden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2:16" hidden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2:16" hidden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hidden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2:16" hidden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2:16" hidden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2:16" hidden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hidden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2:16" hidden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2:16" hidden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2:16" hidden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hidden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2:16" hidden="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2:16" hidden="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2:16" hidden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2:16" hidden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hidden="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2:16" hidden="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2:16" hidden="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2:16" hidden="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hidden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2:16" hidden="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2:16" hidden="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hidden="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hidden="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2:16" hidden="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2:16" hidden="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2:16" hidden="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2:16" hidden="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2:16" hidden="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2:16" hidden="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2:16" hidden="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2:16" hidden="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2:16" hidden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2:16" hidden="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2:16" hidden="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2:16" hidden="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2:16" hidden="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2:16" hidden="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2:16" hidden="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2:16" hidden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2:16" hidden="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2:16" hidden="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2:16" hidden="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2:16" hidden="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2:16" hidden="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2:16" hidden="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2:16" hidden="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2:16" hidden="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2:16" hidden="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2:16" hidden="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2:16" hidden="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2:16" hidden="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2:16" hidden="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2:16" hidden="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2:16" hidden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2:16" hidden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2:16" hidden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2:16" hidden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2:16" hidden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2:16" hidden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2:16" hidden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2:16" hidden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2:16" x14ac:dyDescent="0.2"/>
  </sheetData>
  <sortState ref="A4:IT40">
    <sortCondition ref="B4:B40"/>
  </sortState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65"/>
  <sheetViews>
    <sheetView showGridLines="0" topLeftCell="A3" zoomScaleNormal="100" workbookViewId="0">
      <pane xSplit="2" ySplit="2" topLeftCell="FG5" activePane="bottomRight" state="frozen"/>
      <selection activeCell="A3" sqref="A3"/>
      <selection pane="topRight" activeCell="C3" sqref="C3"/>
      <selection pane="bottomLeft" activeCell="A4" sqref="A4"/>
      <selection pane="bottomRight" activeCell="FI5" sqref="FI5"/>
    </sheetView>
  </sheetViews>
  <sheetFormatPr defaultColWidth="0" defaultRowHeight="12.75" zeroHeight="1" x14ac:dyDescent="0.2"/>
  <cols>
    <col min="1" max="1" width="51.25" style="2" bestFit="1" customWidth="1"/>
    <col min="2" max="2" width="22.25" style="3" bestFit="1" customWidth="1"/>
    <col min="3" max="16" width="16.625" style="3" customWidth="1"/>
    <col min="17" max="18" width="16.625" style="4" customWidth="1"/>
    <col min="19" max="27" width="16.625" style="3" customWidth="1"/>
    <col min="28" max="28" width="16.625" style="4" customWidth="1"/>
    <col min="29" max="95" width="16.625" style="3" customWidth="1"/>
    <col min="96" max="252" width="16.625" style="5" customWidth="1"/>
    <col min="253" max="253" width="16.625" style="5" hidden="1" customWidth="1"/>
    <col min="254" max="254" width="0" style="5" hidden="1" customWidth="1"/>
    <col min="255" max="16384" width="16.625" style="5" hidden="1"/>
  </cols>
  <sheetData>
    <row r="1" spans="1:254" hidden="1" x14ac:dyDescent="0.2">
      <c r="A1" s="9">
        <f>MIN(PRICE)</f>
        <v>1437759</v>
      </c>
      <c r="Q1" s="3"/>
      <c r="R1" s="3"/>
      <c r="AB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3" customFormat="1" hidden="1" x14ac:dyDescent="0.2">
      <c r="A2" s="11" t="s">
        <v>141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2"/>
      <c r="R2" s="12"/>
      <c r="S2" s="6"/>
      <c r="T2" s="6"/>
      <c r="U2" s="6"/>
      <c r="V2" s="6"/>
      <c r="W2" s="6"/>
      <c r="X2" s="6"/>
      <c r="Y2" s="6"/>
      <c r="Z2" s="6"/>
      <c r="AA2" s="6"/>
      <c r="AB2" s="12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>
        <v>3</v>
      </c>
      <c r="BA2" s="6">
        <v>3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>
        <v>1</v>
      </c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DK2" s="13">
        <v>1</v>
      </c>
      <c r="DL2" s="13">
        <v>1</v>
      </c>
      <c r="DM2" s="13">
        <v>1</v>
      </c>
      <c r="DT2" s="13">
        <v>1</v>
      </c>
      <c r="FA2" s="13">
        <v>1</v>
      </c>
      <c r="FL2" s="13">
        <v>1</v>
      </c>
      <c r="FO2" s="13">
        <v>1</v>
      </c>
      <c r="FR2" s="13">
        <v>1</v>
      </c>
      <c r="FU2" s="13">
        <v>1</v>
      </c>
      <c r="FX2" s="13">
        <v>1</v>
      </c>
      <c r="GA2" s="13">
        <v>1</v>
      </c>
      <c r="GC2" s="13">
        <v>1</v>
      </c>
      <c r="GF2" s="13">
        <v>1</v>
      </c>
      <c r="GI2" s="13">
        <v>1</v>
      </c>
      <c r="GM2" s="13">
        <v>1</v>
      </c>
      <c r="GP2" s="13">
        <v>1</v>
      </c>
      <c r="GS2" s="13">
        <v>1</v>
      </c>
      <c r="GV2" s="13">
        <v>1</v>
      </c>
      <c r="GY2" s="13">
        <v>1</v>
      </c>
      <c r="HA2" s="13">
        <v>3</v>
      </c>
      <c r="HB2" s="13">
        <v>3</v>
      </c>
      <c r="HI2" s="13">
        <v>1</v>
      </c>
      <c r="HN2" s="13">
        <v>1</v>
      </c>
      <c r="HU2" s="13">
        <v>1</v>
      </c>
      <c r="IA2" s="13">
        <v>1</v>
      </c>
      <c r="IG2" s="13">
        <v>1</v>
      </c>
      <c r="IN2" s="13">
        <v>1</v>
      </c>
    </row>
    <row r="3" spans="1:254" s="55" customFormat="1" ht="37.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104" t="s">
        <v>566</v>
      </c>
      <c r="H3" s="104"/>
      <c r="I3" s="105" t="s">
        <v>567</v>
      </c>
      <c r="J3" s="105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254" s="28" customFormat="1" ht="63.75" x14ac:dyDescent="0.2">
      <c r="A4" s="25" t="s">
        <v>548</v>
      </c>
      <c r="B4" s="25" t="s">
        <v>94</v>
      </c>
      <c r="C4" s="25" t="s">
        <v>175</v>
      </c>
      <c r="D4" s="25" t="s">
        <v>176</v>
      </c>
      <c r="E4" s="25" t="s">
        <v>177</v>
      </c>
      <c r="F4" s="25" t="s">
        <v>178</v>
      </c>
      <c r="G4" s="25" t="s">
        <v>99</v>
      </c>
      <c r="H4" s="25" t="s">
        <v>179</v>
      </c>
      <c r="I4" s="25" t="s">
        <v>180</v>
      </c>
      <c r="J4" s="25" t="s">
        <v>181</v>
      </c>
      <c r="K4" s="25" t="s">
        <v>182</v>
      </c>
      <c r="L4" s="25" t="s">
        <v>183</v>
      </c>
      <c r="M4" s="25" t="s">
        <v>101</v>
      </c>
      <c r="N4" s="25" t="s">
        <v>102</v>
      </c>
      <c r="O4" s="25" t="s">
        <v>184</v>
      </c>
      <c r="P4" s="25" t="s">
        <v>185</v>
      </c>
      <c r="Q4" s="25" t="s">
        <v>186</v>
      </c>
      <c r="R4" s="25" t="s">
        <v>187</v>
      </c>
      <c r="S4" s="25" t="s">
        <v>188</v>
      </c>
      <c r="T4" s="25" t="s">
        <v>189</v>
      </c>
      <c r="U4" s="25" t="s">
        <v>190</v>
      </c>
      <c r="V4" s="25" t="s">
        <v>191</v>
      </c>
      <c r="W4" s="25" t="s">
        <v>107</v>
      </c>
      <c r="X4" s="25" t="s">
        <v>192</v>
      </c>
      <c r="Y4" s="25" t="s">
        <v>193</v>
      </c>
      <c r="Z4" s="25" t="s">
        <v>194</v>
      </c>
      <c r="AA4" s="25" t="s">
        <v>195</v>
      </c>
      <c r="AB4" s="25" t="s">
        <v>196</v>
      </c>
      <c r="AC4" s="25" t="s">
        <v>109</v>
      </c>
      <c r="AD4" s="25" t="s">
        <v>110</v>
      </c>
      <c r="AE4" s="25" t="s">
        <v>173</v>
      </c>
      <c r="AF4" s="25" t="s">
        <v>197</v>
      </c>
      <c r="AG4" s="25" t="s">
        <v>198</v>
      </c>
      <c r="AH4" s="25" t="s">
        <v>199</v>
      </c>
      <c r="AI4" s="25" t="s">
        <v>200</v>
      </c>
      <c r="AJ4" s="25" t="s">
        <v>201</v>
      </c>
      <c r="AK4" s="25" t="s">
        <v>202</v>
      </c>
      <c r="AL4" s="25" t="s">
        <v>203</v>
      </c>
      <c r="AM4" s="25" t="s">
        <v>115</v>
      </c>
      <c r="AN4" s="25" t="s">
        <v>204</v>
      </c>
      <c r="AO4" s="25" t="s">
        <v>205</v>
      </c>
      <c r="AP4" s="25" t="s">
        <v>206</v>
      </c>
      <c r="AQ4" s="25" t="s">
        <v>207</v>
      </c>
      <c r="AR4" s="25" t="s">
        <v>208</v>
      </c>
      <c r="AS4" s="25" t="s">
        <v>117</v>
      </c>
      <c r="AT4" s="25" t="s">
        <v>118</v>
      </c>
      <c r="AU4" s="25" t="s">
        <v>174</v>
      </c>
      <c r="AV4" s="25" t="s">
        <v>209</v>
      </c>
      <c r="AW4" s="25" t="s">
        <v>210</v>
      </c>
      <c r="AX4" s="25" t="s">
        <v>211</v>
      </c>
      <c r="AY4" s="25" t="s">
        <v>119</v>
      </c>
      <c r="AZ4" s="25" t="s">
        <v>45</v>
      </c>
      <c r="BA4" s="25" t="s">
        <v>165</v>
      </c>
      <c r="BB4" s="7" t="s">
        <v>382</v>
      </c>
      <c r="BC4" s="7" t="s">
        <v>383</v>
      </c>
      <c r="BD4" s="7" t="s">
        <v>384</v>
      </c>
      <c r="BE4" s="7" t="s">
        <v>385</v>
      </c>
      <c r="BF4" s="7" t="s">
        <v>231</v>
      </c>
      <c r="BG4" s="7" t="s">
        <v>386</v>
      </c>
      <c r="BH4" s="7" t="s">
        <v>332</v>
      </c>
      <c r="BI4" s="7" t="s">
        <v>333</v>
      </c>
      <c r="BJ4" s="7" t="s">
        <v>387</v>
      </c>
      <c r="BK4" s="7" t="s">
        <v>388</v>
      </c>
      <c r="BL4" s="7" t="s">
        <v>233</v>
      </c>
      <c r="BM4" s="7" t="s">
        <v>234</v>
      </c>
      <c r="BN4" s="7" t="s">
        <v>235</v>
      </c>
      <c r="BO4" s="7" t="s">
        <v>334</v>
      </c>
      <c r="BP4" s="7" t="s">
        <v>335</v>
      </c>
      <c r="BQ4" s="7" t="s">
        <v>336</v>
      </c>
      <c r="BR4" s="7" t="s">
        <v>389</v>
      </c>
      <c r="BS4" s="7" t="s">
        <v>390</v>
      </c>
      <c r="BT4" s="7" t="s">
        <v>391</v>
      </c>
      <c r="BU4" s="7" t="s">
        <v>392</v>
      </c>
      <c r="BV4" s="7" t="s">
        <v>240</v>
      </c>
      <c r="BW4" s="7" t="s">
        <v>393</v>
      </c>
      <c r="BX4" s="7" t="s">
        <v>337</v>
      </c>
      <c r="BY4" s="7" t="s">
        <v>338</v>
      </c>
      <c r="BZ4" s="7" t="s">
        <v>394</v>
      </c>
      <c r="CA4" s="7" t="s">
        <v>395</v>
      </c>
      <c r="CB4" s="7" t="s">
        <v>242</v>
      </c>
      <c r="CC4" s="7" t="s">
        <v>243</v>
      </c>
      <c r="CD4" s="7" t="s">
        <v>244</v>
      </c>
      <c r="CE4" s="7" t="s">
        <v>339</v>
      </c>
      <c r="CF4" s="7" t="s">
        <v>340</v>
      </c>
      <c r="CG4" s="7" t="s">
        <v>341</v>
      </c>
      <c r="CH4" s="7" t="s">
        <v>396</v>
      </c>
      <c r="CI4" s="7" t="s">
        <v>397</v>
      </c>
      <c r="CJ4" s="7" t="s">
        <v>398</v>
      </c>
      <c r="CK4" s="7" t="s">
        <v>399</v>
      </c>
      <c r="CL4" s="7" t="s">
        <v>249</v>
      </c>
      <c r="CM4" s="7" t="s">
        <v>400</v>
      </c>
      <c r="CN4" s="7" t="s">
        <v>342</v>
      </c>
      <c r="CO4" s="7" t="s">
        <v>343</v>
      </c>
      <c r="CP4" s="7" t="s">
        <v>401</v>
      </c>
      <c r="CQ4" s="7" t="s">
        <v>402</v>
      </c>
      <c r="CR4" s="26" t="s">
        <v>251</v>
      </c>
      <c r="CS4" s="26" t="s">
        <v>252</v>
      </c>
      <c r="CT4" s="26" t="s">
        <v>253</v>
      </c>
      <c r="CU4" s="26" t="s">
        <v>344</v>
      </c>
      <c r="CV4" s="26" t="s">
        <v>345</v>
      </c>
      <c r="CW4" s="26" t="s">
        <v>346</v>
      </c>
      <c r="CX4" s="27" t="s">
        <v>403</v>
      </c>
      <c r="CY4" s="27" t="s">
        <v>404</v>
      </c>
      <c r="CZ4" s="27" t="s">
        <v>405</v>
      </c>
      <c r="DA4" s="27" t="s">
        <v>406</v>
      </c>
      <c r="DB4" s="27" t="s">
        <v>258</v>
      </c>
      <c r="DC4" s="27" t="s">
        <v>407</v>
      </c>
      <c r="DD4" s="27" t="s">
        <v>347</v>
      </c>
      <c r="DE4" s="27" t="s">
        <v>348</v>
      </c>
      <c r="DF4" s="27" t="s">
        <v>408</v>
      </c>
      <c r="DG4" s="27" t="s">
        <v>409</v>
      </c>
      <c r="DH4" s="27" t="s">
        <v>260</v>
      </c>
      <c r="DI4" s="27" t="s">
        <v>261</v>
      </c>
      <c r="DJ4" s="27" t="s">
        <v>262</v>
      </c>
      <c r="DK4" s="27" t="s">
        <v>349</v>
      </c>
      <c r="DL4" s="27" t="s">
        <v>350</v>
      </c>
      <c r="DM4" s="27" t="s">
        <v>351</v>
      </c>
      <c r="DN4" s="27" t="s">
        <v>410</v>
      </c>
      <c r="DO4" s="27" t="s">
        <v>411</v>
      </c>
      <c r="DP4" s="27" t="s">
        <v>412</v>
      </c>
      <c r="DQ4" s="27" t="s">
        <v>413</v>
      </c>
      <c r="DR4" s="27" t="s">
        <v>267</v>
      </c>
      <c r="DS4" s="27" t="s">
        <v>414</v>
      </c>
      <c r="DT4" s="27" t="s">
        <v>352</v>
      </c>
      <c r="DU4" s="27" t="s">
        <v>353</v>
      </c>
      <c r="DV4" s="27" t="s">
        <v>415</v>
      </c>
      <c r="DW4" s="27" t="s">
        <v>416</v>
      </c>
      <c r="DX4" s="27" t="s">
        <v>269</v>
      </c>
      <c r="DY4" s="27" t="s">
        <v>270</v>
      </c>
      <c r="DZ4" s="27" t="s">
        <v>271</v>
      </c>
      <c r="EA4" s="27" t="s">
        <v>354</v>
      </c>
      <c r="EB4" s="27" t="s">
        <v>355</v>
      </c>
      <c r="EC4" s="27" t="s">
        <v>356</v>
      </c>
      <c r="ED4" s="27" t="s">
        <v>417</v>
      </c>
      <c r="EE4" s="27" t="s">
        <v>418</v>
      </c>
      <c r="EF4" s="27" t="s">
        <v>419</v>
      </c>
      <c r="EG4" s="27" t="s">
        <v>420</v>
      </c>
      <c r="EH4" s="27" t="s">
        <v>276</v>
      </c>
      <c r="EI4" s="27" t="s">
        <v>421</v>
      </c>
      <c r="EJ4" s="27" t="s">
        <v>357</v>
      </c>
      <c r="EK4" s="27" t="s">
        <v>358</v>
      </c>
      <c r="EL4" s="27" t="s">
        <v>422</v>
      </c>
      <c r="EM4" s="27" t="s">
        <v>423</v>
      </c>
      <c r="EN4" s="27" t="s">
        <v>278</v>
      </c>
      <c r="EO4" s="27" t="s">
        <v>279</v>
      </c>
      <c r="EP4" s="27" t="s">
        <v>280</v>
      </c>
      <c r="EQ4" s="27" t="s">
        <v>359</v>
      </c>
      <c r="ER4" s="27" t="s">
        <v>360</v>
      </c>
      <c r="ES4" s="27" t="s">
        <v>361</v>
      </c>
      <c r="ET4" s="27" t="s">
        <v>424</v>
      </c>
      <c r="EU4" s="27" t="s">
        <v>425</v>
      </c>
      <c r="EV4" s="27" t="s">
        <v>426</v>
      </c>
      <c r="EW4" s="27" t="s">
        <v>427</v>
      </c>
      <c r="EX4" s="27" t="s">
        <v>285</v>
      </c>
      <c r="EY4" s="27" t="s">
        <v>428</v>
      </c>
      <c r="EZ4" s="27" t="s">
        <v>362</v>
      </c>
      <c r="FA4" s="27" t="s">
        <v>363</v>
      </c>
      <c r="FB4" s="27" t="s">
        <v>429</v>
      </c>
      <c r="FC4" s="27" t="s">
        <v>430</v>
      </c>
      <c r="FD4" s="27" t="s">
        <v>287</v>
      </c>
      <c r="FE4" s="27" t="s">
        <v>288</v>
      </c>
      <c r="FF4" s="27" t="s">
        <v>289</v>
      </c>
      <c r="FG4" s="27" t="s">
        <v>364</v>
      </c>
      <c r="FH4" s="27" t="s">
        <v>365</v>
      </c>
      <c r="FI4" s="27" t="s">
        <v>366</v>
      </c>
      <c r="FJ4" s="52" t="s">
        <v>158</v>
      </c>
      <c r="FK4" s="52" t="s">
        <v>162</v>
      </c>
      <c r="FL4" s="52" t="s">
        <v>163</v>
      </c>
      <c r="FM4" s="52" t="s">
        <v>142</v>
      </c>
      <c r="FN4" s="52" t="s">
        <v>143</v>
      </c>
      <c r="FO4" s="52" t="s">
        <v>144</v>
      </c>
      <c r="FP4" s="52" t="s">
        <v>120</v>
      </c>
      <c r="FQ4" s="52" t="s">
        <v>121</v>
      </c>
      <c r="FR4" s="52" t="s">
        <v>122</v>
      </c>
      <c r="FS4" s="52" t="s">
        <v>123</v>
      </c>
      <c r="FT4" s="52" t="s">
        <v>124</v>
      </c>
      <c r="FU4" s="52" t="s">
        <v>125</v>
      </c>
      <c r="FV4" s="52" t="s">
        <v>159</v>
      </c>
      <c r="FW4" s="52" t="s">
        <v>160</v>
      </c>
      <c r="FX4" s="52" t="s">
        <v>161</v>
      </c>
      <c r="FY4" s="52" t="s">
        <v>145</v>
      </c>
      <c r="FZ4" s="52" t="s">
        <v>146</v>
      </c>
      <c r="GA4" s="52" t="s">
        <v>147</v>
      </c>
      <c r="GB4" s="52" t="s">
        <v>148</v>
      </c>
      <c r="GC4" s="52" t="s">
        <v>149</v>
      </c>
      <c r="GD4" s="52" t="s">
        <v>150</v>
      </c>
      <c r="GE4" s="52" t="s">
        <v>151</v>
      </c>
      <c r="GF4" s="52" t="s">
        <v>152</v>
      </c>
      <c r="GG4" s="52" t="s">
        <v>153</v>
      </c>
      <c r="GH4" s="52" t="s">
        <v>154</v>
      </c>
      <c r="GI4" s="52" t="s">
        <v>155</v>
      </c>
      <c r="GJ4" s="52" t="s">
        <v>156</v>
      </c>
      <c r="GK4" s="52" t="s">
        <v>431</v>
      </c>
      <c r="GL4" s="52" t="s">
        <v>432</v>
      </c>
      <c r="GM4" s="52" t="s">
        <v>433</v>
      </c>
      <c r="GN4" s="52" t="s">
        <v>434</v>
      </c>
      <c r="GO4" s="52" t="s">
        <v>435</v>
      </c>
      <c r="GP4" s="52" t="s">
        <v>436</v>
      </c>
      <c r="GQ4" s="52" t="s">
        <v>218</v>
      </c>
      <c r="GR4" s="52" t="s">
        <v>219</v>
      </c>
      <c r="GS4" s="52" t="s">
        <v>220</v>
      </c>
      <c r="GT4" s="52" t="s">
        <v>212</v>
      </c>
      <c r="GU4" s="52" t="s">
        <v>213</v>
      </c>
      <c r="GV4" s="52" t="s">
        <v>214</v>
      </c>
      <c r="GW4" s="52" t="s">
        <v>215</v>
      </c>
      <c r="GX4" s="52" t="s">
        <v>216</v>
      </c>
      <c r="GY4" s="52" t="s">
        <v>217</v>
      </c>
      <c r="GZ4" s="52" t="s">
        <v>119</v>
      </c>
      <c r="HA4" s="52" t="s">
        <v>45</v>
      </c>
      <c r="HB4" s="52" t="s">
        <v>165</v>
      </c>
      <c r="HC4" s="53" t="s">
        <v>290</v>
      </c>
      <c r="HD4" s="53" t="s">
        <v>291</v>
      </c>
      <c r="HE4" s="53" t="s">
        <v>292</v>
      </c>
      <c r="HF4" s="53" t="s">
        <v>293</v>
      </c>
      <c r="HG4" s="53" t="s">
        <v>294</v>
      </c>
      <c r="HH4" s="53" t="s">
        <v>295</v>
      </c>
      <c r="HI4" s="53" t="s">
        <v>296</v>
      </c>
      <c r="HJ4" s="53" t="s">
        <v>297</v>
      </c>
      <c r="HK4" s="53" t="s">
        <v>298</v>
      </c>
      <c r="HL4" s="53" t="s">
        <v>299</v>
      </c>
      <c r="HM4" s="53" t="s">
        <v>300</v>
      </c>
      <c r="HN4" s="53" t="s">
        <v>301</v>
      </c>
      <c r="HO4" s="53" t="s">
        <v>302</v>
      </c>
      <c r="HP4" s="53" t="s">
        <v>303</v>
      </c>
      <c r="HQ4" s="53" t="s">
        <v>304</v>
      </c>
      <c r="HR4" s="53" t="s">
        <v>305</v>
      </c>
      <c r="HS4" s="53" t="s">
        <v>306</v>
      </c>
      <c r="HT4" s="53" t="s">
        <v>307</v>
      </c>
      <c r="HU4" s="53" t="s">
        <v>308</v>
      </c>
      <c r="HV4" s="53" t="s">
        <v>309</v>
      </c>
      <c r="HW4" s="53" t="s">
        <v>310</v>
      </c>
      <c r="HX4" s="53" t="s">
        <v>311</v>
      </c>
      <c r="HY4" s="53" t="s">
        <v>312</v>
      </c>
      <c r="HZ4" s="53" t="s">
        <v>313</v>
      </c>
      <c r="IA4" s="53" t="s">
        <v>314</v>
      </c>
      <c r="IB4" s="53" t="s">
        <v>315</v>
      </c>
      <c r="IC4" s="53" t="s">
        <v>316</v>
      </c>
      <c r="ID4" s="53" t="s">
        <v>317</v>
      </c>
      <c r="IE4" s="53" t="s">
        <v>318</v>
      </c>
      <c r="IF4" s="53" t="s">
        <v>319</v>
      </c>
      <c r="IG4" s="53" t="s">
        <v>320</v>
      </c>
      <c r="IH4" s="53" t="s">
        <v>321</v>
      </c>
      <c r="II4" s="53" t="s">
        <v>322</v>
      </c>
      <c r="IJ4" s="53" t="s">
        <v>323</v>
      </c>
      <c r="IK4" s="53" t="s">
        <v>324</v>
      </c>
      <c r="IL4" s="53" t="s">
        <v>325</v>
      </c>
      <c r="IM4" s="53" t="s">
        <v>326</v>
      </c>
      <c r="IN4" s="53" t="s">
        <v>327</v>
      </c>
      <c r="IO4" s="53" t="s">
        <v>328</v>
      </c>
      <c r="IP4" s="53" t="s">
        <v>329</v>
      </c>
      <c r="IQ4" s="53" t="s">
        <v>330</v>
      </c>
      <c r="IR4" s="53" t="s">
        <v>331</v>
      </c>
    </row>
    <row r="5" spans="1:254" x14ac:dyDescent="0.2">
      <c r="A5" s="2" t="s">
        <v>129</v>
      </c>
      <c r="B5" s="1" t="s">
        <v>0</v>
      </c>
      <c r="C5" s="9">
        <v>179634.81</v>
      </c>
      <c r="D5" s="9">
        <v>83829.578000000009</v>
      </c>
      <c r="E5" s="9">
        <v>77841.751000000004</v>
      </c>
      <c r="F5" s="9">
        <v>35926.962</v>
      </c>
      <c r="G5" s="9">
        <v>95805.232000000018</v>
      </c>
      <c r="H5" s="9">
        <v>53890.443000000007</v>
      </c>
      <c r="I5" s="9">
        <v>35926.962</v>
      </c>
      <c r="J5" s="9">
        <v>47902.616000000009</v>
      </c>
      <c r="K5" s="9">
        <v>53890.443000000007</v>
      </c>
      <c r="L5" s="9">
        <v>71853.923999999999</v>
      </c>
      <c r="M5" s="9">
        <v>71853.923999999999</v>
      </c>
      <c r="N5" s="9">
        <v>71853.923999999999</v>
      </c>
      <c r="O5" s="9">
        <v>29939.135000000002</v>
      </c>
      <c r="P5" s="9">
        <v>17963.481</v>
      </c>
      <c r="Q5" s="9">
        <v>17963.481</v>
      </c>
      <c r="R5" s="9">
        <v>23951.308000000005</v>
      </c>
      <c r="S5" s="9">
        <v>167659.15600000002</v>
      </c>
      <c r="T5" s="9">
        <v>77841.751000000004</v>
      </c>
      <c r="U5" s="9">
        <v>71853.923999999999</v>
      </c>
      <c r="V5" s="9">
        <v>29939.135000000002</v>
      </c>
      <c r="W5" s="9">
        <v>83829.578000000009</v>
      </c>
      <c r="X5" s="9">
        <v>47902.616000000009</v>
      </c>
      <c r="Y5" s="9">
        <v>29939.135000000002</v>
      </c>
      <c r="Z5" s="9">
        <v>41914.789000000004</v>
      </c>
      <c r="AA5" s="9">
        <v>47902.616000000009</v>
      </c>
      <c r="AB5" s="9">
        <v>59878.270000000004</v>
      </c>
      <c r="AC5" s="9">
        <v>65866.097000000009</v>
      </c>
      <c r="AD5" s="9">
        <v>65866.097000000009</v>
      </c>
      <c r="AE5" s="9">
        <v>23951.308000000005</v>
      </c>
      <c r="AF5" s="9">
        <v>14370.784800000001</v>
      </c>
      <c r="AG5" s="9">
        <v>14370.784800000001</v>
      </c>
      <c r="AH5" s="9">
        <v>17963.481</v>
      </c>
      <c r="AI5" s="9">
        <v>155683.50200000001</v>
      </c>
      <c r="AJ5" s="9">
        <v>71853.923999999999</v>
      </c>
      <c r="AK5" s="9">
        <v>65866.097000000009</v>
      </c>
      <c r="AL5" s="9">
        <v>23951.308000000005</v>
      </c>
      <c r="AM5" s="9">
        <v>71853.923999999999</v>
      </c>
      <c r="AN5" s="9">
        <v>41914.789000000004</v>
      </c>
      <c r="AO5" s="9">
        <v>23951.308000000005</v>
      </c>
      <c r="AP5" s="9">
        <v>35926.962</v>
      </c>
      <c r="AQ5" s="9">
        <v>41914.789000000004</v>
      </c>
      <c r="AR5" s="9">
        <v>47902.616000000009</v>
      </c>
      <c r="AS5" s="9">
        <v>59878.270000000004</v>
      </c>
      <c r="AT5" s="9">
        <v>59878.270000000004</v>
      </c>
      <c r="AU5" s="9">
        <v>17963.481</v>
      </c>
      <c r="AV5" s="9">
        <v>11975.654000000002</v>
      </c>
      <c r="AW5" s="9">
        <v>11975.654000000002</v>
      </c>
      <c r="AX5" s="9">
        <v>11975.654000000002</v>
      </c>
      <c r="AY5" s="9">
        <v>856558.65235000011</v>
      </c>
      <c r="AZ5" s="9">
        <v>880509.96035000007</v>
      </c>
      <c r="BA5" s="9">
        <v>880509.96035000007</v>
      </c>
      <c r="BB5" s="9">
        <v>3592696.2</v>
      </c>
      <c r="BC5" s="9">
        <v>3592696.2</v>
      </c>
      <c r="BD5" s="9">
        <v>3592696.2</v>
      </c>
      <c r="BE5" s="9">
        <v>3592696.2</v>
      </c>
      <c r="BF5" s="9">
        <v>3592696.2</v>
      </c>
      <c r="BG5" s="9">
        <v>3592696.2</v>
      </c>
      <c r="BH5" s="9">
        <v>3592696.2</v>
      </c>
      <c r="BI5" s="9">
        <v>3592696.2</v>
      </c>
      <c r="BJ5" s="9">
        <v>3592696.2</v>
      </c>
      <c r="BK5" s="9">
        <v>3592696.2</v>
      </c>
      <c r="BL5" s="9">
        <v>3592696.2</v>
      </c>
      <c r="BM5" s="9">
        <v>3592696.2</v>
      </c>
      <c r="BN5" s="9">
        <v>3592696.2</v>
      </c>
      <c r="BO5" s="9">
        <v>3592696.2</v>
      </c>
      <c r="BP5" s="9">
        <v>3592696.2</v>
      </c>
      <c r="BQ5" s="9">
        <v>3592696.2</v>
      </c>
      <c r="BR5" s="9">
        <v>4790261.6000000006</v>
      </c>
      <c r="BS5" s="9">
        <v>4790261.6000000006</v>
      </c>
      <c r="BT5" s="9">
        <v>4790261.6000000006</v>
      </c>
      <c r="BU5" s="9">
        <v>4790261.6000000006</v>
      </c>
      <c r="BV5" s="9">
        <v>4790261.6000000006</v>
      </c>
      <c r="BW5" s="9">
        <v>4790261.6000000006</v>
      </c>
      <c r="BX5" s="9">
        <v>4790261.6000000006</v>
      </c>
      <c r="BY5" s="9">
        <v>4790261.6000000006</v>
      </c>
      <c r="BZ5" s="9">
        <v>4790261.6000000006</v>
      </c>
      <c r="CA5" s="9">
        <v>4790261.6000000006</v>
      </c>
      <c r="CB5" s="9">
        <v>4790261.6000000006</v>
      </c>
      <c r="CC5" s="9">
        <v>4790261.6000000006</v>
      </c>
      <c r="CD5" s="9">
        <v>4790261.6000000006</v>
      </c>
      <c r="CE5" s="9">
        <v>4790261.6000000006</v>
      </c>
      <c r="CF5" s="9">
        <v>4790261.6000000006</v>
      </c>
      <c r="CG5" s="9">
        <v>4790261.6000000006</v>
      </c>
      <c r="CH5" s="9">
        <v>5389044.3000000007</v>
      </c>
      <c r="CI5" s="9">
        <v>5389044.3000000007</v>
      </c>
      <c r="CJ5" s="9">
        <v>5389044.3000000007</v>
      </c>
      <c r="CK5" s="9">
        <v>5389044.3000000007</v>
      </c>
      <c r="CL5" s="9">
        <v>5389044.3000000007</v>
      </c>
      <c r="CM5" s="9">
        <v>5389044.3000000007</v>
      </c>
      <c r="CN5" s="9">
        <v>5389044.3000000007</v>
      </c>
      <c r="CO5" s="9">
        <v>5389044.3000000007</v>
      </c>
      <c r="CP5" s="9">
        <v>5389044.3000000007</v>
      </c>
      <c r="CQ5" s="9">
        <v>5389044.3000000007</v>
      </c>
      <c r="CR5" s="9">
        <v>5389044.3000000007</v>
      </c>
      <c r="CS5" s="9">
        <v>5389044.3000000007</v>
      </c>
      <c r="CT5" s="9">
        <v>5389044.3000000007</v>
      </c>
      <c r="CU5" s="9">
        <v>5389044.3000000007</v>
      </c>
      <c r="CV5" s="9">
        <v>5389044.3000000007</v>
      </c>
      <c r="CW5" s="9">
        <v>5389044.3000000007</v>
      </c>
      <c r="CX5" s="9">
        <v>7185392.4000000004</v>
      </c>
      <c r="CY5" s="9">
        <v>7185392.4000000004</v>
      </c>
      <c r="CZ5" s="9">
        <v>7185392.4000000004</v>
      </c>
      <c r="DA5" s="9">
        <v>7185392.4000000004</v>
      </c>
      <c r="DB5" s="9">
        <v>7185392.4000000004</v>
      </c>
      <c r="DC5" s="9">
        <v>7185392.4000000004</v>
      </c>
      <c r="DD5" s="9">
        <v>7185392.4000000004</v>
      </c>
      <c r="DE5" s="9">
        <v>7185392.4000000004</v>
      </c>
      <c r="DF5" s="9">
        <v>7185392.4000000004</v>
      </c>
      <c r="DG5" s="9">
        <v>7185392.4000000004</v>
      </c>
      <c r="DH5" s="9">
        <v>7185392.4000000004</v>
      </c>
      <c r="DI5" s="9">
        <v>7185392.4000000004</v>
      </c>
      <c r="DJ5" s="9">
        <v>7185392.4000000004</v>
      </c>
      <c r="DK5" s="9">
        <v>7185392.4000000004</v>
      </c>
      <c r="DL5" s="9">
        <v>7185392.4000000004</v>
      </c>
      <c r="DM5" s="9">
        <v>7185392.4000000004</v>
      </c>
      <c r="DN5" s="9">
        <v>14370784.800000001</v>
      </c>
      <c r="DO5" s="9">
        <v>14370784.800000001</v>
      </c>
      <c r="DP5" s="9">
        <v>14370784.800000001</v>
      </c>
      <c r="DQ5" s="9">
        <v>14370784.800000001</v>
      </c>
      <c r="DR5" s="9">
        <v>14370784.800000001</v>
      </c>
      <c r="DS5" s="9">
        <v>14370784.800000001</v>
      </c>
      <c r="DT5" s="9">
        <v>14370784.800000001</v>
      </c>
      <c r="DU5" s="9">
        <v>14370784.800000001</v>
      </c>
      <c r="DV5" s="9">
        <v>14370784.800000001</v>
      </c>
      <c r="DW5" s="9">
        <v>14370784.800000001</v>
      </c>
      <c r="DX5" s="9">
        <v>14370784.800000001</v>
      </c>
      <c r="DY5" s="9">
        <v>14370784.800000001</v>
      </c>
      <c r="DZ5" s="9">
        <v>14370784.800000001</v>
      </c>
      <c r="EA5" s="9">
        <v>14370784.800000001</v>
      </c>
      <c r="EB5" s="9">
        <v>14370784.800000001</v>
      </c>
      <c r="EC5" s="9">
        <v>14370784.800000001</v>
      </c>
      <c r="ED5" s="9">
        <v>23951308</v>
      </c>
      <c r="EE5" s="9">
        <v>23951308</v>
      </c>
      <c r="EF5" s="9">
        <v>23951308</v>
      </c>
      <c r="EG5" s="9">
        <v>23951308</v>
      </c>
      <c r="EH5" s="9">
        <v>23951308</v>
      </c>
      <c r="EI5" s="9">
        <v>23951308</v>
      </c>
      <c r="EJ5" s="9">
        <v>23951308</v>
      </c>
      <c r="EK5" s="9">
        <v>23951308</v>
      </c>
      <c r="EL5" s="9">
        <v>23951308</v>
      </c>
      <c r="EM5" s="9">
        <v>23951308</v>
      </c>
      <c r="EN5" s="9">
        <v>23951308</v>
      </c>
      <c r="EO5" s="9">
        <v>23951308</v>
      </c>
      <c r="EP5" s="9">
        <v>23951308</v>
      </c>
      <c r="EQ5" s="9">
        <v>23951308</v>
      </c>
      <c r="ER5" s="9">
        <v>23951308</v>
      </c>
      <c r="ES5" s="9">
        <v>23951308</v>
      </c>
      <c r="ET5" s="9">
        <v>29939135</v>
      </c>
      <c r="EU5" s="9">
        <v>29939135</v>
      </c>
      <c r="EV5" s="9">
        <v>29939135</v>
      </c>
      <c r="EW5" s="9">
        <v>29939135</v>
      </c>
      <c r="EX5" s="9">
        <v>29939135</v>
      </c>
      <c r="EY5" s="9">
        <v>29939135</v>
      </c>
      <c r="EZ5" s="9">
        <v>29939135</v>
      </c>
      <c r="FA5" s="9">
        <v>29939135</v>
      </c>
      <c r="FB5" s="9">
        <v>29939135</v>
      </c>
      <c r="FC5" s="9">
        <v>29939135</v>
      </c>
      <c r="FD5" s="9">
        <v>29939135</v>
      </c>
      <c r="FE5" s="9">
        <v>29939135</v>
      </c>
      <c r="FF5" s="9">
        <v>29939135</v>
      </c>
      <c r="FG5" s="9">
        <v>29939135</v>
      </c>
      <c r="FH5" s="9">
        <v>29939135</v>
      </c>
      <c r="FI5" s="9">
        <v>29939135</v>
      </c>
      <c r="FJ5" s="3">
        <f>MAX(FM5,FP5,FS5)</f>
        <v>299391.35000000003</v>
      </c>
      <c r="FK5" s="3">
        <f t="shared" ref="FK5:FL20" si="0">MAX(FN5,FQ5,FT5)</f>
        <v>275440.04200000002</v>
      </c>
      <c r="FL5" s="3">
        <f t="shared" si="0"/>
        <v>251488.734</v>
      </c>
      <c r="FM5" s="3">
        <f t="shared" ref="FM5:FM41" si="1">C5+MAX(D5:E5)+F5</f>
        <v>299391.35000000003</v>
      </c>
      <c r="FN5" s="3">
        <f t="shared" ref="FN5:FN41" si="2">S5+MAX(T5:U5)+V5</f>
        <v>275440.04200000002</v>
      </c>
      <c r="FO5" s="3">
        <f t="shared" ref="FO5:FO41" si="3">AI5+MAX(AJ5:AK5)+AL5</f>
        <v>251488.734</v>
      </c>
      <c r="FP5" s="3">
        <f t="shared" ref="FP5:FP41" si="4">G5+MAX(H5,D5,E5)+L5</f>
        <v>251488.73400000003</v>
      </c>
      <c r="FQ5" s="3">
        <f t="shared" ref="FQ5:FQ41" si="5">W5+MAX(X5,T5,U5)+AB5</f>
        <v>221549.59900000005</v>
      </c>
      <c r="FR5" s="3">
        <f t="shared" ref="FR5:FR41" si="6">AM5+MAX(AN5,AJ5,AK5)+AR5</f>
        <v>191610.46400000001</v>
      </c>
      <c r="FS5" s="3">
        <f t="shared" ref="FS5:FS41" si="7">G5+MAX(H5,K5,D5,E5)+MAX(M5,N5)</f>
        <v>251488.73400000003</v>
      </c>
      <c r="FT5" s="3">
        <f t="shared" ref="FT5:FT41" si="8">W5+MAX(X5,AA5,T5,U5)+MAX(AC5,AD5)</f>
        <v>227537.42600000004</v>
      </c>
      <c r="FU5" s="3">
        <f t="shared" ref="FU5:FU41" si="9">AM5+MAX(AN5,AQ5,AJ5,AK5)+MAX(AS5,AT5)</f>
        <v>203586.11800000002</v>
      </c>
      <c r="FV5" s="3">
        <f>MAX(FY5,GB5,GE5)</f>
        <v>149695.67499999999</v>
      </c>
      <c r="FW5" s="3">
        <f t="shared" ref="FW5:FX20" si="10">MAX(FZ5,GC5,GF5)</f>
        <v>131732.19400000002</v>
      </c>
      <c r="FX5" s="3">
        <f t="shared" si="10"/>
        <v>113768.71300000002</v>
      </c>
      <c r="FY5" s="3">
        <f t="shared" ref="FY5:FY41" si="11">L5+E5</f>
        <v>149695.67499999999</v>
      </c>
      <c r="FZ5" s="3">
        <f t="shared" ref="FZ5:FZ41" si="12">AB5+U5</f>
        <v>131732.19400000002</v>
      </c>
      <c r="GA5" s="3">
        <f t="shared" ref="GA5:GA41" si="13">AR5+AK5</f>
        <v>113768.71300000002</v>
      </c>
      <c r="GB5" s="3">
        <f t="shared" ref="GB5:GB41" si="14">H5+L5</f>
        <v>125744.367</v>
      </c>
      <c r="GC5" s="3">
        <f t="shared" ref="GC5:GC41" si="15">X5+AB5</f>
        <v>107780.88600000001</v>
      </c>
      <c r="GD5" s="3">
        <f t="shared" ref="GD5:GD41" si="16">AN5+AR5</f>
        <v>89817.405000000013</v>
      </c>
      <c r="GE5" s="3">
        <f t="shared" ref="GE5:GE41" si="17">MAX(H5,K5)+MAX(M5,N5)</f>
        <v>125744.367</v>
      </c>
      <c r="GF5" s="3">
        <f t="shared" ref="GF5:GF41" si="18">MAX(X5,AA5)+MAX(AC5,AD5)</f>
        <v>113768.71300000002</v>
      </c>
      <c r="GG5" s="3">
        <f t="shared" ref="GG5:GG41" si="19">MAX(X5,AA5)+MAX(AC5,AD5)</f>
        <v>113768.71300000002</v>
      </c>
      <c r="GH5" s="14">
        <f t="shared" ref="GH5:GH41" si="20">O5</f>
        <v>29939.135000000002</v>
      </c>
      <c r="GI5" s="3">
        <f t="shared" ref="GI5:GI41" si="21">AE5</f>
        <v>23951.308000000005</v>
      </c>
      <c r="GJ5" s="3">
        <f t="shared" ref="GJ5:GJ41" si="22">AU5</f>
        <v>17963.481</v>
      </c>
      <c r="GK5" s="3">
        <f t="shared" ref="GK5:GK41" si="23">I5</f>
        <v>35926.962</v>
      </c>
      <c r="GL5" s="3">
        <f t="shared" ref="GL5:GL41" si="24">Y5</f>
        <v>29939.135000000002</v>
      </c>
      <c r="GM5" s="3">
        <f t="shared" ref="GM5:GM41" si="25">AO5</f>
        <v>23951.308000000005</v>
      </c>
      <c r="GN5" s="3">
        <f t="shared" ref="GN5:GN41" si="26">J5</f>
        <v>47902.616000000009</v>
      </c>
      <c r="GO5" s="3">
        <f t="shared" ref="GO5:GO41" si="27">Z5</f>
        <v>41914.789000000004</v>
      </c>
      <c r="GP5" s="3">
        <f t="shared" ref="GP5:GP41" si="28">AP5</f>
        <v>35926.962</v>
      </c>
      <c r="GQ5" s="3">
        <f t="shared" ref="GQ5:GQ41" si="29">R5</f>
        <v>23951.308000000005</v>
      </c>
      <c r="GR5" s="3">
        <f t="shared" ref="GR5:GR41" si="30">AH5</f>
        <v>17963.481</v>
      </c>
      <c r="GS5" s="3">
        <f t="shared" ref="GS5:GS41" si="31">AX5</f>
        <v>11975.654000000002</v>
      </c>
      <c r="GT5" s="3">
        <f t="shared" ref="GT5:GT41" si="32">P5</f>
        <v>17963.481</v>
      </c>
      <c r="GU5" s="3">
        <f t="shared" ref="GU5:GU41" si="33">AF5</f>
        <v>14370.784800000001</v>
      </c>
      <c r="GV5" s="3">
        <f t="shared" ref="GV5:GV41" si="34">AV5</f>
        <v>11975.654000000002</v>
      </c>
      <c r="GW5" s="3">
        <f t="shared" ref="GW5:GW41" si="35">Q5</f>
        <v>17963.481</v>
      </c>
      <c r="GX5" s="3">
        <f t="shared" ref="GX5:GX41" si="36">AF5</f>
        <v>14370.784800000001</v>
      </c>
      <c r="GY5" s="3">
        <f t="shared" ref="GY5:GY41" si="37">AW5</f>
        <v>11975.654000000002</v>
      </c>
      <c r="GZ5" s="3">
        <f t="shared" ref="GZ5:HB41" si="38">AY5</f>
        <v>856558.65235000011</v>
      </c>
      <c r="HA5" s="3">
        <f t="shared" si="38"/>
        <v>880509.96035000007</v>
      </c>
      <c r="HB5" s="3">
        <f t="shared" si="38"/>
        <v>880509.96035000007</v>
      </c>
      <c r="HC5" s="3">
        <f t="shared" ref="HC5:HC41" si="39">BB5+MAX(BC5:BD5)+BE5</f>
        <v>10778088.600000001</v>
      </c>
      <c r="HD5" s="3">
        <f t="shared" ref="HD5:HD41" si="40">BR5+MAX(BS5:BT5)+BU5</f>
        <v>14370784.800000001</v>
      </c>
      <c r="HE5" s="3">
        <f t="shared" ref="HE5:HE41" si="41">CH5+MAX(CI5:CJ5)+CK5</f>
        <v>16167132.900000002</v>
      </c>
      <c r="HF5" s="3">
        <f t="shared" ref="HF5:HF41" si="42">CX5+MAX(CY5:CZ5)+DA5</f>
        <v>21556177.200000003</v>
      </c>
      <c r="HG5" s="3">
        <f t="shared" ref="HG5:HG41" si="43">DN5+MAX(DO5:DP5)+DQ5</f>
        <v>43112354.400000006</v>
      </c>
      <c r="HH5" s="3">
        <f t="shared" ref="HH5:HH41" si="44">ED5+MAX(EE5:EF5)+EG5</f>
        <v>71853924</v>
      </c>
      <c r="HI5" s="3">
        <f t="shared" ref="HI5:HI41" si="45">ET5+MAX(EU5:EV5)+EW5</f>
        <v>89817405</v>
      </c>
      <c r="HJ5" s="3">
        <f t="shared" ref="HJ5:HJ41" si="46">BF5+MAX(BG5,BC5,BD5)+BK5</f>
        <v>10778088.600000001</v>
      </c>
      <c r="HK5" s="3">
        <f t="shared" ref="HK5:HK41" si="47">BV5+MAX(BW5,BS5,BT5)+CA5</f>
        <v>14370784.800000001</v>
      </c>
      <c r="HL5" s="3">
        <f t="shared" ref="HL5:HL41" si="48">CL5+MAX(CM5,CI5,CJ5)+CQ5</f>
        <v>16167132.900000002</v>
      </c>
      <c r="HM5" s="3">
        <f t="shared" ref="HM5:HM41" si="49">DB5+MAX(DC5,CY5,CZ5)+DG5</f>
        <v>21556177.200000003</v>
      </c>
      <c r="HN5" s="3">
        <f t="shared" ref="HN5:HN41" si="50">DR5+MAX(DS5,DO5,DP5)+DW5</f>
        <v>43112354.400000006</v>
      </c>
      <c r="HO5" s="3">
        <f t="shared" ref="HO5:HO41" si="51">EH5+MAX(EI5,EE5,EF5)+EM5</f>
        <v>71853924</v>
      </c>
      <c r="HP5" s="3">
        <f t="shared" ref="HP5:HP41" si="52">EX5+MAX(EY5,EU5,EV5)+FC5</f>
        <v>89817405</v>
      </c>
      <c r="HQ5" s="3">
        <f t="shared" ref="HQ5:HQ41" si="53">EH5+MAX(EI5,EL5,EE5,EF5)+MAX(EN5,EO5)</f>
        <v>71853924</v>
      </c>
      <c r="HR5" s="3">
        <f t="shared" ref="HR5:HR41" si="54">BV5+MAX(BW5,BZ5,BS5,BT5)+MAX(CB5,CC5)</f>
        <v>14370784.800000001</v>
      </c>
      <c r="HS5" s="3">
        <f t="shared" ref="HS5:HS41" si="55">CL5+MAX(CM5,CP5,CI5,CJ5)+MAX(CR5,CS5)</f>
        <v>16167132.900000002</v>
      </c>
      <c r="HT5" s="3">
        <f t="shared" ref="HT5:HT41" si="56">DB5+MAX(DC5,DF5,CY5,CZ5)+MAX(DH5,DI5)</f>
        <v>21556177.200000003</v>
      </c>
      <c r="HU5" s="3">
        <f t="shared" ref="HU5:HU41" si="57">DR5+MAX(DS5,DV5,DO5,DP5)+MAX(DX5,DY5)</f>
        <v>43112354.400000006</v>
      </c>
      <c r="HV5" s="3">
        <f t="shared" ref="HV5:HV41" si="58">EH5+MAX(EI5,EL5,EE5,EF5)+MAX(EN5,EO5)</f>
        <v>71853924</v>
      </c>
      <c r="HW5" s="3">
        <f t="shared" ref="HW5:HW41" si="59">EX5+MAX(EY5,FB5,EU5,EV5)+MAX(FD5,FE5)</f>
        <v>89817405</v>
      </c>
      <c r="HX5" s="3">
        <f t="shared" ref="HX5:HX41" si="60">BK5+BD5</f>
        <v>7185392.4000000004</v>
      </c>
      <c r="HY5" s="3">
        <f t="shared" ref="HY5:HY41" si="61">CA5+BT5</f>
        <v>9580523.2000000011</v>
      </c>
      <c r="HZ5" s="3">
        <f t="shared" ref="HZ5:HZ41" si="62">CQ5+CJ5</f>
        <v>10778088.600000001</v>
      </c>
      <c r="IA5" s="3">
        <f t="shared" ref="IA5:IA41" si="63">DG5+CZ5</f>
        <v>14370784.800000001</v>
      </c>
      <c r="IB5" s="3">
        <f t="shared" ref="IB5:IB41" si="64">DW5+DP5</f>
        <v>28741569.600000001</v>
      </c>
      <c r="IC5" s="3">
        <f t="shared" ref="IC5:IC41" si="65">EM5+EF5</f>
        <v>47902616</v>
      </c>
      <c r="ID5" s="3">
        <f t="shared" ref="ID5:ID41" si="66">FC5+EV5</f>
        <v>59878270</v>
      </c>
      <c r="IE5" s="3">
        <f t="shared" ref="IE5:IE41" si="67">BG5+BK5</f>
        <v>7185392.4000000004</v>
      </c>
      <c r="IF5" s="3">
        <f t="shared" ref="IF5:IF41" si="68">BV5+CA5</f>
        <v>9580523.2000000011</v>
      </c>
      <c r="IG5" s="3">
        <f t="shared" ref="IG5:IG41" si="69">CM5+CQ5</f>
        <v>10778088.600000001</v>
      </c>
      <c r="IH5" s="3">
        <f t="shared" ref="IH5:IH41" si="70">DC5+DG5</f>
        <v>14370784.800000001</v>
      </c>
      <c r="II5" s="3">
        <f t="shared" ref="II5:II41" si="71">DS5+DW5</f>
        <v>28741569.600000001</v>
      </c>
      <c r="IJ5" s="3">
        <f t="shared" ref="IJ5:IJ41" si="72">EI5+EM5</f>
        <v>47902616</v>
      </c>
      <c r="IK5" s="3">
        <f t="shared" ref="IK5:IK41" si="73">EY5+FC5</f>
        <v>59878270</v>
      </c>
      <c r="IL5" s="3">
        <f t="shared" ref="IL5:IL41" si="74">MAX(BG5,BJ5)+MAX(BL5,BM5)</f>
        <v>7185392.4000000004</v>
      </c>
      <c r="IM5" s="3">
        <f t="shared" ref="IM5:IM41" si="75">MAX(BW5,BZ5)+MAX(CB5,CC5)</f>
        <v>9580523.2000000011</v>
      </c>
      <c r="IN5" s="3">
        <f t="shared" ref="IN5:IN41" si="76">MAX(CM5,CP5)+MAX(CR5,CS5)</f>
        <v>10778088.600000001</v>
      </c>
      <c r="IO5" s="3">
        <f t="shared" ref="IO5:IO41" si="77">MAX(DC5+DF5)+MAX(DH5,DI5)</f>
        <v>21556177.200000003</v>
      </c>
      <c r="IP5" s="3">
        <f t="shared" ref="IP5:IP41" si="78">MAX(DS5,DV5)+MAX(DX5,DY5)</f>
        <v>28741569.600000001</v>
      </c>
      <c r="IQ5" s="3">
        <f t="shared" ref="IQ5:IQ41" si="79">MAX(EI5,EL5)+MAX(EN5,EO5)</f>
        <v>47902616</v>
      </c>
      <c r="IR5" s="3">
        <f t="shared" ref="IR5:IR41" si="80">MAX(EI5,EL5)+MAX(EN5,EO5)</f>
        <v>47902616</v>
      </c>
      <c r="IS5" s="3">
        <f t="array" ref="IS5">SUM(IF($C$2:$IR$2&gt;=1,C5:IR5,0))</f>
        <v>287614491.85640007</v>
      </c>
      <c r="IT5" s="5" t="s">
        <v>164</v>
      </c>
    </row>
    <row r="6" spans="1:254" x14ac:dyDescent="0.2">
      <c r="A6" s="2" t="s">
        <v>168</v>
      </c>
      <c r="B6" s="1" t="s">
        <v>0</v>
      </c>
      <c r="C6" s="9">
        <v>280230.30360000004</v>
      </c>
      <c r="D6" s="9">
        <v>81434.44720000001</v>
      </c>
      <c r="E6" s="9">
        <v>81434.44720000001</v>
      </c>
      <c r="F6" s="9">
        <v>33531.831200000008</v>
      </c>
      <c r="G6" s="9">
        <v>179634.81</v>
      </c>
      <c r="H6" s="9">
        <v>81434.44720000001</v>
      </c>
      <c r="I6" s="9">
        <v>21556.177200000006</v>
      </c>
      <c r="J6" s="9">
        <v>29939.135000000002</v>
      </c>
      <c r="K6" s="9">
        <v>71853.923999999999</v>
      </c>
      <c r="L6" s="9">
        <v>91014.970400000006</v>
      </c>
      <c r="M6" s="9">
        <v>83829.578000000009</v>
      </c>
      <c r="N6" s="9">
        <v>101793.05900000002</v>
      </c>
      <c r="O6" s="9">
        <v>23951.308000000005</v>
      </c>
      <c r="P6" s="9">
        <v>20358.611800000002</v>
      </c>
      <c r="Q6" s="9">
        <v>20358.611800000002</v>
      </c>
      <c r="R6" s="9">
        <v>35926.962</v>
      </c>
      <c r="S6" s="9">
        <v>280230.30360000004</v>
      </c>
      <c r="T6" s="9">
        <v>81434.44720000001</v>
      </c>
      <c r="U6" s="9">
        <v>81434.44720000001</v>
      </c>
      <c r="V6" s="9">
        <v>33531.831200000008</v>
      </c>
      <c r="W6" s="9">
        <v>179634.81</v>
      </c>
      <c r="X6" s="9">
        <v>81434.44720000001</v>
      </c>
      <c r="Y6" s="9">
        <v>21556.177200000006</v>
      </c>
      <c r="Z6" s="9">
        <v>29939.135000000002</v>
      </c>
      <c r="AA6" s="9">
        <v>71853.923999999999</v>
      </c>
      <c r="AB6" s="9">
        <v>91014.970400000006</v>
      </c>
      <c r="AC6" s="9">
        <v>83829.578000000009</v>
      </c>
      <c r="AD6" s="9">
        <v>101793.05900000002</v>
      </c>
      <c r="AE6" s="9">
        <v>23951.308000000005</v>
      </c>
      <c r="AF6" s="9">
        <v>20358.611800000002</v>
      </c>
      <c r="AG6" s="9">
        <v>20358.611800000002</v>
      </c>
      <c r="AH6" s="9">
        <v>35926.962</v>
      </c>
      <c r="AI6" s="9">
        <v>280230.30360000004</v>
      </c>
      <c r="AJ6" s="9">
        <v>81434.44720000001</v>
      </c>
      <c r="AK6" s="9">
        <v>81434.44720000001</v>
      </c>
      <c r="AL6" s="9">
        <v>33531.831200000008</v>
      </c>
      <c r="AM6" s="9">
        <v>179634.81</v>
      </c>
      <c r="AN6" s="9">
        <v>81434.44720000001</v>
      </c>
      <c r="AO6" s="9">
        <v>21556.177200000006</v>
      </c>
      <c r="AP6" s="9">
        <v>29939.135000000002</v>
      </c>
      <c r="AQ6" s="9">
        <v>71853.923999999999</v>
      </c>
      <c r="AR6" s="9">
        <v>91014.970400000006</v>
      </c>
      <c r="AS6" s="9">
        <v>83829.578000000009</v>
      </c>
      <c r="AT6" s="9">
        <v>101793.05900000002</v>
      </c>
      <c r="AU6" s="9">
        <v>23951.308000000005</v>
      </c>
      <c r="AV6" s="9">
        <v>20358.611800000002</v>
      </c>
      <c r="AW6" s="9">
        <v>20358.611800000002</v>
      </c>
      <c r="AX6" s="9">
        <v>35926.962</v>
      </c>
      <c r="AY6" s="9">
        <v>359.26962000000003</v>
      </c>
      <c r="AZ6" s="9">
        <v>9580523.2000000011</v>
      </c>
      <c r="BA6" s="9">
        <v>9580523.2000000011</v>
      </c>
      <c r="BB6" s="9">
        <v>2993913.5</v>
      </c>
      <c r="BC6" s="9">
        <v>2993913.5</v>
      </c>
      <c r="BD6" s="9">
        <v>2993913.5</v>
      </c>
      <c r="BE6" s="9">
        <v>2993913.5</v>
      </c>
      <c r="BF6" s="9">
        <v>2993913.5</v>
      </c>
      <c r="BG6" s="9">
        <v>2993913.5</v>
      </c>
      <c r="BH6" s="9">
        <v>2993913.5</v>
      </c>
      <c r="BI6" s="9">
        <v>2993913.5</v>
      </c>
      <c r="BJ6" s="9">
        <v>2993913.5</v>
      </c>
      <c r="BK6" s="9">
        <v>2993913.5</v>
      </c>
      <c r="BL6" s="9">
        <v>2993913.5</v>
      </c>
      <c r="BM6" s="9">
        <v>2993913.5</v>
      </c>
      <c r="BN6" s="9">
        <v>2993913.5</v>
      </c>
      <c r="BO6" s="9">
        <v>2993913.5</v>
      </c>
      <c r="BP6" s="9">
        <v>2993913.5</v>
      </c>
      <c r="BQ6" s="9">
        <v>2993913.5</v>
      </c>
      <c r="BR6" s="9">
        <v>2993913.5</v>
      </c>
      <c r="BS6" s="9">
        <v>2993913.5</v>
      </c>
      <c r="BT6" s="9">
        <v>2993913.5</v>
      </c>
      <c r="BU6" s="9">
        <v>2993913.5</v>
      </c>
      <c r="BV6" s="9">
        <v>2993913.5</v>
      </c>
      <c r="BW6" s="9">
        <v>2993913.5</v>
      </c>
      <c r="BX6" s="9">
        <v>2993913.5</v>
      </c>
      <c r="BY6" s="9">
        <v>2993913.5</v>
      </c>
      <c r="BZ6" s="9">
        <v>2993913.5</v>
      </c>
      <c r="CA6" s="9">
        <v>2993913.5</v>
      </c>
      <c r="CB6" s="9">
        <v>2993913.5</v>
      </c>
      <c r="CC6" s="9">
        <v>2993913.5</v>
      </c>
      <c r="CD6" s="9">
        <v>2993913.5</v>
      </c>
      <c r="CE6" s="9">
        <v>2993913.5</v>
      </c>
      <c r="CF6" s="9">
        <v>2993913.5</v>
      </c>
      <c r="CG6" s="9">
        <v>2993913.5</v>
      </c>
      <c r="CH6" s="9">
        <v>2993913.5</v>
      </c>
      <c r="CI6" s="9">
        <v>2993913.5</v>
      </c>
      <c r="CJ6" s="9">
        <v>2993913.5</v>
      </c>
      <c r="CK6" s="9">
        <v>2993913.5</v>
      </c>
      <c r="CL6" s="9">
        <v>2993913.5</v>
      </c>
      <c r="CM6" s="9">
        <v>2993913.5</v>
      </c>
      <c r="CN6" s="9">
        <v>2993913.5</v>
      </c>
      <c r="CO6" s="9">
        <v>2993913.5</v>
      </c>
      <c r="CP6" s="9">
        <v>2993913.5</v>
      </c>
      <c r="CQ6" s="9">
        <v>2993913.5</v>
      </c>
      <c r="CR6" s="9">
        <v>2993913.5</v>
      </c>
      <c r="CS6" s="9">
        <v>2993913.5</v>
      </c>
      <c r="CT6" s="9">
        <v>2993913.5</v>
      </c>
      <c r="CU6" s="9">
        <v>2993913.5</v>
      </c>
      <c r="CV6" s="9">
        <v>2993913.5</v>
      </c>
      <c r="CW6" s="9">
        <v>2993913.5</v>
      </c>
      <c r="CX6" s="9">
        <v>2993913.5</v>
      </c>
      <c r="CY6" s="9">
        <v>2993913.5</v>
      </c>
      <c r="CZ6" s="9">
        <v>2993913.5</v>
      </c>
      <c r="DA6" s="9">
        <v>2993913.5</v>
      </c>
      <c r="DB6" s="9">
        <v>2993913.5</v>
      </c>
      <c r="DC6" s="9">
        <v>2993913.5</v>
      </c>
      <c r="DD6" s="9">
        <v>2993913.5</v>
      </c>
      <c r="DE6" s="9">
        <v>2993913.5</v>
      </c>
      <c r="DF6" s="9">
        <v>2993913.5</v>
      </c>
      <c r="DG6" s="9">
        <v>2993913.5</v>
      </c>
      <c r="DH6" s="9">
        <v>2993913.5</v>
      </c>
      <c r="DI6" s="9">
        <v>2993913.5</v>
      </c>
      <c r="DJ6" s="9">
        <v>2993913.5</v>
      </c>
      <c r="DK6" s="9">
        <v>2993913.5</v>
      </c>
      <c r="DL6" s="9">
        <v>2993913.5</v>
      </c>
      <c r="DM6" s="9">
        <v>2993913.5</v>
      </c>
      <c r="DN6" s="9">
        <v>2993913.5</v>
      </c>
      <c r="DO6" s="9">
        <v>2993913.5</v>
      </c>
      <c r="DP6" s="9">
        <v>2993913.5</v>
      </c>
      <c r="DQ6" s="9">
        <v>2993913.5</v>
      </c>
      <c r="DR6" s="9">
        <v>2993913.5</v>
      </c>
      <c r="DS6" s="9">
        <v>2993913.5</v>
      </c>
      <c r="DT6" s="9">
        <v>2993913.5</v>
      </c>
      <c r="DU6" s="9">
        <v>2993913.5</v>
      </c>
      <c r="DV6" s="9">
        <v>2993913.5</v>
      </c>
      <c r="DW6" s="9">
        <v>2993913.5</v>
      </c>
      <c r="DX6" s="9">
        <v>2993913.5</v>
      </c>
      <c r="DY6" s="9">
        <v>2993913.5</v>
      </c>
      <c r="DZ6" s="9">
        <v>2993913.5</v>
      </c>
      <c r="EA6" s="9">
        <v>2993913.5</v>
      </c>
      <c r="EB6" s="9">
        <v>2993913.5</v>
      </c>
      <c r="EC6" s="9">
        <v>2993913.5</v>
      </c>
      <c r="ED6" s="9">
        <v>2993913.5</v>
      </c>
      <c r="EE6" s="9">
        <v>2993913.5</v>
      </c>
      <c r="EF6" s="9">
        <v>2993913.5</v>
      </c>
      <c r="EG6" s="9">
        <v>2993913.5</v>
      </c>
      <c r="EH6" s="9">
        <v>2993913.5</v>
      </c>
      <c r="EI6" s="9">
        <v>2993913.5</v>
      </c>
      <c r="EJ6" s="9">
        <v>2993913.5</v>
      </c>
      <c r="EK6" s="9">
        <v>2993913.5</v>
      </c>
      <c r="EL6" s="9">
        <v>2993913.5</v>
      </c>
      <c r="EM6" s="9">
        <v>2993913.5</v>
      </c>
      <c r="EN6" s="9">
        <v>2993913.5</v>
      </c>
      <c r="EO6" s="9">
        <v>2993913.5</v>
      </c>
      <c r="EP6" s="9">
        <v>2993913.5</v>
      </c>
      <c r="EQ6" s="9">
        <v>2993913.5</v>
      </c>
      <c r="ER6" s="9">
        <v>2993913.5</v>
      </c>
      <c r="ES6" s="9">
        <v>2993913.5</v>
      </c>
      <c r="ET6" s="9">
        <v>2993913.5</v>
      </c>
      <c r="EU6" s="9">
        <v>2993913.5</v>
      </c>
      <c r="EV6" s="9">
        <v>2993913.5</v>
      </c>
      <c r="EW6" s="9">
        <v>2993913.5</v>
      </c>
      <c r="EX6" s="9">
        <v>2993913.5</v>
      </c>
      <c r="EY6" s="9">
        <v>2993913.5</v>
      </c>
      <c r="EZ6" s="9">
        <v>2993913.5</v>
      </c>
      <c r="FA6" s="9">
        <v>2993913.5</v>
      </c>
      <c r="FB6" s="9">
        <v>2993913.5</v>
      </c>
      <c r="FC6" s="9">
        <v>2993913.5</v>
      </c>
      <c r="FD6" s="9">
        <v>2993913.5</v>
      </c>
      <c r="FE6" s="9">
        <v>2993913.5</v>
      </c>
      <c r="FF6" s="9">
        <v>2993913.5</v>
      </c>
      <c r="FG6" s="9">
        <v>2993913.5</v>
      </c>
      <c r="FH6" s="9">
        <v>2993913.5</v>
      </c>
      <c r="FI6" s="9">
        <v>2993913.5</v>
      </c>
      <c r="FJ6" s="3">
        <f t="shared" ref="FJ6:FL41" si="81">MAX(FM6,FP6,FS6)</f>
        <v>395196.58200000005</v>
      </c>
      <c r="FK6" s="3">
        <f t="shared" si="0"/>
        <v>395196.58200000005</v>
      </c>
      <c r="FL6" s="3">
        <f t="shared" si="0"/>
        <v>395196.58200000005</v>
      </c>
      <c r="FM6" s="3">
        <f t="shared" si="1"/>
        <v>395196.58200000005</v>
      </c>
      <c r="FN6" s="3">
        <f t="shared" si="2"/>
        <v>395196.58200000005</v>
      </c>
      <c r="FO6" s="3">
        <f t="shared" si="3"/>
        <v>395196.58200000005</v>
      </c>
      <c r="FP6" s="3">
        <f t="shared" si="4"/>
        <v>352084.22759999998</v>
      </c>
      <c r="FQ6" s="3">
        <f t="shared" si="5"/>
        <v>352084.22759999998</v>
      </c>
      <c r="FR6" s="3">
        <f t="shared" si="6"/>
        <v>352084.22759999998</v>
      </c>
      <c r="FS6" s="3">
        <f t="shared" si="7"/>
        <v>362862.3162</v>
      </c>
      <c r="FT6" s="3">
        <f t="shared" si="8"/>
        <v>362862.3162</v>
      </c>
      <c r="FU6" s="3">
        <f t="shared" si="9"/>
        <v>362862.3162</v>
      </c>
      <c r="FV6" s="3">
        <f t="shared" ref="FV6:FX41" si="82">MAX(FY6,GB6,GE6)</f>
        <v>183227.50620000003</v>
      </c>
      <c r="FW6" s="3">
        <f t="shared" si="10"/>
        <v>183227.50620000003</v>
      </c>
      <c r="FX6" s="3">
        <f t="shared" si="10"/>
        <v>183227.50620000003</v>
      </c>
      <c r="FY6" s="3">
        <f t="shared" si="11"/>
        <v>172449.41760000002</v>
      </c>
      <c r="FZ6" s="3">
        <f t="shared" si="12"/>
        <v>172449.41760000002</v>
      </c>
      <c r="GA6" s="3">
        <f t="shared" si="13"/>
        <v>172449.41760000002</v>
      </c>
      <c r="GB6" s="3">
        <f t="shared" si="14"/>
        <v>172449.41760000002</v>
      </c>
      <c r="GC6" s="3">
        <f t="shared" si="15"/>
        <v>172449.41760000002</v>
      </c>
      <c r="GD6" s="3">
        <f t="shared" si="16"/>
        <v>172449.41760000002</v>
      </c>
      <c r="GE6" s="3">
        <f t="shared" si="17"/>
        <v>183227.50620000003</v>
      </c>
      <c r="GF6" s="3">
        <f t="shared" si="18"/>
        <v>183227.50620000003</v>
      </c>
      <c r="GG6" s="3">
        <f t="shared" si="19"/>
        <v>183227.50620000003</v>
      </c>
      <c r="GH6" s="14">
        <f t="shared" si="20"/>
        <v>23951.308000000005</v>
      </c>
      <c r="GI6" s="3">
        <f t="shared" si="21"/>
        <v>23951.308000000005</v>
      </c>
      <c r="GJ6" s="3">
        <f t="shared" si="22"/>
        <v>23951.308000000005</v>
      </c>
      <c r="GK6" s="3">
        <f t="shared" si="23"/>
        <v>21556.177200000006</v>
      </c>
      <c r="GL6" s="3">
        <f t="shared" si="24"/>
        <v>21556.177200000006</v>
      </c>
      <c r="GM6" s="3">
        <f t="shared" si="25"/>
        <v>21556.177200000006</v>
      </c>
      <c r="GN6" s="3">
        <f t="shared" si="26"/>
        <v>29939.135000000002</v>
      </c>
      <c r="GO6" s="3">
        <f t="shared" si="27"/>
        <v>29939.135000000002</v>
      </c>
      <c r="GP6" s="3">
        <f t="shared" si="28"/>
        <v>29939.135000000002</v>
      </c>
      <c r="GQ6" s="3">
        <f t="shared" si="29"/>
        <v>35926.962</v>
      </c>
      <c r="GR6" s="3">
        <f t="shared" si="30"/>
        <v>35926.962</v>
      </c>
      <c r="GS6" s="3">
        <f t="shared" si="31"/>
        <v>35926.962</v>
      </c>
      <c r="GT6" s="3">
        <f t="shared" si="32"/>
        <v>20358.611800000002</v>
      </c>
      <c r="GU6" s="3">
        <f t="shared" si="33"/>
        <v>20358.611800000002</v>
      </c>
      <c r="GV6" s="3">
        <f t="shared" si="34"/>
        <v>20358.611800000002</v>
      </c>
      <c r="GW6" s="3">
        <f t="shared" si="35"/>
        <v>20358.611800000002</v>
      </c>
      <c r="GX6" s="3">
        <f t="shared" si="36"/>
        <v>20358.611800000002</v>
      </c>
      <c r="GY6" s="3">
        <f t="shared" si="37"/>
        <v>20358.611800000002</v>
      </c>
      <c r="GZ6" s="3">
        <f t="shared" si="38"/>
        <v>359.26962000000003</v>
      </c>
      <c r="HA6" s="3">
        <f t="shared" si="38"/>
        <v>9580523.2000000011</v>
      </c>
      <c r="HB6" s="3">
        <f t="shared" si="38"/>
        <v>9580523.2000000011</v>
      </c>
      <c r="HC6" s="3">
        <f t="shared" si="39"/>
        <v>8981740.5</v>
      </c>
      <c r="HD6" s="3">
        <f t="shared" si="40"/>
        <v>8981740.5</v>
      </c>
      <c r="HE6" s="3">
        <f t="shared" si="41"/>
        <v>8981740.5</v>
      </c>
      <c r="HF6" s="3">
        <f t="shared" si="42"/>
        <v>8981740.5</v>
      </c>
      <c r="HG6" s="3">
        <f t="shared" si="43"/>
        <v>8981740.5</v>
      </c>
      <c r="HH6" s="3">
        <f t="shared" si="44"/>
        <v>8981740.5</v>
      </c>
      <c r="HI6" s="3">
        <f t="shared" si="45"/>
        <v>8981740.5</v>
      </c>
      <c r="HJ6" s="3">
        <f t="shared" si="46"/>
        <v>8981740.5</v>
      </c>
      <c r="HK6" s="3">
        <f t="shared" si="47"/>
        <v>8981740.5</v>
      </c>
      <c r="HL6" s="3">
        <f t="shared" si="48"/>
        <v>8981740.5</v>
      </c>
      <c r="HM6" s="3">
        <f t="shared" si="49"/>
        <v>8981740.5</v>
      </c>
      <c r="HN6" s="3">
        <f t="shared" si="50"/>
        <v>8981740.5</v>
      </c>
      <c r="HO6" s="3">
        <f t="shared" si="51"/>
        <v>8981740.5</v>
      </c>
      <c r="HP6" s="3">
        <f t="shared" si="52"/>
        <v>8981740.5</v>
      </c>
      <c r="HQ6" s="3">
        <f t="shared" si="53"/>
        <v>8981740.5</v>
      </c>
      <c r="HR6" s="3">
        <f t="shared" si="54"/>
        <v>8981740.5</v>
      </c>
      <c r="HS6" s="3">
        <f t="shared" si="55"/>
        <v>8981740.5</v>
      </c>
      <c r="HT6" s="3">
        <f t="shared" si="56"/>
        <v>8981740.5</v>
      </c>
      <c r="HU6" s="3">
        <f t="shared" si="57"/>
        <v>8981740.5</v>
      </c>
      <c r="HV6" s="3">
        <f t="shared" si="58"/>
        <v>8981740.5</v>
      </c>
      <c r="HW6" s="3">
        <f t="shared" si="59"/>
        <v>8981740.5</v>
      </c>
      <c r="HX6" s="3">
        <f t="shared" si="60"/>
        <v>5987827</v>
      </c>
      <c r="HY6" s="3">
        <f t="shared" si="61"/>
        <v>5987827</v>
      </c>
      <c r="HZ6" s="3">
        <f t="shared" si="62"/>
        <v>5987827</v>
      </c>
      <c r="IA6" s="3">
        <f t="shared" si="63"/>
        <v>5987827</v>
      </c>
      <c r="IB6" s="3">
        <f t="shared" si="64"/>
        <v>5987827</v>
      </c>
      <c r="IC6" s="3">
        <f t="shared" si="65"/>
        <v>5987827</v>
      </c>
      <c r="ID6" s="3">
        <f t="shared" si="66"/>
        <v>5987827</v>
      </c>
      <c r="IE6" s="3">
        <f t="shared" si="67"/>
        <v>5987827</v>
      </c>
      <c r="IF6" s="3">
        <f t="shared" si="68"/>
        <v>5987827</v>
      </c>
      <c r="IG6" s="3">
        <f t="shared" si="69"/>
        <v>5987827</v>
      </c>
      <c r="IH6" s="3">
        <f t="shared" si="70"/>
        <v>5987827</v>
      </c>
      <c r="II6" s="3">
        <f t="shared" si="71"/>
        <v>5987827</v>
      </c>
      <c r="IJ6" s="3">
        <f t="shared" si="72"/>
        <v>5987827</v>
      </c>
      <c r="IK6" s="3">
        <f t="shared" si="73"/>
        <v>5987827</v>
      </c>
      <c r="IL6" s="3">
        <f t="shared" si="74"/>
        <v>5987827</v>
      </c>
      <c r="IM6" s="3">
        <f t="shared" si="75"/>
        <v>5987827</v>
      </c>
      <c r="IN6" s="3">
        <f t="shared" si="76"/>
        <v>5987827</v>
      </c>
      <c r="IO6" s="3">
        <f t="shared" si="77"/>
        <v>8981740.5</v>
      </c>
      <c r="IP6" s="3">
        <f t="shared" si="78"/>
        <v>5987827</v>
      </c>
      <c r="IQ6" s="3">
        <f t="shared" si="79"/>
        <v>5987827</v>
      </c>
      <c r="IR6" s="3">
        <f t="shared" si="80"/>
        <v>5987827</v>
      </c>
      <c r="IS6" s="3">
        <f t="array" ref="IS6">SUM(IF($C$2:$IR$2&gt;=1,C6:IR6,0))</f>
        <v>103563060.66120002</v>
      </c>
      <c r="IT6" s="5" t="s">
        <v>164</v>
      </c>
    </row>
    <row r="7" spans="1:254" x14ac:dyDescent="0.2">
      <c r="A7" s="2" t="s">
        <v>168</v>
      </c>
      <c r="B7" s="1" t="s">
        <v>1</v>
      </c>
      <c r="C7" s="9">
        <v>280230.30360000004</v>
      </c>
      <c r="D7" s="9">
        <v>81434.44720000001</v>
      </c>
      <c r="E7" s="9">
        <v>81434.44720000001</v>
      </c>
      <c r="F7" s="9">
        <v>33531.831200000008</v>
      </c>
      <c r="G7" s="9">
        <v>179634.81</v>
      </c>
      <c r="H7" s="9">
        <v>81434.44720000001</v>
      </c>
      <c r="I7" s="9">
        <v>21556.177200000006</v>
      </c>
      <c r="J7" s="9">
        <v>29939.135000000002</v>
      </c>
      <c r="K7" s="9">
        <v>71853.923999999999</v>
      </c>
      <c r="L7" s="9">
        <v>91014.970400000006</v>
      </c>
      <c r="M7" s="9">
        <v>83829.578000000009</v>
      </c>
      <c r="N7" s="9">
        <v>101793.05900000002</v>
      </c>
      <c r="O7" s="9">
        <v>23951.308000000005</v>
      </c>
      <c r="P7" s="9">
        <v>20358.611800000002</v>
      </c>
      <c r="Q7" s="9">
        <v>20358.611800000002</v>
      </c>
      <c r="R7" s="9">
        <v>35926.962</v>
      </c>
      <c r="S7" s="9">
        <v>280230.30360000004</v>
      </c>
      <c r="T7" s="9">
        <v>81434.44720000001</v>
      </c>
      <c r="U7" s="9">
        <v>81434.44720000001</v>
      </c>
      <c r="V7" s="9">
        <v>33531.831200000008</v>
      </c>
      <c r="W7" s="9">
        <v>179634.81</v>
      </c>
      <c r="X7" s="9">
        <v>81434.44720000001</v>
      </c>
      <c r="Y7" s="9">
        <v>21556.177200000006</v>
      </c>
      <c r="Z7" s="9">
        <v>29939.135000000002</v>
      </c>
      <c r="AA7" s="9">
        <v>71853.923999999999</v>
      </c>
      <c r="AB7" s="9">
        <v>91014.970400000006</v>
      </c>
      <c r="AC7" s="9">
        <v>83829.578000000009</v>
      </c>
      <c r="AD7" s="9">
        <v>101793.05900000002</v>
      </c>
      <c r="AE7" s="9">
        <v>23951.308000000005</v>
      </c>
      <c r="AF7" s="9">
        <v>20358.611800000002</v>
      </c>
      <c r="AG7" s="9">
        <v>20358.611800000002</v>
      </c>
      <c r="AH7" s="9">
        <v>35926.962</v>
      </c>
      <c r="AI7" s="9">
        <v>280230.30360000004</v>
      </c>
      <c r="AJ7" s="9">
        <v>81434.44720000001</v>
      </c>
      <c r="AK7" s="9">
        <v>81434.44720000001</v>
      </c>
      <c r="AL7" s="9">
        <v>33531.831200000008</v>
      </c>
      <c r="AM7" s="9">
        <v>179634.81</v>
      </c>
      <c r="AN7" s="9">
        <v>81434.44720000001</v>
      </c>
      <c r="AO7" s="9">
        <v>21556.177200000006</v>
      </c>
      <c r="AP7" s="9">
        <v>29939.135000000002</v>
      </c>
      <c r="AQ7" s="9">
        <v>71853.923999999999</v>
      </c>
      <c r="AR7" s="9">
        <v>91014.970400000006</v>
      </c>
      <c r="AS7" s="9">
        <v>83829.578000000009</v>
      </c>
      <c r="AT7" s="9">
        <v>101793.05900000002</v>
      </c>
      <c r="AU7" s="9">
        <v>23951.308000000005</v>
      </c>
      <c r="AV7" s="9">
        <v>20358.611800000002</v>
      </c>
      <c r="AW7" s="9">
        <v>20358.611800000002</v>
      </c>
      <c r="AX7" s="9">
        <v>35926.962</v>
      </c>
      <c r="AY7" s="9">
        <v>359.26962000000003</v>
      </c>
      <c r="AZ7" s="9">
        <v>9580523.2000000011</v>
      </c>
      <c r="BA7" s="9">
        <v>9580523.2000000011</v>
      </c>
      <c r="BB7" s="9">
        <v>2993913.5</v>
      </c>
      <c r="BC7" s="9">
        <v>2993913.5</v>
      </c>
      <c r="BD7" s="9">
        <v>2993913.5</v>
      </c>
      <c r="BE7" s="9">
        <v>2993913.5</v>
      </c>
      <c r="BF7" s="9">
        <v>2993913.5</v>
      </c>
      <c r="BG7" s="9">
        <v>2993913.5</v>
      </c>
      <c r="BH7" s="9">
        <v>2993913.5</v>
      </c>
      <c r="BI7" s="9">
        <v>2993913.5</v>
      </c>
      <c r="BJ7" s="9">
        <v>2993913.5</v>
      </c>
      <c r="BK7" s="9">
        <v>2993913.5</v>
      </c>
      <c r="BL7" s="9">
        <v>2993913.5</v>
      </c>
      <c r="BM7" s="9">
        <v>2993913.5</v>
      </c>
      <c r="BN7" s="9">
        <v>2993913.5</v>
      </c>
      <c r="BO7" s="9">
        <v>2993913.5</v>
      </c>
      <c r="BP7" s="9">
        <v>2993913.5</v>
      </c>
      <c r="BQ7" s="9">
        <v>2993913.5</v>
      </c>
      <c r="BR7" s="9">
        <v>2993913.5</v>
      </c>
      <c r="BS7" s="9">
        <v>2993913.5</v>
      </c>
      <c r="BT7" s="9">
        <v>2993913.5</v>
      </c>
      <c r="BU7" s="9">
        <v>2993913.5</v>
      </c>
      <c r="BV7" s="9">
        <v>2993913.5</v>
      </c>
      <c r="BW7" s="9">
        <v>2993913.5</v>
      </c>
      <c r="BX7" s="9">
        <v>2993913.5</v>
      </c>
      <c r="BY7" s="9">
        <v>2993913.5</v>
      </c>
      <c r="BZ7" s="9">
        <v>2993913.5</v>
      </c>
      <c r="CA7" s="9">
        <v>2993913.5</v>
      </c>
      <c r="CB7" s="9">
        <v>2993913.5</v>
      </c>
      <c r="CC7" s="9">
        <v>2993913.5</v>
      </c>
      <c r="CD7" s="9">
        <v>2993913.5</v>
      </c>
      <c r="CE7" s="9">
        <v>2993913.5</v>
      </c>
      <c r="CF7" s="9">
        <v>2993913.5</v>
      </c>
      <c r="CG7" s="9">
        <v>2993913.5</v>
      </c>
      <c r="CH7" s="9">
        <v>2993913.5</v>
      </c>
      <c r="CI7" s="9">
        <v>2993913.5</v>
      </c>
      <c r="CJ7" s="9">
        <v>2993913.5</v>
      </c>
      <c r="CK7" s="9">
        <v>2993913.5</v>
      </c>
      <c r="CL7" s="9">
        <v>2993913.5</v>
      </c>
      <c r="CM7" s="9">
        <v>2993913.5</v>
      </c>
      <c r="CN7" s="9">
        <v>2993913.5</v>
      </c>
      <c r="CO7" s="9">
        <v>2993913.5</v>
      </c>
      <c r="CP7" s="9">
        <v>2993913.5</v>
      </c>
      <c r="CQ7" s="9">
        <v>2993913.5</v>
      </c>
      <c r="CR7" s="9">
        <v>2993913.5</v>
      </c>
      <c r="CS7" s="9">
        <v>2993913.5</v>
      </c>
      <c r="CT7" s="9">
        <v>2993913.5</v>
      </c>
      <c r="CU7" s="9">
        <v>2993913.5</v>
      </c>
      <c r="CV7" s="9">
        <v>2993913.5</v>
      </c>
      <c r="CW7" s="9">
        <v>2993913.5</v>
      </c>
      <c r="CX7" s="9">
        <v>2993913.5</v>
      </c>
      <c r="CY7" s="9">
        <v>2993913.5</v>
      </c>
      <c r="CZ7" s="9">
        <v>2993913.5</v>
      </c>
      <c r="DA7" s="9">
        <v>2993913.5</v>
      </c>
      <c r="DB7" s="9">
        <v>2993913.5</v>
      </c>
      <c r="DC7" s="9">
        <v>2993913.5</v>
      </c>
      <c r="DD7" s="9">
        <v>2993913.5</v>
      </c>
      <c r="DE7" s="9">
        <v>2993913.5</v>
      </c>
      <c r="DF7" s="9">
        <v>2993913.5</v>
      </c>
      <c r="DG7" s="9">
        <v>2993913.5</v>
      </c>
      <c r="DH7" s="9">
        <v>2993913.5</v>
      </c>
      <c r="DI7" s="9">
        <v>2993913.5</v>
      </c>
      <c r="DJ7" s="9">
        <v>2993913.5</v>
      </c>
      <c r="DK7" s="9">
        <v>2993913.5</v>
      </c>
      <c r="DL7" s="9">
        <v>2993913.5</v>
      </c>
      <c r="DM7" s="9">
        <v>2993913.5</v>
      </c>
      <c r="DN7" s="9">
        <v>2993913.5</v>
      </c>
      <c r="DO7" s="9">
        <v>2993913.5</v>
      </c>
      <c r="DP7" s="9">
        <v>2993913.5</v>
      </c>
      <c r="DQ7" s="9">
        <v>2993913.5</v>
      </c>
      <c r="DR7" s="9">
        <v>2993913.5</v>
      </c>
      <c r="DS7" s="9">
        <v>2993913.5</v>
      </c>
      <c r="DT7" s="9">
        <v>2993913.5</v>
      </c>
      <c r="DU7" s="9">
        <v>2993913.5</v>
      </c>
      <c r="DV7" s="9">
        <v>2993913.5</v>
      </c>
      <c r="DW7" s="9">
        <v>2993913.5</v>
      </c>
      <c r="DX7" s="9">
        <v>2993913.5</v>
      </c>
      <c r="DY7" s="9">
        <v>2993913.5</v>
      </c>
      <c r="DZ7" s="9">
        <v>2993913.5</v>
      </c>
      <c r="EA7" s="9">
        <v>2993913.5</v>
      </c>
      <c r="EB7" s="9">
        <v>2993913.5</v>
      </c>
      <c r="EC7" s="9">
        <v>2993913.5</v>
      </c>
      <c r="ED7" s="9">
        <v>2993913.5</v>
      </c>
      <c r="EE7" s="9">
        <v>2993913.5</v>
      </c>
      <c r="EF7" s="9">
        <v>2993913.5</v>
      </c>
      <c r="EG7" s="9">
        <v>2993913.5</v>
      </c>
      <c r="EH7" s="9">
        <v>2993913.5</v>
      </c>
      <c r="EI7" s="9">
        <v>2993913.5</v>
      </c>
      <c r="EJ7" s="9">
        <v>2993913.5</v>
      </c>
      <c r="EK7" s="9">
        <v>2993913.5</v>
      </c>
      <c r="EL7" s="9">
        <v>2993913.5</v>
      </c>
      <c r="EM7" s="9">
        <v>2993913.5</v>
      </c>
      <c r="EN7" s="9">
        <v>2993913.5</v>
      </c>
      <c r="EO7" s="9">
        <v>2993913.5</v>
      </c>
      <c r="EP7" s="9">
        <v>2993913.5</v>
      </c>
      <c r="EQ7" s="9">
        <v>2993913.5</v>
      </c>
      <c r="ER7" s="9">
        <v>2993913.5</v>
      </c>
      <c r="ES7" s="9">
        <v>2993913.5</v>
      </c>
      <c r="ET7" s="9">
        <v>2993913.5</v>
      </c>
      <c r="EU7" s="9">
        <v>2993913.5</v>
      </c>
      <c r="EV7" s="9">
        <v>2993913.5</v>
      </c>
      <c r="EW7" s="9">
        <v>2993913.5</v>
      </c>
      <c r="EX7" s="9">
        <v>2993913.5</v>
      </c>
      <c r="EY7" s="9">
        <v>2993913.5</v>
      </c>
      <c r="EZ7" s="9">
        <v>2993913.5</v>
      </c>
      <c r="FA7" s="9">
        <v>2993913.5</v>
      </c>
      <c r="FB7" s="9">
        <v>2993913.5</v>
      </c>
      <c r="FC7" s="9">
        <v>2993913.5</v>
      </c>
      <c r="FD7" s="9">
        <v>2993913.5</v>
      </c>
      <c r="FE7" s="9">
        <v>2993913.5</v>
      </c>
      <c r="FF7" s="9">
        <v>2993913.5</v>
      </c>
      <c r="FG7" s="9">
        <v>2993913.5</v>
      </c>
      <c r="FH7" s="9">
        <v>2993913.5</v>
      </c>
      <c r="FI7" s="9">
        <v>2993913.5</v>
      </c>
      <c r="FJ7" s="3">
        <f t="shared" si="81"/>
        <v>395196.58200000005</v>
      </c>
      <c r="FK7" s="3">
        <f t="shared" si="0"/>
        <v>395196.58200000005</v>
      </c>
      <c r="FL7" s="3">
        <f t="shared" si="0"/>
        <v>395196.58200000005</v>
      </c>
      <c r="FM7" s="3">
        <f t="shared" si="1"/>
        <v>395196.58200000005</v>
      </c>
      <c r="FN7" s="3">
        <f t="shared" si="2"/>
        <v>395196.58200000005</v>
      </c>
      <c r="FO7" s="3">
        <f t="shared" si="3"/>
        <v>395196.58200000005</v>
      </c>
      <c r="FP7" s="3">
        <f t="shared" si="4"/>
        <v>352084.22759999998</v>
      </c>
      <c r="FQ7" s="3">
        <f t="shared" si="5"/>
        <v>352084.22759999998</v>
      </c>
      <c r="FR7" s="3">
        <f t="shared" si="6"/>
        <v>352084.22759999998</v>
      </c>
      <c r="FS7" s="3">
        <f t="shared" si="7"/>
        <v>362862.3162</v>
      </c>
      <c r="FT7" s="3">
        <f t="shared" si="8"/>
        <v>362862.3162</v>
      </c>
      <c r="FU7" s="3">
        <f t="shared" si="9"/>
        <v>362862.3162</v>
      </c>
      <c r="FV7" s="3">
        <f t="shared" si="82"/>
        <v>183227.50620000003</v>
      </c>
      <c r="FW7" s="3">
        <f t="shared" si="10"/>
        <v>183227.50620000003</v>
      </c>
      <c r="FX7" s="3">
        <f t="shared" si="10"/>
        <v>183227.50620000003</v>
      </c>
      <c r="FY7" s="3">
        <f t="shared" si="11"/>
        <v>172449.41760000002</v>
      </c>
      <c r="FZ7" s="3">
        <f t="shared" si="12"/>
        <v>172449.41760000002</v>
      </c>
      <c r="GA7" s="3">
        <f t="shared" si="13"/>
        <v>172449.41760000002</v>
      </c>
      <c r="GB7" s="3">
        <f t="shared" si="14"/>
        <v>172449.41760000002</v>
      </c>
      <c r="GC7" s="3">
        <f t="shared" si="15"/>
        <v>172449.41760000002</v>
      </c>
      <c r="GD7" s="3">
        <f t="shared" si="16"/>
        <v>172449.41760000002</v>
      </c>
      <c r="GE7" s="3">
        <f t="shared" si="17"/>
        <v>183227.50620000003</v>
      </c>
      <c r="GF7" s="3">
        <f t="shared" si="18"/>
        <v>183227.50620000003</v>
      </c>
      <c r="GG7" s="3">
        <f t="shared" si="19"/>
        <v>183227.50620000003</v>
      </c>
      <c r="GH7" s="14">
        <f t="shared" si="20"/>
        <v>23951.308000000005</v>
      </c>
      <c r="GI7" s="3">
        <f t="shared" si="21"/>
        <v>23951.308000000005</v>
      </c>
      <c r="GJ7" s="3">
        <f t="shared" si="22"/>
        <v>23951.308000000005</v>
      </c>
      <c r="GK7" s="3">
        <f t="shared" si="23"/>
        <v>21556.177200000006</v>
      </c>
      <c r="GL7" s="3">
        <f t="shared" si="24"/>
        <v>21556.177200000006</v>
      </c>
      <c r="GM7" s="3">
        <f t="shared" si="25"/>
        <v>21556.177200000006</v>
      </c>
      <c r="GN7" s="3">
        <f t="shared" si="26"/>
        <v>29939.135000000002</v>
      </c>
      <c r="GO7" s="3">
        <f t="shared" si="27"/>
        <v>29939.135000000002</v>
      </c>
      <c r="GP7" s="3">
        <f t="shared" si="28"/>
        <v>29939.135000000002</v>
      </c>
      <c r="GQ7" s="3">
        <f t="shared" si="29"/>
        <v>35926.962</v>
      </c>
      <c r="GR7" s="3">
        <f t="shared" si="30"/>
        <v>35926.962</v>
      </c>
      <c r="GS7" s="3">
        <f t="shared" si="31"/>
        <v>35926.962</v>
      </c>
      <c r="GT7" s="3">
        <f t="shared" si="32"/>
        <v>20358.611800000002</v>
      </c>
      <c r="GU7" s="3">
        <f t="shared" si="33"/>
        <v>20358.611800000002</v>
      </c>
      <c r="GV7" s="3">
        <f t="shared" si="34"/>
        <v>20358.611800000002</v>
      </c>
      <c r="GW7" s="3">
        <f t="shared" si="35"/>
        <v>20358.611800000002</v>
      </c>
      <c r="GX7" s="3">
        <f t="shared" si="36"/>
        <v>20358.611800000002</v>
      </c>
      <c r="GY7" s="3">
        <f t="shared" si="37"/>
        <v>20358.611800000002</v>
      </c>
      <c r="GZ7" s="3">
        <f t="shared" si="38"/>
        <v>359.26962000000003</v>
      </c>
      <c r="HA7" s="3">
        <f t="shared" si="38"/>
        <v>9580523.2000000011</v>
      </c>
      <c r="HB7" s="3">
        <f t="shared" si="38"/>
        <v>9580523.2000000011</v>
      </c>
      <c r="HC7" s="3">
        <f t="shared" si="39"/>
        <v>8981740.5</v>
      </c>
      <c r="HD7" s="3">
        <f t="shared" si="40"/>
        <v>8981740.5</v>
      </c>
      <c r="HE7" s="3">
        <f t="shared" si="41"/>
        <v>8981740.5</v>
      </c>
      <c r="HF7" s="3">
        <f t="shared" si="42"/>
        <v>8981740.5</v>
      </c>
      <c r="HG7" s="3">
        <f t="shared" si="43"/>
        <v>8981740.5</v>
      </c>
      <c r="HH7" s="3">
        <f t="shared" si="44"/>
        <v>8981740.5</v>
      </c>
      <c r="HI7" s="3">
        <f t="shared" si="45"/>
        <v>8981740.5</v>
      </c>
      <c r="HJ7" s="3">
        <f t="shared" si="46"/>
        <v>8981740.5</v>
      </c>
      <c r="HK7" s="3">
        <f t="shared" si="47"/>
        <v>8981740.5</v>
      </c>
      <c r="HL7" s="3">
        <f t="shared" si="48"/>
        <v>8981740.5</v>
      </c>
      <c r="HM7" s="3">
        <f t="shared" si="49"/>
        <v>8981740.5</v>
      </c>
      <c r="HN7" s="3">
        <f t="shared" si="50"/>
        <v>8981740.5</v>
      </c>
      <c r="HO7" s="3">
        <f t="shared" si="51"/>
        <v>8981740.5</v>
      </c>
      <c r="HP7" s="3">
        <f t="shared" si="52"/>
        <v>8981740.5</v>
      </c>
      <c r="HQ7" s="3">
        <f t="shared" si="53"/>
        <v>8981740.5</v>
      </c>
      <c r="HR7" s="3">
        <f t="shared" si="54"/>
        <v>8981740.5</v>
      </c>
      <c r="HS7" s="3">
        <f t="shared" si="55"/>
        <v>8981740.5</v>
      </c>
      <c r="HT7" s="3">
        <f t="shared" si="56"/>
        <v>8981740.5</v>
      </c>
      <c r="HU7" s="3">
        <f t="shared" si="57"/>
        <v>8981740.5</v>
      </c>
      <c r="HV7" s="3">
        <f t="shared" si="58"/>
        <v>8981740.5</v>
      </c>
      <c r="HW7" s="3">
        <f t="shared" si="59"/>
        <v>8981740.5</v>
      </c>
      <c r="HX7" s="3">
        <f t="shared" si="60"/>
        <v>5987827</v>
      </c>
      <c r="HY7" s="3">
        <f t="shared" si="61"/>
        <v>5987827</v>
      </c>
      <c r="HZ7" s="3">
        <f t="shared" si="62"/>
        <v>5987827</v>
      </c>
      <c r="IA7" s="3">
        <f t="shared" si="63"/>
        <v>5987827</v>
      </c>
      <c r="IB7" s="3">
        <f t="shared" si="64"/>
        <v>5987827</v>
      </c>
      <c r="IC7" s="3">
        <f t="shared" si="65"/>
        <v>5987827</v>
      </c>
      <c r="ID7" s="3">
        <f t="shared" si="66"/>
        <v>5987827</v>
      </c>
      <c r="IE7" s="3">
        <f t="shared" si="67"/>
        <v>5987827</v>
      </c>
      <c r="IF7" s="3">
        <f t="shared" si="68"/>
        <v>5987827</v>
      </c>
      <c r="IG7" s="3">
        <f t="shared" si="69"/>
        <v>5987827</v>
      </c>
      <c r="IH7" s="3">
        <f t="shared" si="70"/>
        <v>5987827</v>
      </c>
      <c r="II7" s="3">
        <f t="shared" si="71"/>
        <v>5987827</v>
      </c>
      <c r="IJ7" s="3">
        <f t="shared" si="72"/>
        <v>5987827</v>
      </c>
      <c r="IK7" s="3">
        <f t="shared" si="73"/>
        <v>5987827</v>
      </c>
      <c r="IL7" s="3">
        <f t="shared" si="74"/>
        <v>5987827</v>
      </c>
      <c r="IM7" s="3">
        <f t="shared" si="75"/>
        <v>5987827</v>
      </c>
      <c r="IN7" s="3">
        <f t="shared" si="76"/>
        <v>5987827</v>
      </c>
      <c r="IO7" s="3">
        <f t="shared" si="77"/>
        <v>8981740.5</v>
      </c>
      <c r="IP7" s="3">
        <f t="shared" si="78"/>
        <v>5987827</v>
      </c>
      <c r="IQ7" s="3">
        <f t="shared" si="79"/>
        <v>5987827</v>
      </c>
      <c r="IR7" s="3">
        <f t="shared" si="80"/>
        <v>5987827</v>
      </c>
      <c r="IS7" s="3">
        <f t="array" ref="IS7">SUM(IF($C$2:$IR$2&gt;=1,C7:IR7,0))</f>
        <v>103563060.66120002</v>
      </c>
      <c r="IT7" s="5" t="s">
        <v>164</v>
      </c>
    </row>
    <row r="8" spans="1:254" x14ac:dyDescent="0.2">
      <c r="A8" s="2" t="s">
        <v>131</v>
      </c>
      <c r="B8" s="1" t="s">
        <v>1</v>
      </c>
      <c r="C8" s="9">
        <v>280230.30360000004</v>
      </c>
      <c r="D8" s="9">
        <v>81434.44720000001</v>
      </c>
      <c r="E8" s="9">
        <v>81434.44720000001</v>
      </c>
      <c r="F8" s="9">
        <v>33531.831200000008</v>
      </c>
      <c r="G8" s="9">
        <v>179634.81</v>
      </c>
      <c r="H8" s="9">
        <v>81434.44720000001</v>
      </c>
      <c r="I8" s="9">
        <v>21556.177200000006</v>
      </c>
      <c r="J8" s="9">
        <v>29939.135000000002</v>
      </c>
      <c r="K8" s="9">
        <v>71853.923999999999</v>
      </c>
      <c r="L8" s="9">
        <v>91014.970400000006</v>
      </c>
      <c r="M8" s="9">
        <v>83829.578000000009</v>
      </c>
      <c r="N8" s="9">
        <v>101793.05900000002</v>
      </c>
      <c r="O8" s="9">
        <v>23951.308000000005</v>
      </c>
      <c r="P8" s="9">
        <v>20358.611800000002</v>
      </c>
      <c r="Q8" s="9">
        <v>20358.611800000002</v>
      </c>
      <c r="R8" s="9">
        <v>35926.962</v>
      </c>
      <c r="S8" s="9">
        <v>279032.73820000002</v>
      </c>
      <c r="T8" s="9">
        <v>80236.881800000017</v>
      </c>
      <c r="U8" s="9">
        <v>80236.881800000017</v>
      </c>
      <c r="V8" s="9">
        <v>32334.265800000005</v>
      </c>
      <c r="W8" s="9">
        <v>178437.24460000001</v>
      </c>
      <c r="X8" s="9">
        <v>80236.881800000017</v>
      </c>
      <c r="Y8" s="9">
        <v>20358.611800000002</v>
      </c>
      <c r="Z8" s="9">
        <v>28741.569600000003</v>
      </c>
      <c r="AA8" s="9">
        <v>70656.358600000021</v>
      </c>
      <c r="AB8" s="9">
        <v>89817.404999999999</v>
      </c>
      <c r="AC8" s="9">
        <v>82632.012600000016</v>
      </c>
      <c r="AD8" s="9">
        <v>100595.49360000002</v>
      </c>
      <c r="AE8" s="9">
        <v>22753.742600000001</v>
      </c>
      <c r="AF8" s="9">
        <v>19161.046400000003</v>
      </c>
      <c r="AG8" s="9">
        <v>19161.046400000003</v>
      </c>
      <c r="AH8" s="9">
        <v>34729.3966</v>
      </c>
      <c r="AI8" s="9">
        <v>277954.92934000003</v>
      </c>
      <c r="AJ8" s="9">
        <v>79159.072940000013</v>
      </c>
      <c r="AK8" s="9">
        <v>79159.072940000013</v>
      </c>
      <c r="AL8" s="9">
        <v>31256.456940000007</v>
      </c>
      <c r="AM8" s="9">
        <v>177359.43574000002</v>
      </c>
      <c r="AN8" s="9">
        <v>79159.072940000013</v>
      </c>
      <c r="AO8" s="9">
        <v>19280.802940000005</v>
      </c>
      <c r="AP8" s="9">
        <v>27663.760740000005</v>
      </c>
      <c r="AQ8" s="9">
        <v>69578.549740000017</v>
      </c>
      <c r="AR8" s="9">
        <v>88739.596140000009</v>
      </c>
      <c r="AS8" s="9">
        <v>81554.203740000012</v>
      </c>
      <c r="AT8" s="9">
        <v>99517.684740000026</v>
      </c>
      <c r="AU8" s="9">
        <v>21675.933740000008</v>
      </c>
      <c r="AV8" s="9">
        <v>18083.237540000002</v>
      </c>
      <c r="AW8" s="9">
        <v>18083.237540000002</v>
      </c>
      <c r="AX8" s="9">
        <v>33651.58774000001</v>
      </c>
      <c r="AY8" s="9">
        <v>23951.308000000005</v>
      </c>
      <c r="AZ8" s="9">
        <v>479026.16000000003</v>
      </c>
      <c r="BA8" s="9">
        <v>658660.97000000009</v>
      </c>
      <c r="BB8" s="9">
        <v>2395130.8000000003</v>
      </c>
      <c r="BC8" s="9">
        <v>2395130.8000000003</v>
      </c>
      <c r="BD8" s="9">
        <v>2395130.8000000003</v>
      </c>
      <c r="BE8" s="9">
        <v>2395130.8000000003</v>
      </c>
      <c r="BF8" s="9">
        <v>2395130.8000000003</v>
      </c>
      <c r="BG8" s="9">
        <v>2395130.8000000003</v>
      </c>
      <c r="BH8" s="9">
        <v>2395130.8000000003</v>
      </c>
      <c r="BI8" s="9">
        <v>2395130.8000000003</v>
      </c>
      <c r="BJ8" s="9">
        <v>2395130.8000000003</v>
      </c>
      <c r="BK8" s="9">
        <v>2395130.8000000003</v>
      </c>
      <c r="BL8" s="9">
        <v>2395130.8000000003</v>
      </c>
      <c r="BM8" s="9">
        <v>2395130.8000000003</v>
      </c>
      <c r="BN8" s="9">
        <v>2395130.8000000003</v>
      </c>
      <c r="BO8" s="9">
        <v>2395130.8000000003</v>
      </c>
      <c r="BP8" s="9">
        <v>2395130.8000000003</v>
      </c>
      <c r="BQ8" s="9">
        <v>2395130.8000000003</v>
      </c>
      <c r="BR8" s="9">
        <v>2383155.1460000006</v>
      </c>
      <c r="BS8" s="9">
        <v>2383155.1460000006</v>
      </c>
      <c r="BT8" s="9">
        <v>2383155.1460000006</v>
      </c>
      <c r="BU8" s="9">
        <v>2383155.1460000006</v>
      </c>
      <c r="BV8" s="9">
        <v>2383155.1460000006</v>
      </c>
      <c r="BW8" s="9">
        <v>2383155.1460000006</v>
      </c>
      <c r="BX8" s="9">
        <v>2383155.1460000006</v>
      </c>
      <c r="BY8" s="9">
        <v>2383155.1460000006</v>
      </c>
      <c r="BZ8" s="9">
        <v>2383155.1460000006</v>
      </c>
      <c r="CA8" s="9">
        <v>2383155.1460000006</v>
      </c>
      <c r="CB8" s="9">
        <v>2383155.1460000006</v>
      </c>
      <c r="CC8" s="9">
        <v>2383155.1460000006</v>
      </c>
      <c r="CD8" s="9">
        <v>2383155.1460000006</v>
      </c>
      <c r="CE8" s="9">
        <v>2383155.1460000006</v>
      </c>
      <c r="CF8" s="9">
        <v>2383155.1460000006</v>
      </c>
      <c r="CG8" s="9">
        <v>2383155.1460000006</v>
      </c>
      <c r="CH8" s="9">
        <v>2377167.3190000001</v>
      </c>
      <c r="CI8" s="9">
        <v>2377167.3190000001</v>
      </c>
      <c r="CJ8" s="9">
        <v>2377167.3190000001</v>
      </c>
      <c r="CK8" s="9">
        <v>2377167.3190000001</v>
      </c>
      <c r="CL8" s="9">
        <v>2377167.3190000001</v>
      </c>
      <c r="CM8" s="9">
        <v>2377167.3190000001</v>
      </c>
      <c r="CN8" s="9">
        <v>2377167.3190000001</v>
      </c>
      <c r="CO8" s="9">
        <v>2377167.3190000001</v>
      </c>
      <c r="CP8" s="9">
        <v>2377167.3190000001</v>
      </c>
      <c r="CQ8" s="9">
        <v>2377167.3190000001</v>
      </c>
      <c r="CR8" s="9">
        <v>2377167.3190000001</v>
      </c>
      <c r="CS8" s="9">
        <v>2377167.3190000001</v>
      </c>
      <c r="CT8" s="9">
        <v>2377167.3190000001</v>
      </c>
      <c r="CU8" s="9">
        <v>2377167.3190000001</v>
      </c>
      <c r="CV8" s="9">
        <v>2377167.3190000001</v>
      </c>
      <c r="CW8" s="9">
        <v>2377167.3190000001</v>
      </c>
      <c r="CX8" s="9">
        <v>2371179.4920000001</v>
      </c>
      <c r="CY8" s="9">
        <v>2371179.4920000001</v>
      </c>
      <c r="CZ8" s="9">
        <v>2371179.4920000001</v>
      </c>
      <c r="DA8" s="9">
        <v>2371179.4920000001</v>
      </c>
      <c r="DB8" s="9">
        <v>2371179.4920000001</v>
      </c>
      <c r="DC8" s="9">
        <v>2371179.4920000001</v>
      </c>
      <c r="DD8" s="9">
        <v>2371179.4920000001</v>
      </c>
      <c r="DE8" s="9">
        <v>2371179.4920000001</v>
      </c>
      <c r="DF8" s="9">
        <v>2371179.4920000001</v>
      </c>
      <c r="DG8" s="9">
        <v>2371179.4920000001</v>
      </c>
      <c r="DH8" s="9">
        <v>2371179.4920000001</v>
      </c>
      <c r="DI8" s="9">
        <v>2371179.4920000001</v>
      </c>
      <c r="DJ8" s="9">
        <v>2371179.4920000001</v>
      </c>
      <c r="DK8" s="9">
        <v>2371179.4920000001</v>
      </c>
      <c r="DL8" s="9">
        <v>2371179.4920000001</v>
      </c>
      <c r="DM8" s="9">
        <v>2371179.4920000001</v>
      </c>
      <c r="DN8" s="9">
        <v>2365191.665</v>
      </c>
      <c r="DO8" s="9">
        <v>2365191.665</v>
      </c>
      <c r="DP8" s="9">
        <v>2365191.665</v>
      </c>
      <c r="DQ8" s="9">
        <v>2365191.665</v>
      </c>
      <c r="DR8" s="9">
        <v>2365191.665</v>
      </c>
      <c r="DS8" s="9">
        <v>2365191.665</v>
      </c>
      <c r="DT8" s="9">
        <v>2365191.665</v>
      </c>
      <c r="DU8" s="9">
        <v>2365191.665</v>
      </c>
      <c r="DV8" s="9">
        <v>2365191.665</v>
      </c>
      <c r="DW8" s="9">
        <v>2365191.665</v>
      </c>
      <c r="DX8" s="9">
        <v>2365191.665</v>
      </c>
      <c r="DY8" s="9">
        <v>2365191.665</v>
      </c>
      <c r="DZ8" s="9">
        <v>2365191.665</v>
      </c>
      <c r="EA8" s="9">
        <v>2365191.665</v>
      </c>
      <c r="EB8" s="9">
        <v>2365191.665</v>
      </c>
      <c r="EC8" s="9">
        <v>2365191.665</v>
      </c>
      <c r="ED8" s="9">
        <v>2359203.838</v>
      </c>
      <c r="EE8" s="9">
        <v>2359203.838</v>
      </c>
      <c r="EF8" s="9">
        <v>2359203.838</v>
      </c>
      <c r="EG8" s="9">
        <v>2359203.838</v>
      </c>
      <c r="EH8" s="9">
        <v>2359203.838</v>
      </c>
      <c r="EI8" s="9">
        <v>2359203.838</v>
      </c>
      <c r="EJ8" s="9">
        <v>2359203.838</v>
      </c>
      <c r="EK8" s="9">
        <v>2359203.838</v>
      </c>
      <c r="EL8" s="9">
        <v>2359203.838</v>
      </c>
      <c r="EM8" s="9">
        <v>2359203.838</v>
      </c>
      <c r="EN8" s="9">
        <v>2359203.838</v>
      </c>
      <c r="EO8" s="9">
        <v>2359203.838</v>
      </c>
      <c r="EP8" s="9">
        <v>2359203.838</v>
      </c>
      <c r="EQ8" s="9">
        <v>2359203.838</v>
      </c>
      <c r="ER8" s="9">
        <v>2359203.838</v>
      </c>
      <c r="ES8" s="9">
        <v>2359203.838</v>
      </c>
      <c r="ET8" s="9">
        <v>2353216.0110000004</v>
      </c>
      <c r="EU8" s="9">
        <v>2353216.0110000004</v>
      </c>
      <c r="EV8" s="9">
        <v>2353216.0110000004</v>
      </c>
      <c r="EW8" s="9">
        <v>2353216.0110000004</v>
      </c>
      <c r="EX8" s="9">
        <v>2353216.0110000004</v>
      </c>
      <c r="EY8" s="9">
        <v>2353216.0110000004</v>
      </c>
      <c r="EZ8" s="9">
        <v>2353216.0110000004</v>
      </c>
      <c r="FA8" s="9">
        <v>2353216.0110000004</v>
      </c>
      <c r="FB8" s="9">
        <v>2353216.0110000004</v>
      </c>
      <c r="FC8" s="9">
        <v>2353216.0110000004</v>
      </c>
      <c r="FD8" s="9">
        <v>2353216.0110000004</v>
      </c>
      <c r="FE8" s="9">
        <v>2353216.0110000004</v>
      </c>
      <c r="FF8" s="9">
        <v>2353216.0110000004</v>
      </c>
      <c r="FG8" s="9">
        <v>2353216.0110000004</v>
      </c>
      <c r="FH8" s="9">
        <v>2353216.0110000004</v>
      </c>
      <c r="FI8" s="9">
        <v>2353216.0110000004</v>
      </c>
      <c r="FJ8" s="3">
        <f t="shared" si="81"/>
        <v>395196.58200000005</v>
      </c>
      <c r="FK8" s="3">
        <f t="shared" si="0"/>
        <v>391603.88580000005</v>
      </c>
      <c r="FL8" s="3">
        <f t="shared" si="0"/>
        <v>388370.45922000002</v>
      </c>
      <c r="FM8" s="3">
        <f t="shared" si="1"/>
        <v>395196.58200000005</v>
      </c>
      <c r="FN8" s="3">
        <f t="shared" si="2"/>
        <v>391603.88580000005</v>
      </c>
      <c r="FO8" s="3">
        <f t="shared" si="3"/>
        <v>388370.45922000002</v>
      </c>
      <c r="FP8" s="3">
        <f t="shared" si="4"/>
        <v>352084.22759999998</v>
      </c>
      <c r="FQ8" s="3">
        <f t="shared" si="5"/>
        <v>348491.53139999998</v>
      </c>
      <c r="FR8" s="3">
        <f t="shared" si="6"/>
        <v>345258.10482000001</v>
      </c>
      <c r="FS8" s="3">
        <f t="shared" si="7"/>
        <v>362862.3162</v>
      </c>
      <c r="FT8" s="3">
        <f t="shared" si="8"/>
        <v>359269.62</v>
      </c>
      <c r="FU8" s="3">
        <f t="shared" si="9"/>
        <v>356036.19342000003</v>
      </c>
      <c r="FV8" s="3">
        <f t="shared" si="82"/>
        <v>183227.50620000003</v>
      </c>
      <c r="FW8" s="3">
        <f t="shared" si="10"/>
        <v>180832.37540000002</v>
      </c>
      <c r="FX8" s="3">
        <f t="shared" si="10"/>
        <v>180832.37540000002</v>
      </c>
      <c r="FY8" s="3">
        <f t="shared" si="11"/>
        <v>172449.41760000002</v>
      </c>
      <c r="FZ8" s="3">
        <f t="shared" si="12"/>
        <v>170054.2868</v>
      </c>
      <c r="GA8" s="3">
        <f t="shared" si="13"/>
        <v>167898.66908000002</v>
      </c>
      <c r="GB8" s="3">
        <f t="shared" si="14"/>
        <v>172449.41760000002</v>
      </c>
      <c r="GC8" s="3">
        <f t="shared" si="15"/>
        <v>170054.2868</v>
      </c>
      <c r="GD8" s="3">
        <f t="shared" si="16"/>
        <v>167898.66908000002</v>
      </c>
      <c r="GE8" s="3">
        <f t="shared" si="17"/>
        <v>183227.50620000003</v>
      </c>
      <c r="GF8" s="3">
        <f t="shared" si="18"/>
        <v>180832.37540000002</v>
      </c>
      <c r="GG8" s="3">
        <f t="shared" si="19"/>
        <v>180832.37540000002</v>
      </c>
      <c r="GH8" s="14">
        <f t="shared" si="20"/>
        <v>23951.308000000005</v>
      </c>
      <c r="GI8" s="3">
        <f t="shared" si="21"/>
        <v>22753.742600000001</v>
      </c>
      <c r="GJ8" s="3">
        <f t="shared" si="22"/>
        <v>21675.933740000008</v>
      </c>
      <c r="GK8" s="3">
        <f t="shared" si="23"/>
        <v>21556.177200000006</v>
      </c>
      <c r="GL8" s="3">
        <f t="shared" si="24"/>
        <v>20358.611800000002</v>
      </c>
      <c r="GM8" s="3">
        <f t="shared" si="25"/>
        <v>19280.802940000005</v>
      </c>
      <c r="GN8" s="3">
        <f t="shared" si="26"/>
        <v>29939.135000000002</v>
      </c>
      <c r="GO8" s="3">
        <f t="shared" si="27"/>
        <v>28741.569600000003</v>
      </c>
      <c r="GP8" s="3">
        <f t="shared" si="28"/>
        <v>27663.760740000005</v>
      </c>
      <c r="GQ8" s="3">
        <f t="shared" si="29"/>
        <v>35926.962</v>
      </c>
      <c r="GR8" s="3">
        <f t="shared" si="30"/>
        <v>34729.3966</v>
      </c>
      <c r="GS8" s="3">
        <f t="shared" si="31"/>
        <v>33651.58774000001</v>
      </c>
      <c r="GT8" s="3">
        <f t="shared" si="32"/>
        <v>20358.611800000002</v>
      </c>
      <c r="GU8" s="3">
        <f t="shared" si="33"/>
        <v>19161.046400000003</v>
      </c>
      <c r="GV8" s="3">
        <f t="shared" si="34"/>
        <v>18083.237540000002</v>
      </c>
      <c r="GW8" s="3">
        <f t="shared" si="35"/>
        <v>20358.611800000002</v>
      </c>
      <c r="GX8" s="3">
        <f t="shared" si="36"/>
        <v>19161.046400000003</v>
      </c>
      <c r="GY8" s="3">
        <f t="shared" si="37"/>
        <v>18083.237540000002</v>
      </c>
      <c r="GZ8" s="3">
        <f t="shared" si="38"/>
        <v>23951.308000000005</v>
      </c>
      <c r="HA8" s="3">
        <f t="shared" si="38"/>
        <v>479026.16000000003</v>
      </c>
      <c r="HB8" s="3">
        <f t="shared" si="38"/>
        <v>658660.97000000009</v>
      </c>
      <c r="HC8" s="3">
        <f t="shared" si="39"/>
        <v>7185392.4000000004</v>
      </c>
      <c r="HD8" s="3">
        <f t="shared" si="40"/>
        <v>7149465.4380000019</v>
      </c>
      <c r="HE8" s="3">
        <f t="shared" si="41"/>
        <v>7131501.9570000004</v>
      </c>
      <c r="HF8" s="3">
        <f t="shared" si="42"/>
        <v>7113538.4759999998</v>
      </c>
      <c r="HG8" s="3">
        <f t="shared" si="43"/>
        <v>7095574.9950000001</v>
      </c>
      <c r="HH8" s="3">
        <f t="shared" si="44"/>
        <v>7077611.5140000004</v>
      </c>
      <c r="HI8" s="3">
        <f t="shared" si="45"/>
        <v>7059648.0330000017</v>
      </c>
      <c r="HJ8" s="3">
        <f t="shared" si="46"/>
        <v>7185392.4000000004</v>
      </c>
      <c r="HK8" s="3">
        <f t="shared" si="47"/>
        <v>7149465.4380000019</v>
      </c>
      <c r="HL8" s="3">
        <f t="shared" si="48"/>
        <v>7131501.9570000004</v>
      </c>
      <c r="HM8" s="3">
        <f t="shared" si="49"/>
        <v>7113538.4759999998</v>
      </c>
      <c r="HN8" s="3">
        <f t="shared" si="50"/>
        <v>7095574.9950000001</v>
      </c>
      <c r="HO8" s="3">
        <f t="shared" si="51"/>
        <v>7077611.5140000004</v>
      </c>
      <c r="HP8" s="3">
        <f t="shared" si="52"/>
        <v>7059648.0330000017</v>
      </c>
      <c r="HQ8" s="3">
        <f t="shared" si="53"/>
        <v>7077611.5140000004</v>
      </c>
      <c r="HR8" s="3">
        <f t="shared" si="54"/>
        <v>7149465.4380000019</v>
      </c>
      <c r="HS8" s="3">
        <f t="shared" si="55"/>
        <v>7131501.9570000004</v>
      </c>
      <c r="HT8" s="3">
        <f t="shared" si="56"/>
        <v>7113538.4759999998</v>
      </c>
      <c r="HU8" s="3">
        <f t="shared" si="57"/>
        <v>7095574.9950000001</v>
      </c>
      <c r="HV8" s="3">
        <f t="shared" si="58"/>
        <v>7077611.5140000004</v>
      </c>
      <c r="HW8" s="3">
        <f t="shared" si="59"/>
        <v>7059648.0330000017</v>
      </c>
      <c r="HX8" s="3">
        <f t="shared" si="60"/>
        <v>4790261.6000000006</v>
      </c>
      <c r="HY8" s="3">
        <f t="shared" si="61"/>
        <v>4766310.2920000013</v>
      </c>
      <c r="HZ8" s="3">
        <f t="shared" si="62"/>
        <v>4754334.6380000003</v>
      </c>
      <c r="IA8" s="3">
        <f t="shared" si="63"/>
        <v>4742358.9840000002</v>
      </c>
      <c r="IB8" s="3">
        <f t="shared" si="64"/>
        <v>4730383.33</v>
      </c>
      <c r="IC8" s="3">
        <f t="shared" si="65"/>
        <v>4718407.676</v>
      </c>
      <c r="ID8" s="3">
        <f t="shared" si="66"/>
        <v>4706432.0220000008</v>
      </c>
      <c r="IE8" s="3">
        <f t="shared" si="67"/>
        <v>4790261.6000000006</v>
      </c>
      <c r="IF8" s="3">
        <f t="shared" si="68"/>
        <v>4766310.2920000013</v>
      </c>
      <c r="IG8" s="3">
        <f t="shared" si="69"/>
        <v>4754334.6380000003</v>
      </c>
      <c r="IH8" s="3">
        <f t="shared" si="70"/>
        <v>4742358.9840000002</v>
      </c>
      <c r="II8" s="3">
        <f t="shared" si="71"/>
        <v>4730383.33</v>
      </c>
      <c r="IJ8" s="3">
        <f t="shared" si="72"/>
        <v>4718407.676</v>
      </c>
      <c r="IK8" s="3">
        <f t="shared" si="73"/>
        <v>4706432.0220000008</v>
      </c>
      <c r="IL8" s="3">
        <f t="shared" si="74"/>
        <v>4790261.6000000006</v>
      </c>
      <c r="IM8" s="3">
        <f t="shared" si="75"/>
        <v>4766310.2920000013</v>
      </c>
      <c r="IN8" s="3">
        <f t="shared" si="76"/>
        <v>4754334.6380000003</v>
      </c>
      <c r="IO8" s="3">
        <f t="shared" si="77"/>
        <v>7113538.4759999998</v>
      </c>
      <c r="IP8" s="3">
        <f t="shared" si="78"/>
        <v>4730383.33</v>
      </c>
      <c r="IQ8" s="3">
        <f t="shared" si="79"/>
        <v>4718407.676</v>
      </c>
      <c r="IR8" s="3">
        <f t="shared" si="80"/>
        <v>4718407.676</v>
      </c>
      <c r="IS8" s="3">
        <f t="array" ref="IS8">SUM(IF($C$2:$IR$2&gt;=1,C8:IR8,0))</f>
        <v>54309471.13346</v>
      </c>
      <c r="IT8" s="5" t="s">
        <v>164</v>
      </c>
    </row>
    <row r="9" spans="1:254" x14ac:dyDescent="0.2">
      <c r="A9" s="2" t="s">
        <v>126</v>
      </c>
      <c r="B9" s="1" t="s">
        <v>1</v>
      </c>
      <c r="C9" s="9">
        <v>277428.00056400005</v>
      </c>
      <c r="D9" s="9">
        <v>80620.102728000013</v>
      </c>
      <c r="E9" s="9">
        <v>80620.102728000013</v>
      </c>
      <c r="F9" s="9">
        <v>33196.512888000005</v>
      </c>
      <c r="G9" s="9">
        <v>177838.46190000002</v>
      </c>
      <c r="H9" s="9">
        <v>80620.102728000013</v>
      </c>
      <c r="I9" s="9">
        <v>21340.615428000001</v>
      </c>
      <c r="J9" s="9">
        <v>29639.743650000004</v>
      </c>
      <c r="K9" s="9">
        <v>71135.384760000015</v>
      </c>
      <c r="L9" s="9">
        <v>90104.820696000024</v>
      </c>
      <c r="M9" s="9">
        <v>82991.282220000023</v>
      </c>
      <c r="N9" s="9">
        <v>100775.12841000002</v>
      </c>
      <c r="O9" s="9">
        <v>23711.79492</v>
      </c>
      <c r="P9" s="9">
        <v>20155.025682000003</v>
      </c>
      <c r="Q9" s="9">
        <v>20155.025682000003</v>
      </c>
      <c r="R9" s="9">
        <v>35567.692380000008</v>
      </c>
      <c r="S9" s="9">
        <v>266218.78842000006</v>
      </c>
      <c r="T9" s="9">
        <v>77362.72484000001</v>
      </c>
      <c r="U9" s="9">
        <v>77362.72484000001</v>
      </c>
      <c r="V9" s="9">
        <v>31855.239640000007</v>
      </c>
      <c r="W9" s="9">
        <v>170653.06950000001</v>
      </c>
      <c r="X9" s="9">
        <v>77362.72484000001</v>
      </c>
      <c r="Y9" s="9">
        <v>20478.368340000005</v>
      </c>
      <c r="Z9" s="9">
        <v>28442.178250000004</v>
      </c>
      <c r="AA9" s="9">
        <v>68261.227800000008</v>
      </c>
      <c r="AB9" s="9">
        <v>86464.221880000012</v>
      </c>
      <c r="AC9" s="9">
        <v>79638.099100000007</v>
      </c>
      <c r="AD9" s="9">
        <v>96703.406050000005</v>
      </c>
      <c r="AE9" s="9">
        <v>22753.742600000001</v>
      </c>
      <c r="AF9" s="9">
        <v>19340.681210000002</v>
      </c>
      <c r="AG9" s="9">
        <v>19340.681210000002</v>
      </c>
      <c r="AH9" s="9">
        <v>34130.613900000004</v>
      </c>
      <c r="AI9" s="9">
        <v>257811.87931200003</v>
      </c>
      <c r="AJ9" s="9">
        <v>74919.691424000004</v>
      </c>
      <c r="AK9" s="9">
        <v>74919.691424000004</v>
      </c>
      <c r="AL9" s="9">
        <v>30849.284704000009</v>
      </c>
      <c r="AM9" s="9">
        <v>165264.02520000003</v>
      </c>
      <c r="AN9" s="9">
        <v>74919.691424000004</v>
      </c>
      <c r="AO9" s="9">
        <v>19831.683024000002</v>
      </c>
      <c r="AP9" s="9">
        <v>27544.004200000003</v>
      </c>
      <c r="AQ9" s="9">
        <v>66105.610080000013</v>
      </c>
      <c r="AR9" s="9">
        <v>83733.772768000024</v>
      </c>
      <c r="AS9" s="9">
        <v>77123.21176000002</v>
      </c>
      <c r="AT9" s="9">
        <v>93649.614280000009</v>
      </c>
      <c r="AU9" s="9">
        <v>22035.203360000003</v>
      </c>
      <c r="AV9" s="9">
        <v>18729.922856000001</v>
      </c>
      <c r="AW9" s="9">
        <v>18729.922856000001</v>
      </c>
      <c r="AX9" s="9">
        <v>33052.805040000007</v>
      </c>
      <c r="AY9" s="9">
        <v>1676.5915600000003</v>
      </c>
      <c r="AZ9" s="9">
        <v>1077808.8600000001</v>
      </c>
      <c r="BA9" s="9">
        <v>1017930.5900000001</v>
      </c>
      <c r="BB9" s="9">
        <v>10053561.533000002</v>
      </c>
      <c r="BC9" s="9">
        <v>9281131.8499999996</v>
      </c>
      <c r="BD9" s="9">
        <v>5161506.8740000008</v>
      </c>
      <c r="BE9" s="9">
        <v>5161506.8740000008</v>
      </c>
      <c r="BF9" s="9">
        <v>9837999.7610000018</v>
      </c>
      <c r="BG9" s="9">
        <v>9837999.7610000018</v>
      </c>
      <c r="BH9" s="9">
        <v>9837999.7610000018</v>
      </c>
      <c r="BI9" s="9">
        <v>9837999.7610000018</v>
      </c>
      <c r="BJ9" s="9">
        <v>9837999.7610000018</v>
      </c>
      <c r="BK9" s="9">
        <v>9065570.0780000016</v>
      </c>
      <c r="BL9" s="9">
        <v>8305116.0490000006</v>
      </c>
      <c r="BM9" s="9">
        <v>8005724.699000001</v>
      </c>
      <c r="BN9" s="9">
        <v>7736272.4840000011</v>
      </c>
      <c r="BO9" s="9">
        <v>7230899.8852000004</v>
      </c>
      <c r="BP9" s="9">
        <v>7230899.8852000004</v>
      </c>
      <c r="BQ9" s="9">
        <v>6472840.9870000007</v>
      </c>
      <c r="BR9" s="9">
        <v>10520612.039000003</v>
      </c>
      <c r="BS9" s="9">
        <v>9233229.2340000011</v>
      </c>
      <c r="BT9" s="9">
        <v>7101562.8220000006</v>
      </c>
      <c r="BU9" s="9">
        <v>7101562.8220000006</v>
      </c>
      <c r="BV9" s="9">
        <v>10161342.419000002</v>
      </c>
      <c r="BW9" s="9">
        <v>10161342.419000002</v>
      </c>
      <c r="BX9" s="9">
        <v>10161342.419000002</v>
      </c>
      <c r="BY9" s="9">
        <v>10161342.419000002</v>
      </c>
      <c r="BZ9" s="9">
        <v>10161342.419000002</v>
      </c>
      <c r="CA9" s="9">
        <v>8634446.534</v>
      </c>
      <c r="CB9" s="9">
        <v>7574601.1550000003</v>
      </c>
      <c r="CC9" s="9">
        <v>7107550.6490000002</v>
      </c>
      <c r="CD9" s="9">
        <v>4526797.2120000012</v>
      </c>
      <c r="CE9" s="9">
        <v>10311038.094000002</v>
      </c>
      <c r="CF9" s="9">
        <v>10311038.094000002</v>
      </c>
      <c r="CG9" s="9">
        <v>9287119.6769999992</v>
      </c>
      <c r="CH9" s="9">
        <v>10951735.583000001</v>
      </c>
      <c r="CI9" s="9">
        <v>9664352.7780000009</v>
      </c>
      <c r="CJ9" s="9">
        <v>7532686.3660000013</v>
      </c>
      <c r="CK9" s="9">
        <v>7532686.3660000013</v>
      </c>
      <c r="CL9" s="9">
        <v>10592465.963000001</v>
      </c>
      <c r="CM9" s="9">
        <v>10592465.963000001</v>
      </c>
      <c r="CN9" s="9">
        <v>10592465.963000001</v>
      </c>
      <c r="CO9" s="9">
        <v>10592465.963000001</v>
      </c>
      <c r="CP9" s="9">
        <v>10592465.963000001</v>
      </c>
      <c r="CQ9" s="9">
        <v>9065570.0780000016</v>
      </c>
      <c r="CR9" s="9">
        <v>7862016.8510000017</v>
      </c>
      <c r="CS9" s="9">
        <v>7538674.1930000009</v>
      </c>
      <c r="CT9" s="9">
        <v>4957920.7560000001</v>
      </c>
      <c r="CU9" s="9">
        <v>10742161.638</v>
      </c>
      <c r="CV9" s="9">
        <v>10742161.638</v>
      </c>
      <c r="CW9" s="9">
        <v>9718243.2210000008</v>
      </c>
      <c r="CX9" s="9">
        <v>11382859.127000002</v>
      </c>
      <c r="CY9" s="9">
        <v>10095476.322000001</v>
      </c>
      <c r="CZ9" s="9">
        <v>7963809.9100000001</v>
      </c>
      <c r="DA9" s="9">
        <v>7963809.9100000001</v>
      </c>
      <c r="DB9" s="9">
        <v>11023589.507000003</v>
      </c>
      <c r="DC9" s="9">
        <v>11023589.507000003</v>
      </c>
      <c r="DD9" s="9">
        <v>11023589.507000003</v>
      </c>
      <c r="DE9" s="9">
        <v>11023589.507000003</v>
      </c>
      <c r="DF9" s="9">
        <v>11023589.507000003</v>
      </c>
      <c r="DG9" s="9">
        <v>9496693.6219999995</v>
      </c>
      <c r="DH9" s="9">
        <v>8149432.5470000012</v>
      </c>
      <c r="DI9" s="9">
        <v>7969797.7370000007</v>
      </c>
      <c r="DJ9" s="9">
        <v>7520710.7120000012</v>
      </c>
      <c r="DK9" s="9">
        <v>13304951.594000002</v>
      </c>
      <c r="DL9" s="9">
        <v>13304951.594000002</v>
      </c>
      <c r="DM9" s="9">
        <v>10149366.765000001</v>
      </c>
      <c r="DN9" s="9">
        <v>15927619.82</v>
      </c>
      <c r="DO9" s="9">
        <v>13867807.332000002</v>
      </c>
      <c r="DP9" s="9">
        <v>11305017.376000002</v>
      </c>
      <c r="DQ9" s="9">
        <v>11305017.376000002</v>
      </c>
      <c r="DR9" s="9">
        <v>15352788.428000001</v>
      </c>
      <c r="DS9" s="9">
        <v>15352788.428000001</v>
      </c>
      <c r="DT9" s="9">
        <v>15352788.428000001</v>
      </c>
      <c r="DU9" s="9">
        <v>15352788.428000001</v>
      </c>
      <c r="DV9" s="9">
        <v>15352788.428000001</v>
      </c>
      <c r="DW9" s="9">
        <v>10358940.710000001</v>
      </c>
      <c r="DX9" s="9">
        <v>9490705.7949999999</v>
      </c>
      <c r="DY9" s="9">
        <v>10466721.596000001</v>
      </c>
      <c r="DZ9" s="9">
        <v>9748182.3560000006</v>
      </c>
      <c r="EA9" s="9">
        <v>16440177.8112</v>
      </c>
      <c r="EB9" s="9">
        <v>16440177.8112</v>
      </c>
      <c r="EC9" s="9">
        <v>14801908.344000002</v>
      </c>
      <c r="ED9" s="9">
        <v>17220990.452000003</v>
      </c>
      <c r="EE9" s="9">
        <v>15161177.964000002</v>
      </c>
      <c r="EF9" s="9">
        <v>12598388.008000001</v>
      </c>
      <c r="EG9" s="9">
        <v>12598388.008000001</v>
      </c>
      <c r="EH9" s="9">
        <v>16646159.060000001</v>
      </c>
      <c r="EI9" s="9">
        <v>16646159.060000001</v>
      </c>
      <c r="EJ9" s="9">
        <v>16646159.060000001</v>
      </c>
      <c r="EK9" s="9">
        <v>16646159.060000001</v>
      </c>
      <c r="EL9" s="9">
        <v>16646159.060000001</v>
      </c>
      <c r="EM9" s="9">
        <v>11652311.342000002</v>
      </c>
      <c r="EN9" s="9">
        <v>12813949.780000001</v>
      </c>
      <c r="EO9" s="9">
        <v>11760092.228000002</v>
      </c>
      <c r="EP9" s="9">
        <v>11041552.988000002</v>
      </c>
      <c r="EQ9" s="9">
        <v>17733548.443200003</v>
      </c>
      <c r="ER9" s="9">
        <v>17733548.443200003</v>
      </c>
      <c r="ES9" s="9">
        <v>16095278.976000002</v>
      </c>
      <c r="ET9" s="9">
        <v>27358381.563000005</v>
      </c>
      <c r="EU9" s="9">
        <v>24011186.27</v>
      </c>
      <c r="EV9" s="9">
        <v>18885606.358000003</v>
      </c>
      <c r="EW9" s="9">
        <v>18885606.358000003</v>
      </c>
      <c r="EX9" s="9">
        <v>26424280.551000003</v>
      </c>
      <c r="EY9" s="9">
        <v>26424280.551000003</v>
      </c>
      <c r="EZ9" s="9">
        <v>26424280.551000003</v>
      </c>
      <c r="FA9" s="9">
        <v>26424280.551000003</v>
      </c>
      <c r="FB9" s="9">
        <v>26424280.551000003</v>
      </c>
      <c r="FC9" s="9">
        <v>13807929.062000003</v>
      </c>
      <c r="FD9" s="9">
        <v>20196940.471000001</v>
      </c>
      <c r="FE9" s="9">
        <v>13358842.037000002</v>
      </c>
      <c r="FF9" s="9">
        <v>17316795.684</v>
      </c>
      <c r="FG9" s="9">
        <v>27230242.065200005</v>
      </c>
      <c r="FH9" s="9">
        <v>27230242.065200005</v>
      </c>
      <c r="FI9" s="9">
        <v>24568054.181000002</v>
      </c>
      <c r="FJ9" s="3">
        <f t="shared" si="81"/>
        <v>391244.61618000007</v>
      </c>
      <c r="FK9" s="3">
        <f t="shared" si="0"/>
        <v>375436.75290000002</v>
      </c>
      <c r="FL9" s="3">
        <f t="shared" si="0"/>
        <v>363580.85544000001</v>
      </c>
      <c r="FM9" s="3">
        <f t="shared" si="1"/>
        <v>391244.61618000007</v>
      </c>
      <c r="FN9" s="3">
        <f t="shared" si="2"/>
        <v>375436.75290000002</v>
      </c>
      <c r="FO9" s="3">
        <f t="shared" si="3"/>
        <v>363580.85544000001</v>
      </c>
      <c r="FP9" s="3">
        <f t="shared" si="4"/>
        <v>348563.38532400003</v>
      </c>
      <c r="FQ9" s="3">
        <f t="shared" si="5"/>
        <v>334480.01622000005</v>
      </c>
      <c r="FR9" s="3">
        <f t="shared" si="6"/>
        <v>323917.48939200008</v>
      </c>
      <c r="FS9" s="3">
        <f t="shared" si="7"/>
        <v>359233.69303800003</v>
      </c>
      <c r="FT9" s="3">
        <f t="shared" si="8"/>
        <v>344719.20039000001</v>
      </c>
      <c r="FU9" s="3">
        <f t="shared" si="9"/>
        <v>333833.33090400009</v>
      </c>
      <c r="FV9" s="3">
        <f t="shared" si="82"/>
        <v>181395.23113800003</v>
      </c>
      <c r="FW9" s="3">
        <f t="shared" si="10"/>
        <v>174066.13089000003</v>
      </c>
      <c r="FX9" s="3">
        <f t="shared" si="10"/>
        <v>174066.13089000003</v>
      </c>
      <c r="FY9" s="3">
        <f t="shared" si="11"/>
        <v>170724.92342400004</v>
      </c>
      <c r="FZ9" s="3">
        <f t="shared" si="12"/>
        <v>163826.94672000001</v>
      </c>
      <c r="GA9" s="3">
        <f t="shared" si="13"/>
        <v>158653.46419200004</v>
      </c>
      <c r="GB9" s="3">
        <f t="shared" si="14"/>
        <v>170724.92342400004</v>
      </c>
      <c r="GC9" s="3">
        <f t="shared" si="15"/>
        <v>163826.94672000001</v>
      </c>
      <c r="GD9" s="3">
        <f t="shared" si="16"/>
        <v>158653.46419200004</v>
      </c>
      <c r="GE9" s="3">
        <f t="shared" si="17"/>
        <v>181395.23113800003</v>
      </c>
      <c r="GF9" s="3">
        <f t="shared" si="18"/>
        <v>174066.13089000003</v>
      </c>
      <c r="GG9" s="3">
        <f t="shared" si="19"/>
        <v>174066.13089000003</v>
      </c>
      <c r="GH9" s="14">
        <f t="shared" si="20"/>
        <v>23711.79492</v>
      </c>
      <c r="GI9" s="3">
        <f t="shared" si="21"/>
        <v>22753.742600000001</v>
      </c>
      <c r="GJ9" s="3">
        <f t="shared" si="22"/>
        <v>22035.203360000003</v>
      </c>
      <c r="GK9" s="3">
        <f t="shared" si="23"/>
        <v>21340.615428000001</v>
      </c>
      <c r="GL9" s="3">
        <f t="shared" si="24"/>
        <v>20478.368340000005</v>
      </c>
      <c r="GM9" s="3">
        <f t="shared" si="25"/>
        <v>19831.683024000002</v>
      </c>
      <c r="GN9" s="3">
        <f t="shared" si="26"/>
        <v>29639.743650000004</v>
      </c>
      <c r="GO9" s="3">
        <f t="shared" si="27"/>
        <v>28442.178250000004</v>
      </c>
      <c r="GP9" s="3">
        <f t="shared" si="28"/>
        <v>27544.004200000003</v>
      </c>
      <c r="GQ9" s="3">
        <f t="shared" si="29"/>
        <v>35567.692380000008</v>
      </c>
      <c r="GR9" s="3">
        <f t="shared" si="30"/>
        <v>34130.613900000004</v>
      </c>
      <c r="GS9" s="3">
        <f t="shared" si="31"/>
        <v>33052.805040000007</v>
      </c>
      <c r="GT9" s="3">
        <f t="shared" si="32"/>
        <v>20155.025682000003</v>
      </c>
      <c r="GU9" s="3">
        <f t="shared" si="33"/>
        <v>19340.681210000002</v>
      </c>
      <c r="GV9" s="3">
        <f t="shared" si="34"/>
        <v>18729.922856000001</v>
      </c>
      <c r="GW9" s="3">
        <f t="shared" si="35"/>
        <v>20155.025682000003</v>
      </c>
      <c r="GX9" s="3">
        <f t="shared" si="36"/>
        <v>19340.681210000002</v>
      </c>
      <c r="GY9" s="3">
        <f t="shared" si="37"/>
        <v>18729.922856000001</v>
      </c>
      <c r="GZ9" s="3">
        <f t="shared" si="38"/>
        <v>1676.5915600000003</v>
      </c>
      <c r="HA9" s="3">
        <f t="shared" si="38"/>
        <v>1077808.8600000001</v>
      </c>
      <c r="HB9" s="3">
        <f t="shared" si="38"/>
        <v>1017930.5900000001</v>
      </c>
      <c r="HC9" s="3">
        <f t="shared" si="39"/>
        <v>24496200.257000003</v>
      </c>
      <c r="HD9" s="3">
        <f t="shared" si="40"/>
        <v>26855404.095000003</v>
      </c>
      <c r="HE9" s="3">
        <f t="shared" si="41"/>
        <v>28148774.727000002</v>
      </c>
      <c r="HF9" s="3">
        <f t="shared" si="42"/>
        <v>29442145.359000001</v>
      </c>
      <c r="HG9" s="3">
        <f t="shared" si="43"/>
        <v>41100444.528000005</v>
      </c>
      <c r="HH9" s="3">
        <f t="shared" si="44"/>
        <v>44980556.42400001</v>
      </c>
      <c r="HI9" s="3">
        <f t="shared" si="45"/>
        <v>70255174.191000015</v>
      </c>
      <c r="HJ9" s="3">
        <f t="shared" si="46"/>
        <v>28741569.600000005</v>
      </c>
      <c r="HK9" s="3">
        <f t="shared" si="47"/>
        <v>28957131.372000001</v>
      </c>
      <c r="HL9" s="3">
        <f t="shared" si="48"/>
        <v>30250502.004000004</v>
      </c>
      <c r="HM9" s="3">
        <f t="shared" si="49"/>
        <v>31543872.636000007</v>
      </c>
      <c r="HN9" s="3">
        <f t="shared" si="50"/>
        <v>41064517.566</v>
      </c>
      <c r="HO9" s="3">
        <f t="shared" si="51"/>
        <v>44944629.462000005</v>
      </c>
      <c r="HP9" s="3">
        <f t="shared" si="52"/>
        <v>66656490.164000005</v>
      </c>
      <c r="HQ9" s="3">
        <f t="shared" si="53"/>
        <v>46106267.900000006</v>
      </c>
      <c r="HR9" s="3">
        <f t="shared" si="54"/>
        <v>27897285.993000004</v>
      </c>
      <c r="HS9" s="3">
        <f t="shared" si="55"/>
        <v>29046948.777000003</v>
      </c>
      <c r="HT9" s="3">
        <f t="shared" si="56"/>
        <v>30196611.561000008</v>
      </c>
      <c r="HU9" s="3">
        <f t="shared" si="57"/>
        <v>41172298.452000007</v>
      </c>
      <c r="HV9" s="3">
        <f t="shared" si="58"/>
        <v>46106267.900000006</v>
      </c>
      <c r="HW9" s="3">
        <f t="shared" si="59"/>
        <v>73045501.573000014</v>
      </c>
      <c r="HX9" s="3">
        <f t="shared" si="60"/>
        <v>14227076.952000003</v>
      </c>
      <c r="HY9" s="3">
        <f t="shared" si="61"/>
        <v>15736009.356000001</v>
      </c>
      <c r="HZ9" s="3">
        <f t="shared" si="62"/>
        <v>16598256.444000002</v>
      </c>
      <c r="IA9" s="3">
        <f t="shared" si="63"/>
        <v>17460503.531999998</v>
      </c>
      <c r="IB9" s="3">
        <f t="shared" si="64"/>
        <v>21663958.086000003</v>
      </c>
      <c r="IC9" s="3">
        <f t="shared" si="65"/>
        <v>24250699.350000001</v>
      </c>
      <c r="ID9" s="3">
        <f t="shared" si="66"/>
        <v>32693535.420000006</v>
      </c>
      <c r="IE9" s="3">
        <f t="shared" si="67"/>
        <v>18903569.839000002</v>
      </c>
      <c r="IF9" s="3">
        <f t="shared" si="68"/>
        <v>18795788.953000002</v>
      </c>
      <c r="IG9" s="3">
        <f t="shared" si="69"/>
        <v>19658036.041000001</v>
      </c>
      <c r="IH9" s="3">
        <f t="shared" si="70"/>
        <v>20520283.129000001</v>
      </c>
      <c r="II9" s="3">
        <f t="shared" si="71"/>
        <v>25711729.138000004</v>
      </c>
      <c r="IJ9" s="3">
        <f t="shared" si="72"/>
        <v>28298470.402000003</v>
      </c>
      <c r="IK9" s="3">
        <f t="shared" si="73"/>
        <v>40232209.613000005</v>
      </c>
      <c r="IL9" s="3">
        <f t="shared" si="74"/>
        <v>18143115.810000002</v>
      </c>
      <c r="IM9" s="3">
        <f t="shared" si="75"/>
        <v>17735943.574000001</v>
      </c>
      <c r="IN9" s="3">
        <f t="shared" si="76"/>
        <v>18454482.814000003</v>
      </c>
      <c r="IO9" s="3">
        <f t="shared" si="77"/>
        <v>30196611.561000008</v>
      </c>
      <c r="IP9" s="3">
        <f t="shared" si="78"/>
        <v>25819510.024000004</v>
      </c>
      <c r="IQ9" s="3">
        <f t="shared" si="79"/>
        <v>29460108.840000004</v>
      </c>
      <c r="IR9" s="3">
        <f t="shared" si="80"/>
        <v>29460108.840000004</v>
      </c>
      <c r="IS9" s="3">
        <f t="array" ref="IS9">SUM(IF($C$2:$IR$2&gt;=1,C9:IR9,0))</f>
        <v>297515794.92444408</v>
      </c>
      <c r="IT9" s="5" t="s">
        <v>164</v>
      </c>
    </row>
    <row r="10" spans="1:254" x14ac:dyDescent="0.2">
      <c r="A10" s="2" t="s">
        <v>133</v>
      </c>
      <c r="B10" s="1" t="s">
        <v>2</v>
      </c>
      <c r="C10" s="9">
        <v>202388.55260000002</v>
      </c>
      <c r="D10" s="9">
        <v>50297.746800000008</v>
      </c>
      <c r="E10" s="9">
        <v>50297.746800000008</v>
      </c>
      <c r="F10" s="9">
        <v>23951.308000000005</v>
      </c>
      <c r="G10" s="9">
        <v>143707.848</v>
      </c>
      <c r="H10" s="9">
        <v>50297.746800000008</v>
      </c>
      <c r="I10" s="9">
        <v>14370.784800000001</v>
      </c>
      <c r="J10" s="9">
        <v>14370.784800000001</v>
      </c>
      <c r="K10" s="9">
        <v>50297.746800000008</v>
      </c>
      <c r="L10" s="9">
        <v>57483.139200000005</v>
      </c>
      <c r="M10" s="9">
        <v>53890.443000000007</v>
      </c>
      <c r="N10" s="9">
        <v>53890.443000000007</v>
      </c>
      <c r="O10" s="9">
        <v>19161.046400000003</v>
      </c>
      <c r="P10" s="9">
        <v>11975.654000000002</v>
      </c>
      <c r="Q10" s="9">
        <v>11975.654000000002</v>
      </c>
      <c r="R10" s="9">
        <v>21556.177200000006</v>
      </c>
      <c r="S10" s="9">
        <v>190412.89860000001</v>
      </c>
      <c r="T10" s="9">
        <v>45507.485200000003</v>
      </c>
      <c r="U10" s="9">
        <v>45507.485200000003</v>
      </c>
      <c r="V10" s="9">
        <v>21556.177200000006</v>
      </c>
      <c r="W10" s="9">
        <v>131732.19400000002</v>
      </c>
      <c r="X10" s="9">
        <v>45507.485200000003</v>
      </c>
      <c r="Y10" s="9">
        <v>11975.654000000002</v>
      </c>
      <c r="Z10" s="9">
        <v>11975.654000000002</v>
      </c>
      <c r="AA10" s="9">
        <v>43112.354400000011</v>
      </c>
      <c r="AB10" s="9">
        <v>50297.746800000008</v>
      </c>
      <c r="AC10" s="9">
        <v>50297.746800000008</v>
      </c>
      <c r="AD10" s="9">
        <v>50297.746800000008</v>
      </c>
      <c r="AE10" s="9">
        <v>16765.915600000004</v>
      </c>
      <c r="AF10" s="9">
        <v>9580.5232000000015</v>
      </c>
      <c r="AG10" s="9">
        <v>9580.5232000000015</v>
      </c>
      <c r="AH10" s="9">
        <v>19161.046400000003</v>
      </c>
      <c r="AI10" s="9">
        <v>162868.89440000002</v>
      </c>
      <c r="AJ10" s="9">
        <v>38322.092800000006</v>
      </c>
      <c r="AK10" s="9">
        <v>38322.092800000006</v>
      </c>
      <c r="AL10" s="9">
        <v>19161.046400000003</v>
      </c>
      <c r="AM10" s="9">
        <v>107780.88600000001</v>
      </c>
      <c r="AN10" s="9">
        <v>38322.092800000006</v>
      </c>
      <c r="AO10" s="9">
        <v>9580.5232000000015</v>
      </c>
      <c r="AP10" s="9">
        <v>9580.5232000000015</v>
      </c>
      <c r="AQ10" s="9">
        <v>35926.962</v>
      </c>
      <c r="AR10" s="9">
        <v>45507.485200000003</v>
      </c>
      <c r="AS10" s="9">
        <v>43112.354400000011</v>
      </c>
      <c r="AT10" s="9">
        <v>43112.354400000011</v>
      </c>
      <c r="AU10" s="9">
        <v>14370.784800000001</v>
      </c>
      <c r="AV10" s="9">
        <v>7185.3924000000006</v>
      </c>
      <c r="AW10" s="9">
        <v>7185.3924000000006</v>
      </c>
      <c r="AX10" s="9">
        <v>14370.784800000001</v>
      </c>
      <c r="AY10" s="9">
        <v>11.975654000000002</v>
      </c>
      <c r="AZ10" s="9">
        <v>5987827</v>
      </c>
      <c r="BA10" s="9">
        <v>9580523.2000000011</v>
      </c>
      <c r="BB10" s="9">
        <v>2993913.5</v>
      </c>
      <c r="BC10" s="9">
        <v>2993913.5</v>
      </c>
      <c r="BD10" s="9">
        <v>2993913.5</v>
      </c>
      <c r="BE10" s="9">
        <v>2993913.5</v>
      </c>
      <c r="BF10" s="9">
        <v>2993913.5</v>
      </c>
      <c r="BG10" s="9">
        <v>2993913.5</v>
      </c>
      <c r="BH10" s="9">
        <v>2993913.5</v>
      </c>
      <c r="BI10" s="9">
        <v>2993913.5</v>
      </c>
      <c r="BJ10" s="9">
        <v>2993913.5</v>
      </c>
      <c r="BK10" s="9">
        <v>2993913.5</v>
      </c>
      <c r="BL10" s="9">
        <v>2993913.5</v>
      </c>
      <c r="BM10" s="9">
        <v>2993913.5</v>
      </c>
      <c r="BN10" s="9">
        <v>2993913.5</v>
      </c>
      <c r="BO10" s="9">
        <v>2993913.5</v>
      </c>
      <c r="BP10" s="9">
        <v>2993913.5</v>
      </c>
      <c r="BQ10" s="9">
        <v>2993913.5</v>
      </c>
      <c r="BR10" s="9">
        <v>2993913.5</v>
      </c>
      <c r="BS10" s="9">
        <v>2993913.5</v>
      </c>
      <c r="BT10" s="9">
        <v>2993913.5</v>
      </c>
      <c r="BU10" s="9">
        <v>2993913.5</v>
      </c>
      <c r="BV10" s="9">
        <v>2993913.5</v>
      </c>
      <c r="BW10" s="9">
        <v>2993913.5</v>
      </c>
      <c r="BX10" s="9">
        <v>2993913.5</v>
      </c>
      <c r="BY10" s="9">
        <v>2993913.5</v>
      </c>
      <c r="BZ10" s="9">
        <v>2993913.5</v>
      </c>
      <c r="CA10" s="9">
        <v>2993913.5</v>
      </c>
      <c r="CB10" s="9">
        <v>2993913.5</v>
      </c>
      <c r="CC10" s="9">
        <v>2993913.5</v>
      </c>
      <c r="CD10" s="9">
        <v>2993913.5</v>
      </c>
      <c r="CE10" s="9">
        <v>2993913.5</v>
      </c>
      <c r="CF10" s="9">
        <v>2993913.5</v>
      </c>
      <c r="CG10" s="9">
        <v>2993913.5</v>
      </c>
      <c r="CH10" s="9">
        <v>2993913.5</v>
      </c>
      <c r="CI10" s="9">
        <v>2993913.5</v>
      </c>
      <c r="CJ10" s="9">
        <v>2993913.5</v>
      </c>
      <c r="CK10" s="9">
        <v>2993913.5</v>
      </c>
      <c r="CL10" s="9">
        <v>2993913.5</v>
      </c>
      <c r="CM10" s="9">
        <v>2993913.5</v>
      </c>
      <c r="CN10" s="9">
        <v>2993913.5</v>
      </c>
      <c r="CO10" s="9">
        <v>2993913.5</v>
      </c>
      <c r="CP10" s="9">
        <v>2993913.5</v>
      </c>
      <c r="CQ10" s="9">
        <v>2993913.5</v>
      </c>
      <c r="CR10" s="9">
        <v>2993913.5</v>
      </c>
      <c r="CS10" s="9">
        <v>2993913.5</v>
      </c>
      <c r="CT10" s="9">
        <v>2993913.5</v>
      </c>
      <c r="CU10" s="9">
        <v>2993913.5</v>
      </c>
      <c r="CV10" s="9">
        <v>2993913.5</v>
      </c>
      <c r="CW10" s="9">
        <v>2993913.5</v>
      </c>
      <c r="CX10" s="9">
        <v>2993913.5</v>
      </c>
      <c r="CY10" s="9">
        <v>2993913.5</v>
      </c>
      <c r="CZ10" s="9">
        <v>2993913.5</v>
      </c>
      <c r="DA10" s="9">
        <v>2993913.5</v>
      </c>
      <c r="DB10" s="9">
        <v>2993913.5</v>
      </c>
      <c r="DC10" s="9">
        <v>2993913.5</v>
      </c>
      <c r="DD10" s="9">
        <v>2993913.5</v>
      </c>
      <c r="DE10" s="9">
        <v>2993913.5</v>
      </c>
      <c r="DF10" s="9">
        <v>2993913.5</v>
      </c>
      <c r="DG10" s="9">
        <v>2993913.5</v>
      </c>
      <c r="DH10" s="9">
        <v>2993913.5</v>
      </c>
      <c r="DI10" s="9">
        <v>2993913.5</v>
      </c>
      <c r="DJ10" s="9">
        <v>2993913.5</v>
      </c>
      <c r="DK10" s="9">
        <v>2993913.5</v>
      </c>
      <c r="DL10" s="9">
        <v>2993913.5</v>
      </c>
      <c r="DM10" s="9">
        <v>2993913.5</v>
      </c>
      <c r="DN10" s="9">
        <v>2993913.5</v>
      </c>
      <c r="DO10" s="9">
        <v>2993913.5</v>
      </c>
      <c r="DP10" s="9">
        <v>2993913.5</v>
      </c>
      <c r="DQ10" s="9">
        <v>2993913.5</v>
      </c>
      <c r="DR10" s="9">
        <v>2993913.5</v>
      </c>
      <c r="DS10" s="9">
        <v>2993913.5</v>
      </c>
      <c r="DT10" s="9">
        <v>2993913.5</v>
      </c>
      <c r="DU10" s="9">
        <v>2993913.5</v>
      </c>
      <c r="DV10" s="9">
        <v>2993913.5</v>
      </c>
      <c r="DW10" s="9">
        <v>2993913.5</v>
      </c>
      <c r="DX10" s="9">
        <v>2993913.5</v>
      </c>
      <c r="DY10" s="9">
        <v>2993913.5</v>
      </c>
      <c r="DZ10" s="9">
        <v>2993913.5</v>
      </c>
      <c r="EA10" s="9">
        <v>2993913.5</v>
      </c>
      <c r="EB10" s="9">
        <v>2993913.5</v>
      </c>
      <c r="EC10" s="9">
        <v>2993913.5</v>
      </c>
      <c r="ED10" s="9">
        <v>2993913.5</v>
      </c>
      <c r="EE10" s="9">
        <v>2993913.5</v>
      </c>
      <c r="EF10" s="9">
        <v>2993913.5</v>
      </c>
      <c r="EG10" s="9">
        <v>2993913.5</v>
      </c>
      <c r="EH10" s="9">
        <v>2993913.5</v>
      </c>
      <c r="EI10" s="9">
        <v>2993913.5</v>
      </c>
      <c r="EJ10" s="9">
        <v>2993913.5</v>
      </c>
      <c r="EK10" s="9">
        <v>2993913.5</v>
      </c>
      <c r="EL10" s="9">
        <v>2993913.5</v>
      </c>
      <c r="EM10" s="9">
        <v>2993913.5</v>
      </c>
      <c r="EN10" s="9">
        <v>2993913.5</v>
      </c>
      <c r="EO10" s="9">
        <v>2993913.5</v>
      </c>
      <c r="EP10" s="9">
        <v>2993913.5</v>
      </c>
      <c r="EQ10" s="9">
        <v>2993913.5</v>
      </c>
      <c r="ER10" s="9">
        <v>2993913.5</v>
      </c>
      <c r="ES10" s="9">
        <v>2993913.5</v>
      </c>
      <c r="ET10" s="9">
        <v>2993913.5</v>
      </c>
      <c r="EU10" s="9">
        <v>2993913.5</v>
      </c>
      <c r="EV10" s="9">
        <v>2993913.5</v>
      </c>
      <c r="EW10" s="9">
        <v>2993913.5</v>
      </c>
      <c r="EX10" s="9">
        <v>2993913.5</v>
      </c>
      <c r="EY10" s="9">
        <v>2993913.5</v>
      </c>
      <c r="EZ10" s="9">
        <v>2993913.5</v>
      </c>
      <c r="FA10" s="9">
        <v>2993913.5</v>
      </c>
      <c r="FB10" s="9">
        <v>2993913.5</v>
      </c>
      <c r="FC10" s="9">
        <v>2993913.5</v>
      </c>
      <c r="FD10" s="9">
        <v>2993913.5</v>
      </c>
      <c r="FE10" s="9">
        <v>2993913.5</v>
      </c>
      <c r="FF10" s="9">
        <v>2993913.5</v>
      </c>
      <c r="FG10" s="9">
        <v>2993913.5</v>
      </c>
      <c r="FH10" s="9">
        <v>2993913.5</v>
      </c>
      <c r="FI10" s="9">
        <v>2993913.5</v>
      </c>
      <c r="FJ10" s="3">
        <f t="shared" si="81"/>
        <v>276637.60740000004</v>
      </c>
      <c r="FK10" s="3">
        <f t="shared" si="0"/>
        <v>257476.56100000002</v>
      </c>
      <c r="FL10" s="3">
        <f t="shared" si="0"/>
        <v>220352.03360000002</v>
      </c>
      <c r="FM10" s="3">
        <f t="shared" si="1"/>
        <v>276637.60740000004</v>
      </c>
      <c r="FN10" s="3">
        <f t="shared" si="2"/>
        <v>257476.56100000002</v>
      </c>
      <c r="FO10" s="3">
        <f t="shared" si="3"/>
        <v>220352.03360000002</v>
      </c>
      <c r="FP10" s="3">
        <f t="shared" si="4"/>
        <v>251488.73400000003</v>
      </c>
      <c r="FQ10" s="3">
        <f t="shared" si="5"/>
        <v>227537.42600000004</v>
      </c>
      <c r="FR10" s="3">
        <f t="shared" si="6"/>
        <v>191610.46400000001</v>
      </c>
      <c r="FS10" s="3">
        <f t="shared" si="7"/>
        <v>247896.03780000002</v>
      </c>
      <c r="FT10" s="3">
        <f t="shared" si="8"/>
        <v>227537.42600000004</v>
      </c>
      <c r="FU10" s="3">
        <f t="shared" si="9"/>
        <v>189215.33320000002</v>
      </c>
      <c r="FV10" s="3">
        <f t="shared" si="82"/>
        <v>107780.88600000001</v>
      </c>
      <c r="FW10" s="3">
        <f t="shared" si="10"/>
        <v>95805.232000000018</v>
      </c>
      <c r="FX10" s="3">
        <f t="shared" si="10"/>
        <v>95805.232000000018</v>
      </c>
      <c r="FY10" s="3">
        <f t="shared" si="11"/>
        <v>107780.88600000001</v>
      </c>
      <c r="FZ10" s="3">
        <f t="shared" si="12"/>
        <v>95805.232000000018</v>
      </c>
      <c r="GA10" s="3">
        <f t="shared" si="13"/>
        <v>83829.578000000009</v>
      </c>
      <c r="GB10" s="3">
        <f t="shared" si="14"/>
        <v>107780.88600000001</v>
      </c>
      <c r="GC10" s="3">
        <f t="shared" si="15"/>
        <v>95805.232000000018</v>
      </c>
      <c r="GD10" s="3">
        <f t="shared" si="16"/>
        <v>83829.578000000009</v>
      </c>
      <c r="GE10" s="3">
        <f t="shared" si="17"/>
        <v>104188.18980000002</v>
      </c>
      <c r="GF10" s="3">
        <f t="shared" si="18"/>
        <v>95805.232000000018</v>
      </c>
      <c r="GG10" s="3">
        <f t="shared" si="19"/>
        <v>95805.232000000018</v>
      </c>
      <c r="GH10" s="14">
        <f t="shared" si="20"/>
        <v>19161.046400000003</v>
      </c>
      <c r="GI10" s="3">
        <f t="shared" si="21"/>
        <v>16765.915600000004</v>
      </c>
      <c r="GJ10" s="3">
        <f t="shared" si="22"/>
        <v>14370.784800000001</v>
      </c>
      <c r="GK10" s="3">
        <f t="shared" si="23"/>
        <v>14370.784800000001</v>
      </c>
      <c r="GL10" s="3">
        <f t="shared" si="24"/>
        <v>11975.654000000002</v>
      </c>
      <c r="GM10" s="3">
        <f t="shared" si="25"/>
        <v>9580.5232000000015</v>
      </c>
      <c r="GN10" s="3">
        <f t="shared" si="26"/>
        <v>14370.784800000001</v>
      </c>
      <c r="GO10" s="3">
        <f t="shared" si="27"/>
        <v>11975.654000000002</v>
      </c>
      <c r="GP10" s="3">
        <f t="shared" si="28"/>
        <v>9580.5232000000015</v>
      </c>
      <c r="GQ10" s="3">
        <f t="shared" si="29"/>
        <v>21556.177200000006</v>
      </c>
      <c r="GR10" s="3">
        <f t="shared" si="30"/>
        <v>19161.046400000003</v>
      </c>
      <c r="GS10" s="3">
        <f t="shared" si="31"/>
        <v>14370.784800000001</v>
      </c>
      <c r="GT10" s="3">
        <f t="shared" si="32"/>
        <v>11975.654000000002</v>
      </c>
      <c r="GU10" s="3">
        <f t="shared" si="33"/>
        <v>9580.5232000000015</v>
      </c>
      <c r="GV10" s="3">
        <f t="shared" si="34"/>
        <v>7185.3924000000006</v>
      </c>
      <c r="GW10" s="3">
        <f t="shared" si="35"/>
        <v>11975.654000000002</v>
      </c>
      <c r="GX10" s="3">
        <f t="shared" si="36"/>
        <v>9580.5232000000015</v>
      </c>
      <c r="GY10" s="3">
        <f t="shared" si="37"/>
        <v>7185.3924000000006</v>
      </c>
      <c r="GZ10" s="3">
        <f t="shared" si="38"/>
        <v>11.975654000000002</v>
      </c>
      <c r="HA10" s="3">
        <f t="shared" si="38"/>
        <v>5987827</v>
      </c>
      <c r="HB10" s="3">
        <f t="shared" si="38"/>
        <v>9580523.2000000011</v>
      </c>
      <c r="HC10" s="3">
        <f t="shared" si="39"/>
        <v>8981740.5</v>
      </c>
      <c r="HD10" s="3">
        <f t="shared" si="40"/>
        <v>8981740.5</v>
      </c>
      <c r="HE10" s="3">
        <f t="shared" si="41"/>
        <v>8981740.5</v>
      </c>
      <c r="HF10" s="3">
        <f t="shared" si="42"/>
        <v>8981740.5</v>
      </c>
      <c r="HG10" s="3">
        <f t="shared" si="43"/>
        <v>8981740.5</v>
      </c>
      <c r="HH10" s="3">
        <f t="shared" si="44"/>
        <v>8981740.5</v>
      </c>
      <c r="HI10" s="3">
        <f t="shared" si="45"/>
        <v>8981740.5</v>
      </c>
      <c r="HJ10" s="3">
        <f t="shared" si="46"/>
        <v>8981740.5</v>
      </c>
      <c r="HK10" s="3">
        <f t="shared" si="47"/>
        <v>8981740.5</v>
      </c>
      <c r="HL10" s="3">
        <f t="shared" si="48"/>
        <v>8981740.5</v>
      </c>
      <c r="HM10" s="3">
        <f t="shared" si="49"/>
        <v>8981740.5</v>
      </c>
      <c r="HN10" s="3">
        <f t="shared" si="50"/>
        <v>8981740.5</v>
      </c>
      <c r="HO10" s="3">
        <f t="shared" si="51"/>
        <v>8981740.5</v>
      </c>
      <c r="HP10" s="3">
        <f t="shared" si="52"/>
        <v>8981740.5</v>
      </c>
      <c r="HQ10" s="3">
        <f t="shared" si="53"/>
        <v>8981740.5</v>
      </c>
      <c r="HR10" s="3">
        <f t="shared" si="54"/>
        <v>8981740.5</v>
      </c>
      <c r="HS10" s="3">
        <f t="shared" si="55"/>
        <v>8981740.5</v>
      </c>
      <c r="HT10" s="3">
        <f t="shared" si="56"/>
        <v>8981740.5</v>
      </c>
      <c r="HU10" s="3">
        <f t="shared" si="57"/>
        <v>8981740.5</v>
      </c>
      <c r="HV10" s="3">
        <f t="shared" si="58"/>
        <v>8981740.5</v>
      </c>
      <c r="HW10" s="3">
        <f t="shared" si="59"/>
        <v>8981740.5</v>
      </c>
      <c r="HX10" s="3">
        <f t="shared" si="60"/>
        <v>5987827</v>
      </c>
      <c r="HY10" s="3">
        <f t="shared" si="61"/>
        <v>5987827</v>
      </c>
      <c r="HZ10" s="3">
        <f t="shared" si="62"/>
        <v>5987827</v>
      </c>
      <c r="IA10" s="3">
        <f t="shared" si="63"/>
        <v>5987827</v>
      </c>
      <c r="IB10" s="3">
        <f t="shared" si="64"/>
        <v>5987827</v>
      </c>
      <c r="IC10" s="3">
        <f t="shared" si="65"/>
        <v>5987827</v>
      </c>
      <c r="ID10" s="3">
        <f t="shared" si="66"/>
        <v>5987827</v>
      </c>
      <c r="IE10" s="3">
        <f t="shared" si="67"/>
        <v>5987827</v>
      </c>
      <c r="IF10" s="3">
        <f t="shared" si="68"/>
        <v>5987827</v>
      </c>
      <c r="IG10" s="3">
        <f t="shared" si="69"/>
        <v>5987827</v>
      </c>
      <c r="IH10" s="3">
        <f t="shared" si="70"/>
        <v>5987827</v>
      </c>
      <c r="II10" s="3">
        <f t="shared" si="71"/>
        <v>5987827</v>
      </c>
      <c r="IJ10" s="3">
        <f t="shared" si="72"/>
        <v>5987827</v>
      </c>
      <c r="IK10" s="3">
        <f t="shared" si="73"/>
        <v>5987827</v>
      </c>
      <c r="IL10" s="3">
        <f t="shared" si="74"/>
        <v>5987827</v>
      </c>
      <c r="IM10" s="3">
        <f t="shared" si="75"/>
        <v>5987827</v>
      </c>
      <c r="IN10" s="3">
        <f t="shared" si="76"/>
        <v>5987827</v>
      </c>
      <c r="IO10" s="3">
        <f t="shared" si="77"/>
        <v>8981740.5</v>
      </c>
      <c r="IP10" s="3">
        <f t="shared" si="78"/>
        <v>5987827</v>
      </c>
      <c r="IQ10" s="3">
        <f t="shared" si="79"/>
        <v>5987827</v>
      </c>
      <c r="IR10" s="3">
        <f t="shared" si="80"/>
        <v>5987827</v>
      </c>
      <c r="IS10" s="3">
        <f t="array" ref="IS10">SUM(IF($C$2:$IR$2&gt;=1,C10:IR10,0))</f>
        <v>95266327.570000008</v>
      </c>
      <c r="IT10" s="5" t="s">
        <v>164</v>
      </c>
    </row>
    <row r="11" spans="1:254" x14ac:dyDescent="0.2">
      <c r="A11" s="2" t="s">
        <v>132</v>
      </c>
      <c r="B11" s="1" t="s">
        <v>2</v>
      </c>
      <c r="C11" s="9">
        <v>184425.07160000002</v>
      </c>
      <c r="D11" s="9">
        <v>53890.443000000007</v>
      </c>
      <c r="E11" s="9">
        <v>53890.443000000007</v>
      </c>
      <c r="F11" s="9">
        <v>16765.915600000004</v>
      </c>
      <c r="G11" s="9">
        <v>122151.67080000001</v>
      </c>
      <c r="H11" s="9">
        <v>43280.013556000005</v>
      </c>
      <c r="I11" s="9">
        <v>11200.829186200002</v>
      </c>
      <c r="J11" s="9">
        <v>17994.617700400002</v>
      </c>
      <c r="K11" s="9">
        <v>38228.68269880001</v>
      </c>
      <c r="L11" s="9">
        <v>59909.40670040001</v>
      </c>
      <c r="M11" s="9">
        <v>43288.396513800006</v>
      </c>
      <c r="N11" s="9">
        <v>43288.396513800006</v>
      </c>
      <c r="O11" s="9">
        <v>22753.742600000001</v>
      </c>
      <c r="P11" s="9">
        <v>8155.4203740000012</v>
      </c>
      <c r="Q11" s="9">
        <v>8155.4203740000012</v>
      </c>
      <c r="R11" s="9">
        <v>9756.5653138000016</v>
      </c>
      <c r="S11" s="9">
        <v>184425.07160000002</v>
      </c>
      <c r="T11" s="9">
        <v>53890.443000000007</v>
      </c>
      <c r="U11" s="9">
        <v>53890.443000000007</v>
      </c>
      <c r="V11" s="9">
        <v>16765.915600000004</v>
      </c>
      <c r="W11" s="9">
        <v>122151.67080000001</v>
      </c>
      <c r="X11" s="9">
        <v>43280.013556000005</v>
      </c>
      <c r="Y11" s="9">
        <v>11200.829186200002</v>
      </c>
      <c r="Z11" s="9">
        <v>17994.617700400002</v>
      </c>
      <c r="AA11" s="9">
        <v>38228.68269880001</v>
      </c>
      <c r="AB11" s="9">
        <v>59909.40670040001</v>
      </c>
      <c r="AC11" s="9">
        <v>43288.396513800006</v>
      </c>
      <c r="AD11" s="9">
        <v>43288.396513800006</v>
      </c>
      <c r="AE11" s="9">
        <v>22753.742600000001</v>
      </c>
      <c r="AF11" s="9">
        <v>8155.4203740000012</v>
      </c>
      <c r="AG11" s="9">
        <v>8155.4203740000012</v>
      </c>
      <c r="AH11" s="9">
        <v>9756.5653138000016</v>
      </c>
      <c r="AI11" s="9">
        <v>184425.07160000002</v>
      </c>
      <c r="AJ11" s="9">
        <v>53890.443000000007</v>
      </c>
      <c r="AK11" s="9">
        <v>53890.443000000007</v>
      </c>
      <c r="AL11" s="9">
        <v>16765.915600000004</v>
      </c>
      <c r="AM11" s="9">
        <v>122151.67080000001</v>
      </c>
      <c r="AN11" s="9">
        <v>43280.013556000005</v>
      </c>
      <c r="AO11" s="9">
        <v>11200.829186200002</v>
      </c>
      <c r="AP11" s="9">
        <v>17994.617700400002</v>
      </c>
      <c r="AQ11" s="9">
        <v>38228.68269880001</v>
      </c>
      <c r="AR11" s="9">
        <v>59909.40670040001</v>
      </c>
      <c r="AS11" s="9">
        <v>43288.396513800006</v>
      </c>
      <c r="AT11" s="9">
        <v>43288.396513800006</v>
      </c>
      <c r="AU11" s="9">
        <v>22753.742600000001</v>
      </c>
      <c r="AV11" s="9">
        <v>8155.4203740000012</v>
      </c>
      <c r="AW11" s="9">
        <v>8155.4203740000012</v>
      </c>
      <c r="AX11" s="9">
        <v>9756.5653138000016</v>
      </c>
      <c r="AY11" s="9">
        <v>119.75654000000002</v>
      </c>
      <c r="AZ11" s="9">
        <v>516191.97945499211</v>
      </c>
      <c r="BA11" s="9">
        <v>516191.97945499211</v>
      </c>
      <c r="BB11" s="9">
        <v>10053561.533000002</v>
      </c>
      <c r="BC11" s="9">
        <v>9281131.8499999996</v>
      </c>
      <c r="BD11" s="9">
        <v>5161506.8740000008</v>
      </c>
      <c r="BE11" s="9">
        <v>5161506.8740000008</v>
      </c>
      <c r="BF11" s="9">
        <v>9837999.7610000018</v>
      </c>
      <c r="BG11" s="9">
        <v>9837999.7610000018</v>
      </c>
      <c r="BH11" s="9">
        <v>9837999.7610000018</v>
      </c>
      <c r="BI11" s="9">
        <v>9837999.7610000018</v>
      </c>
      <c r="BJ11" s="9">
        <v>9837999.7610000018</v>
      </c>
      <c r="BK11" s="9">
        <v>9065570.0780000016</v>
      </c>
      <c r="BL11" s="9">
        <v>8305116.0490000006</v>
      </c>
      <c r="BM11" s="9">
        <v>8005724.699000001</v>
      </c>
      <c r="BN11" s="9">
        <v>7736272.4840000011</v>
      </c>
      <c r="BO11" s="9">
        <v>7230899.8852000004</v>
      </c>
      <c r="BP11" s="9">
        <v>7230899.8852000004</v>
      </c>
      <c r="BQ11" s="9">
        <v>6472840.9870000007</v>
      </c>
      <c r="BR11" s="9">
        <v>10520612.039000003</v>
      </c>
      <c r="BS11" s="9">
        <v>9233229.2340000011</v>
      </c>
      <c r="BT11" s="9">
        <v>7101562.8220000006</v>
      </c>
      <c r="BU11" s="9">
        <v>7101562.8220000006</v>
      </c>
      <c r="BV11" s="9">
        <v>10161342.419000002</v>
      </c>
      <c r="BW11" s="9">
        <v>10161342.419000002</v>
      </c>
      <c r="BX11" s="9">
        <v>10161342.419000002</v>
      </c>
      <c r="BY11" s="9">
        <v>10161342.419000002</v>
      </c>
      <c r="BZ11" s="9">
        <v>10161342.419000002</v>
      </c>
      <c r="CA11" s="9">
        <v>8634446.534</v>
      </c>
      <c r="CB11" s="9">
        <v>7574601.1550000003</v>
      </c>
      <c r="CC11" s="9">
        <v>7107550.6490000002</v>
      </c>
      <c r="CD11" s="9">
        <v>4526797.2120000012</v>
      </c>
      <c r="CE11" s="9">
        <v>10311038.094000002</v>
      </c>
      <c r="CF11" s="9">
        <v>10311038.094000002</v>
      </c>
      <c r="CG11" s="9">
        <v>9287119.6769999992</v>
      </c>
      <c r="CH11" s="9">
        <v>10951735.583000001</v>
      </c>
      <c r="CI11" s="9">
        <v>9664352.7780000009</v>
      </c>
      <c r="CJ11" s="9">
        <v>7532686.3660000013</v>
      </c>
      <c r="CK11" s="9">
        <v>7532686.3660000013</v>
      </c>
      <c r="CL11" s="9">
        <v>10592465.963000001</v>
      </c>
      <c r="CM11" s="9">
        <v>10592465.963000001</v>
      </c>
      <c r="CN11" s="9">
        <v>10592465.963000001</v>
      </c>
      <c r="CO11" s="9">
        <v>10592465.963000001</v>
      </c>
      <c r="CP11" s="9">
        <v>10592465.963000001</v>
      </c>
      <c r="CQ11" s="9">
        <v>9065570.0780000016</v>
      </c>
      <c r="CR11" s="9">
        <v>7862016.8510000017</v>
      </c>
      <c r="CS11" s="9">
        <v>7538674.1930000009</v>
      </c>
      <c r="CT11" s="9">
        <v>4957920.7560000001</v>
      </c>
      <c r="CU11" s="9">
        <v>10742161.638</v>
      </c>
      <c r="CV11" s="9">
        <v>10742161.638</v>
      </c>
      <c r="CW11" s="9">
        <v>9718243.2210000008</v>
      </c>
      <c r="CX11" s="9">
        <v>11382859.127000002</v>
      </c>
      <c r="CY11" s="9">
        <v>10095476.322000001</v>
      </c>
      <c r="CZ11" s="9">
        <v>7963809.9100000001</v>
      </c>
      <c r="DA11" s="9">
        <v>7963809.9100000001</v>
      </c>
      <c r="DB11" s="9">
        <v>11023589.507000003</v>
      </c>
      <c r="DC11" s="9">
        <v>11023589.507000003</v>
      </c>
      <c r="DD11" s="9">
        <v>11023589.507000003</v>
      </c>
      <c r="DE11" s="9">
        <v>11023589.507000003</v>
      </c>
      <c r="DF11" s="9">
        <v>11023589.507000003</v>
      </c>
      <c r="DG11" s="9">
        <v>9496693.6219999995</v>
      </c>
      <c r="DH11" s="9">
        <v>8149432.5470000012</v>
      </c>
      <c r="DI11" s="9">
        <v>7969797.7370000007</v>
      </c>
      <c r="DJ11" s="9">
        <v>7520710.7120000012</v>
      </c>
      <c r="DK11" s="9">
        <v>13304951.594000002</v>
      </c>
      <c r="DL11" s="9">
        <v>13304951.594000002</v>
      </c>
      <c r="DM11" s="9">
        <v>10149366.765000001</v>
      </c>
      <c r="DN11" s="9">
        <v>15927619.82</v>
      </c>
      <c r="DO11" s="9">
        <v>13867807.332000002</v>
      </c>
      <c r="DP11" s="9">
        <v>11305017.376000002</v>
      </c>
      <c r="DQ11" s="9">
        <v>11305017.376000002</v>
      </c>
      <c r="DR11" s="9">
        <v>15352788.428000001</v>
      </c>
      <c r="DS11" s="9">
        <v>15352788.428000001</v>
      </c>
      <c r="DT11" s="9">
        <v>15352788.428000001</v>
      </c>
      <c r="DU11" s="9">
        <v>15352788.428000001</v>
      </c>
      <c r="DV11" s="9">
        <v>15352788.428000001</v>
      </c>
      <c r="DW11" s="9">
        <v>10358940.710000001</v>
      </c>
      <c r="DX11" s="9">
        <v>9490705.7949999999</v>
      </c>
      <c r="DY11" s="9">
        <v>10466721.596000001</v>
      </c>
      <c r="DZ11" s="9">
        <v>9748182.3560000006</v>
      </c>
      <c r="EA11" s="9">
        <v>16440177.8112</v>
      </c>
      <c r="EB11" s="9">
        <v>16440177.8112</v>
      </c>
      <c r="EC11" s="9">
        <v>14801908.344000002</v>
      </c>
      <c r="ED11" s="9">
        <v>17220990.452000003</v>
      </c>
      <c r="EE11" s="9">
        <v>15161177.964000002</v>
      </c>
      <c r="EF11" s="9">
        <v>12598388.008000001</v>
      </c>
      <c r="EG11" s="9">
        <v>12598388.008000001</v>
      </c>
      <c r="EH11" s="9">
        <v>16646159.060000001</v>
      </c>
      <c r="EI11" s="9">
        <v>16646159.060000001</v>
      </c>
      <c r="EJ11" s="9">
        <v>16646159.060000001</v>
      </c>
      <c r="EK11" s="9">
        <v>16646159.060000001</v>
      </c>
      <c r="EL11" s="9">
        <v>16646159.060000001</v>
      </c>
      <c r="EM11" s="9">
        <v>11652311.342000002</v>
      </c>
      <c r="EN11" s="9">
        <v>12813949.780000001</v>
      </c>
      <c r="EO11" s="9">
        <v>11760092.228000002</v>
      </c>
      <c r="EP11" s="9">
        <v>11041552.988000002</v>
      </c>
      <c r="EQ11" s="9">
        <v>17733548.443200003</v>
      </c>
      <c r="ER11" s="9">
        <v>17733548.443200003</v>
      </c>
      <c r="ES11" s="9">
        <v>16095278.976000002</v>
      </c>
      <c r="ET11" s="9">
        <v>27358381.563000005</v>
      </c>
      <c r="EU11" s="9">
        <v>24011186.27</v>
      </c>
      <c r="EV11" s="9">
        <v>18885606.358000003</v>
      </c>
      <c r="EW11" s="9">
        <v>18885606.358000003</v>
      </c>
      <c r="EX11" s="9">
        <v>26424280.551000003</v>
      </c>
      <c r="EY11" s="9">
        <v>26424280.551000003</v>
      </c>
      <c r="EZ11" s="9">
        <v>26424280.551000003</v>
      </c>
      <c r="FA11" s="9">
        <v>26424280.551000003</v>
      </c>
      <c r="FB11" s="9">
        <v>26424280.551000003</v>
      </c>
      <c r="FC11" s="9">
        <v>13807929.062000003</v>
      </c>
      <c r="FD11" s="9">
        <v>20196940.471000001</v>
      </c>
      <c r="FE11" s="9">
        <v>13358842.037000002</v>
      </c>
      <c r="FF11" s="9">
        <v>17316795.684</v>
      </c>
      <c r="FG11" s="9">
        <v>27230242.065200005</v>
      </c>
      <c r="FH11" s="9">
        <v>27230242.065200005</v>
      </c>
      <c r="FI11" s="9">
        <v>24568054.181000002</v>
      </c>
      <c r="FJ11" s="3">
        <f t="shared" si="81"/>
        <v>255081.43020000003</v>
      </c>
      <c r="FK11" s="3">
        <f t="shared" si="0"/>
        <v>255081.43020000003</v>
      </c>
      <c r="FL11" s="3">
        <f t="shared" si="0"/>
        <v>255081.43020000003</v>
      </c>
      <c r="FM11" s="3">
        <f t="shared" si="1"/>
        <v>255081.43020000003</v>
      </c>
      <c r="FN11" s="3">
        <f t="shared" si="2"/>
        <v>255081.43020000003</v>
      </c>
      <c r="FO11" s="3">
        <f t="shared" si="3"/>
        <v>255081.43020000003</v>
      </c>
      <c r="FP11" s="3">
        <f t="shared" si="4"/>
        <v>235951.52050040005</v>
      </c>
      <c r="FQ11" s="3">
        <f t="shared" si="5"/>
        <v>235951.52050040005</v>
      </c>
      <c r="FR11" s="3">
        <f t="shared" si="6"/>
        <v>235951.52050040005</v>
      </c>
      <c r="FS11" s="3">
        <f t="shared" si="7"/>
        <v>219330.51031380001</v>
      </c>
      <c r="FT11" s="3">
        <f t="shared" si="8"/>
        <v>219330.51031380001</v>
      </c>
      <c r="FU11" s="3">
        <f t="shared" si="9"/>
        <v>219330.51031380001</v>
      </c>
      <c r="FV11" s="3">
        <f t="shared" si="82"/>
        <v>113799.84970040002</v>
      </c>
      <c r="FW11" s="3">
        <f t="shared" si="10"/>
        <v>113799.84970040002</v>
      </c>
      <c r="FX11" s="3">
        <f t="shared" si="10"/>
        <v>113799.84970040002</v>
      </c>
      <c r="FY11" s="3">
        <f t="shared" si="11"/>
        <v>113799.84970040002</v>
      </c>
      <c r="FZ11" s="3">
        <f t="shared" si="12"/>
        <v>113799.84970040002</v>
      </c>
      <c r="GA11" s="3">
        <f t="shared" si="13"/>
        <v>113799.84970040002</v>
      </c>
      <c r="GB11" s="3">
        <f t="shared" si="14"/>
        <v>103189.42025640002</v>
      </c>
      <c r="GC11" s="3">
        <f t="shared" si="15"/>
        <v>103189.42025640002</v>
      </c>
      <c r="GD11" s="3">
        <f t="shared" si="16"/>
        <v>103189.42025640002</v>
      </c>
      <c r="GE11" s="3">
        <f t="shared" si="17"/>
        <v>86568.410069800011</v>
      </c>
      <c r="GF11" s="3">
        <f t="shared" si="18"/>
        <v>86568.410069800011</v>
      </c>
      <c r="GG11" s="3">
        <f t="shared" si="19"/>
        <v>86568.410069800011</v>
      </c>
      <c r="GH11" s="14">
        <f t="shared" si="20"/>
        <v>22753.742600000001</v>
      </c>
      <c r="GI11" s="3">
        <f t="shared" si="21"/>
        <v>22753.742600000001</v>
      </c>
      <c r="GJ11" s="3">
        <f t="shared" si="22"/>
        <v>22753.742600000001</v>
      </c>
      <c r="GK11" s="3">
        <f t="shared" si="23"/>
        <v>11200.829186200002</v>
      </c>
      <c r="GL11" s="3">
        <f t="shared" si="24"/>
        <v>11200.829186200002</v>
      </c>
      <c r="GM11" s="3">
        <f t="shared" si="25"/>
        <v>11200.829186200002</v>
      </c>
      <c r="GN11" s="3">
        <f t="shared" si="26"/>
        <v>17994.617700400002</v>
      </c>
      <c r="GO11" s="3">
        <f t="shared" si="27"/>
        <v>17994.617700400002</v>
      </c>
      <c r="GP11" s="3">
        <f t="shared" si="28"/>
        <v>17994.617700400002</v>
      </c>
      <c r="GQ11" s="3">
        <f t="shared" si="29"/>
        <v>9756.5653138000016</v>
      </c>
      <c r="GR11" s="3">
        <f t="shared" si="30"/>
        <v>9756.5653138000016</v>
      </c>
      <c r="GS11" s="3">
        <f t="shared" si="31"/>
        <v>9756.5653138000016</v>
      </c>
      <c r="GT11" s="3">
        <f t="shared" si="32"/>
        <v>8155.4203740000012</v>
      </c>
      <c r="GU11" s="3">
        <f t="shared" si="33"/>
        <v>8155.4203740000012</v>
      </c>
      <c r="GV11" s="3">
        <f t="shared" si="34"/>
        <v>8155.4203740000012</v>
      </c>
      <c r="GW11" s="3">
        <f t="shared" si="35"/>
        <v>8155.4203740000012</v>
      </c>
      <c r="GX11" s="3">
        <f t="shared" si="36"/>
        <v>8155.4203740000012</v>
      </c>
      <c r="GY11" s="3">
        <f t="shared" si="37"/>
        <v>8155.4203740000012</v>
      </c>
      <c r="GZ11" s="3">
        <f t="shared" si="38"/>
        <v>119.75654000000002</v>
      </c>
      <c r="HA11" s="3">
        <f t="shared" si="38"/>
        <v>516191.97945499211</v>
      </c>
      <c r="HB11" s="3">
        <f t="shared" si="38"/>
        <v>516191.97945499211</v>
      </c>
      <c r="HC11" s="3">
        <f t="shared" si="39"/>
        <v>24496200.257000003</v>
      </c>
      <c r="HD11" s="3">
        <f t="shared" si="40"/>
        <v>26855404.095000003</v>
      </c>
      <c r="HE11" s="3">
        <f t="shared" si="41"/>
        <v>28148774.727000002</v>
      </c>
      <c r="HF11" s="3">
        <f t="shared" si="42"/>
        <v>29442145.359000001</v>
      </c>
      <c r="HG11" s="3">
        <f t="shared" si="43"/>
        <v>41100444.528000005</v>
      </c>
      <c r="HH11" s="3">
        <f t="shared" si="44"/>
        <v>44980556.42400001</v>
      </c>
      <c r="HI11" s="3">
        <f t="shared" si="45"/>
        <v>70255174.191000015</v>
      </c>
      <c r="HJ11" s="3">
        <f t="shared" si="46"/>
        <v>28741569.600000005</v>
      </c>
      <c r="HK11" s="3">
        <f t="shared" si="47"/>
        <v>28957131.372000001</v>
      </c>
      <c r="HL11" s="3">
        <f t="shared" si="48"/>
        <v>30250502.004000004</v>
      </c>
      <c r="HM11" s="3">
        <f t="shared" si="49"/>
        <v>31543872.636000007</v>
      </c>
      <c r="HN11" s="3">
        <f t="shared" si="50"/>
        <v>41064517.566</v>
      </c>
      <c r="HO11" s="3">
        <f t="shared" si="51"/>
        <v>44944629.462000005</v>
      </c>
      <c r="HP11" s="3">
        <f t="shared" si="52"/>
        <v>66656490.164000005</v>
      </c>
      <c r="HQ11" s="3">
        <f t="shared" si="53"/>
        <v>46106267.900000006</v>
      </c>
      <c r="HR11" s="3">
        <f t="shared" si="54"/>
        <v>27897285.993000004</v>
      </c>
      <c r="HS11" s="3">
        <f t="shared" si="55"/>
        <v>29046948.777000003</v>
      </c>
      <c r="HT11" s="3">
        <f t="shared" si="56"/>
        <v>30196611.561000008</v>
      </c>
      <c r="HU11" s="3">
        <f t="shared" si="57"/>
        <v>41172298.452000007</v>
      </c>
      <c r="HV11" s="3">
        <f t="shared" si="58"/>
        <v>46106267.900000006</v>
      </c>
      <c r="HW11" s="3">
        <f t="shared" si="59"/>
        <v>73045501.573000014</v>
      </c>
      <c r="HX11" s="3">
        <f t="shared" si="60"/>
        <v>14227076.952000003</v>
      </c>
      <c r="HY11" s="3">
        <f t="shared" si="61"/>
        <v>15736009.356000001</v>
      </c>
      <c r="HZ11" s="3">
        <f t="shared" si="62"/>
        <v>16598256.444000002</v>
      </c>
      <c r="IA11" s="3">
        <f t="shared" si="63"/>
        <v>17460503.531999998</v>
      </c>
      <c r="IB11" s="3">
        <f t="shared" si="64"/>
        <v>21663958.086000003</v>
      </c>
      <c r="IC11" s="3">
        <f t="shared" si="65"/>
        <v>24250699.350000001</v>
      </c>
      <c r="ID11" s="3">
        <f t="shared" si="66"/>
        <v>32693535.420000006</v>
      </c>
      <c r="IE11" s="3">
        <f t="shared" si="67"/>
        <v>18903569.839000002</v>
      </c>
      <c r="IF11" s="3">
        <f t="shared" si="68"/>
        <v>18795788.953000002</v>
      </c>
      <c r="IG11" s="3">
        <f t="shared" si="69"/>
        <v>19658036.041000001</v>
      </c>
      <c r="IH11" s="3">
        <f t="shared" si="70"/>
        <v>20520283.129000001</v>
      </c>
      <c r="II11" s="3">
        <f t="shared" si="71"/>
        <v>25711729.138000004</v>
      </c>
      <c r="IJ11" s="3">
        <f t="shared" si="72"/>
        <v>28298470.402000003</v>
      </c>
      <c r="IK11" s="3">
        <f t="shared" si="73"/>
        <v>40232209.613000005</v>
      </c>
      <c r="IL11" s="3">
        <f t="shared" si="74"/>
        <v>18143115.810000002</v>
      </c>
      <c r="IM11" s="3">
        <f t="shared" si="75"/>
        <v>17735943.574000001</v>
      </c>
      <c r="IN11" s="3">
        <f t="shared" si="76"/>
        <v>18454482.814000003</v>
      </c>
      <c r="IO11" s="3">
        <f t="shared" si="77"/>
        <v>30196611.561000008</v>
      </c>
      <c r="IP11" s="3">
        <f t="shared" si="78"/>
        <v>25819510.024000004</v>
      </c>
      <c r="IQ11" s="3">
        <f t="shared" si="79"/>
        <v>29460108.840000004</v>
      </c>
      <c r="IR11" s="3">
        <f t="shared" si="80"/>
        <v>29460108.840000004</v>
      </c>
      <c r="IS11" s="3">
        <f t="array" ref="IS11">SUM(IF($C$2:$IR$2&gt;=1,C11:IR11,0))</f>
        <v>294653735.67430967</v>
      </c>
      <c r="IT11" s="5" t="s">
        <v>164</v>
      </c>
    </row>
    <row r="12" spans="1:254" x14ac:dyDescent="0.2">
      <c r="A12" s="2" t="s">
        <v>129</v>
      </c>
      <c r="B12" s="1" t="s">
        <v>2</v>
      </c>
      <c r="C12" s="9">
        <v>179634.81</v>
      </c>
      <c r="D12" s="9">
        <v>83829.578000000009</v>
      </c>
      <c r="E12" s="9">
        <v>77841.751000000004</v>
      </c>
      <c r="F12" s="9">
        <v>35926.962</v>
      </c>
      <c r="G12" s="9">
        <v>95805.232000000018</v>
      </c>
      <c r="H12" s="9">
        <v>53890.443000000007</v>
      </c>
      <c r="I12" s="9">
        <v>35926.962</v>
      </c>
      <c r="J12" s="9">
        <v>47902.616000000009</v>
      </c>
      <c r="K12" s="9">
        <v>53890.443000000007</v>
      </c>
      <c r="L12" s="9">
        <v>71853.923999999999</v>
      </c>
      <c r="M12" s="9">
        <v>71853.923999999999</v>
      </c>
      <c r="N12" s="9">
        <v>71853.923999999999</v>
      </c>
      <c r="O12" s="9">
        <v>29939.135000000002</v>
      </c>
      <c r="P12" s="9">
        <v>17963.481</v>
      </c>
      <c r="Q12" s="9">
        <v>17963.481</v>
      </c>
      <c r="R12" s="9">
        <v>23951.308000000005</v>
      </c>
      <c r="S12" s="9">
        <v>167659.15600000002</v>
      </c>
      <c r="T12" s="9">
        <v>77841.751000000004</v>
      </c>
      <c r="U12" s="9">
        <v>71853.923999999999</v>
      </c>
      <c r="V12" s="9">
        <v>29939.135000000002</v>
      </c>
      <c r="W12" s="9">
        <v>83829.578000000009</v>
      </c>
      <c r="X12" s="9">
        <v>47902.616000000009</v>
      </c>
      <c r="Y12" s="9">
        <v>29939.135000000002</v>
      </c>
      <c r="Z12" s="9">
        <v>41914.789000000004</v>
      </c>
      <c r="AA12" s="9">
        <v>47902.616000000009</v>
      </c>
      <c r="AB12" s="9">
        <v>59878.270000000004</v>
      </c>
      <c r="AC12" s="9">
        <v>65866.097000000009</v>
      </c>
      <c r="AD12" s="9">
        <v>65866.097000000009</v>
      </c>
      <c r="AE12" s="9">
        <v>23951.308000000005</v>
      </c>
      <c r="AF12" s="9">
        <v>14370.784800000001</v>
      </c>
      <c r="AG12" s="9">
        <v>14370.784800000001</v>
      </c>
      <c r="AH12" s="9">
        <v>17963.481</v>
      </c>
      <c r="AI12" s="9">
        <v>155683.50200000001</v>
      </c>
      <c r="AJ12" s="9">
        <v>71853.923999999999</v>
      </c>
      <c r="AK12" s="9">
        <v>65866.097000000009</v>
      </c>
      <c r="AL12" s="9">
        <v>23951.308000000005</v>
      </c>
      <c r="AM12" s="9">
        <v>71853.923999999999</v>
      </c>
      <c r="AN12" s="9">
        <v>41914.789000000004</v>
      </c>
      <c r="AO12" s="9">
        <v>23951.308000000005</v>
      </c>
      <c r="AP12" s="9">
        <v>35926.962</v>
      </c>
      <c r="AQ12" s="9">
        <v>41914.789000000004</v>
      </c>
      <c r="AR12" s="9">
        <v>47902.616000000009</v>
      </c>
      <c r="AS12" s="9">
        <v>59878.270000000004</v>
      </c>
      <c r="AT12" s="9">
        <v>59878.270000000004</v>
      </c>
      <c r="AU12" s="9">
        <v>17963.481</v>
      </c>
      <c r="AV12" s="9">
        <v>11975.654000000002</v>
      </c>
      <c r="AW12" s="9">
        <v>11975.654000000002</v>
      </c>
      <c r="AX12" s="9">
        <v>11975.654000000002</v>
      </c>
      <c r="AY12" s="9">
        <v>856558.65235000011</v>
      </c>
      <c r="AZ12" s="9">
        <v>880509.96035000007</v>
      </c>
      <c r="BA12" s="9">
        <v>880509.96035000007</v>
      </c>
      <c r="BB12" s="9">
        <v>3592696.2</v>
      </c>
      <c r="BC12" s="9">
        <v>3592696.2</v>
      </c>
      <c r="BD12" s="9">
        <v>3592696.2</v>
      </c>
      <c r="BE12" s="9">
        <v>3592696.2</v>
      </c>
      <c r="BF12" s="9">
        <v>3592696.2</v>
      </c>
      <c r="BG12" s="9">
        <v>3592696.2</v>
      </c>
      <c r="BH12" s="9">
        <v>3592696.2</v>
      </c>
      <c r="BI12" s="9">
        <v>3592696.2</v>
      </c>
      <c r="BJ12" s="9">
        <v>3592696.2</v>
      </c>
      <c r="BK12" s="9">
        <v>3592696.2</v>
      </c>
      <c r="BL12" s="9">
        <v>3592696.2</v>
      </c>
      <c r="BM12" s="9">
        <v>3592696.2</v>
      </c>
      <c r="BN12" s="9">
        <v>3592696.2</v>
      </c>
      <c r="BO12" s="9">
        <v>3592696.2</v>
      </c>
      <c r="BP12" s="9">
        <v>3592696.2</v>
      </c>
      <c r="BQ12" s="9">
        <v>3592696.2</v>
      </c>
      <c r="BR12" s="9">
        <v>4790261.6000000006</v>
      </c>
      <c r="BS12" s="9">
        <v>4790261.6000000006</v>
      </c>
      <c r="BT12" s="9">
        <v>4790261.6000000006</v>
      </c>
      <c r="BU12" s="9">
        <v>4790261.6000000006</v>
      </c>
      <c r="BV12" s="9">
        <v>4790261.6000000006</v>
      </c>
      <c r="BW12" s="9">
        <v>4790261.6000000006</v>
      </c>
      <c r="BX12" s="9">
        <v>4790261.6000000006</v>
      </c>
      <c r="BY12" s="9">
        <v>4790261.6000000006</v>
      </c>
      <c r="BZ12" s="9">
        <v>4790261.6000000006</v>
      </c>
      <c r="CA12" s="9">
        <v>4790261.6000000006</v>
      </c>
      <c r="CB12" s="9">
        <v>4790261.6000000006</v>
      </c>
      <c r="CC12" s="9">
        <v>4790261.6000000006</v>
      </c>
      <c r="CD12" s="9">
        <v>4790261.6000000006</v>
      </c>
      <c r="CE12" s="9">
        <v>4790261.6000000006</v>
      </c>
      <c r="CF12" s="9">
        <v>4790261.6000000006</v>
      </c>
      <c r="CG12" s="9">
        <v>4790261.6000000006</v>
      </c>
      <c r="CH12" s="9">
        <v>5389044.3000000007</v>
      </c>
      <c r="CI12" s="9">
        <v>5389044.3000000007</v>
      </c>
      <c r="CJ12" s="9">
        <v>5389044.3000000007</v>
      </c>
      <c r="CK12" s="9">
        <v>5389044.3000000007</v>
      </c>
      <c r="CL12" s="9">
        <v>5389044.3000000007</v>
      </c>
      <c r="CM12" s="9">
        <v>5389044.3000000007</v>
      </c>
      <c r="CN12" s="9">
        <v>5389044.3000000007</v>
      </c>
      <c r="CO12" s="9">
        <v>5389044.3000000007</v>
      </c>
      <c r="CP12" s="9">
        <v>5389044.3000000007</v>
      </c>
      <c r="CQ12" s="9">
        <v>5389044.3000000007</v>
      </c>
      <c r="CR12" s="9">
        <v>5389044.3000000007</v>
      </c>
      <c r="CS12" s="9">
        <v>5389044.3000000007</v>
      </c>
      <c r="CT12" s="9">
        <v>5389044.3000000007</v>
      </c>
      <c r="CU12" s="9">
        <v>5389044.3000000007</v>
      </c>
      <c r="CV12" s="9">
        <v>5389044.3000000007</v>
      </c>
      <c r="CW12" s="9">
        <v>5389044.3000000007</v>
      </c>
      <c r="CX12" s="9">
        <v>7185392.4000000004</v>
      </c>
      <c r="CY12" s="9">
        <v>7185392.4000000004</v>
      </c>
      <c r="CZ12" s="9">
        <v>7185392.4000000004</v>
      </c>
      <c r="DA12" s="9">
        <v>7185392.4000000004</v>
      </c>
      <c r="DB12" s="9">
        <v>7185392.4000000004</v>
      </c>
      <c r="DC12" s="9">
        <v>7185392.4000000004</v>
      </c>
      <c r="DD12" s="9">
        <v>7185392.4000000004</v>
      </c>
      <c r="DE12" s="9">
        <v>7185392.4000000004</v>
      </c>
      <c r="DF12" s="9">
        <v>7185392.4000000004</v>
      </c>
      <c r="DG12" s="9">
        <v>7185392.4000000004</v>
      </c>
      <c r="DH12" s="9">
        <v>7185392.4000000004</v>
      </c>
      <c r="DI12" s="9">
        <v>7185392.4000000004</v>
      </c>
      <c r="DJ12" s="9">
        <v>7185392.4000000004</v>
      </c>
      <c r="DK12" s="9">
        <v>7185392.4000000004</v>
      </c>
      <c r="DL12" s="9">
        <v>7185392.4000000004</v>
      </c>
      <c r="DM12" s="9">
        <v>7185392.4000000004</v>
      </c>
      <c r="DN12" s="9">
        <v>14370784.800000001</v>
      </c>
      <c r="DO12" s="9">
        <v>14370784.800000001</v>
      </c>
      <c r="DP12" s="9">
        <v>14370784.800000001</v>
      </c>
      <c r="DQ12" s="9">
        <v>14370784.800000001</v>
      </c>
      <c r="DR12" s="9">
        <v>14370784.800000001</v>
      </c>
      <c r="DS12" s="9">
        <v>14370784.800000001</v>
      </c>
      <c r="DT12" s="9">
        <v>14370784.800000001</v>
      </c>
      <c r="DU12" s="9">
        <v>14370784.800000001</v>
      </c>
      <c r="DV12" s="9">
        <v>14370784.800000001</v>
      </c>
      <c r="DW12" s="9">
        <v>14370784.800000001</v>
      </c>
      <c r="DX12" s="9">
        <v>14370784.800000001</v>
      </c>
      <c r="DY12" s="9">
        <v>14370784.800000001</v>
      </c>
      <c r="DZ12" s="9">
        <v>14370784.800000001</v>
      </c>
      <c r="EA12" s="9">
        <v>14370784.800000001</v>
      </c>
      <c r="EB12" s="9">
        <v>14370784.800000001</v>
      </c>
      <c r="EC12" s="9">
        <v>14370784.800000001</v>
      </c>
      <c r="ED12" s="9">
        <v>23951308</v>
      </c>
      <c r="EE12" s="9">
        <v>23951308</v>
      </c>
      <c r="EF12" s="9">
        <v>23951308</v>
      </c>
      <c r="EG12" s="9">
        <v>23951308</v>
      </c>
      <c r="EH12" s="9">
        <v>23951308</v>
      </c>
      <c r="EI12" s="9">
        <v>23951308</v>
      </c>
      <c r="EJ12" s="9">
        <v>23951308</v>
      </c>
      <c r="EK12" s="9">
        <v>23951308</v>
      </c>
      <c r="EL12" s="9">
        <v>23951308</v>
      </c>
      <c r="EM12" s="9">
        <v>23951308</v>
      </c>
      <c r="EN12" s="9">
        <v>23951308</v>
      </c>
      <c r="EO12" s="9">
        <v>23951308</v>
      </c>
      <c r="EP12" s="9">
        <v>23951308</v>
      </c>
      <c r="EQ12" s="9">
        <v>23951308</v>
      </c>
      <c r="ER12" s="9">
        <v>23951308</v>
      </c>
      <c r="ES12" s="9">
        <v>23951308</v>
      </c>
      <c r="ET12" s="9">
        <v>29939135</v>
      </c>
      <c r="EU12" s="9">
        <v>29939135</v>
      </c>
      <c r="EV12" s="9">
        <v>29939135</v>
      </c>
      <c r="EW12" s="9">
        <v>29939135</v>
      </c>
      <c r="EX12" s="9">
        <v>29939135</v>
      </c>
      <c r="EY12" s="9">
        <v>29939135</v>
      </c>
      <c r="EZ12" s="9">
        <v>29939135</v>
      </c>
      <c r="FA12" s="9">
        <v>29939135</v>
      </c>
      <c r="FB12" s="9">
        <v>29939135</v>
      </c>
      <c r="FC12" s="9">
        <v>29939135</v>
      </c>
      <c r="FD12" s="9">
        <v>29939135</v>
      </c>
      <c r="FE12" s="9">
        <v>29939135</v>
      </c>
      <c r="FF12" s="9">
        <v>29939135</v>
      </c>
      <c r="FG12" s="9">
        <v>29939135</v>
      </c>
      <c r="FH12" s="9">
        <v>29939135</v>
      </c>
      <c r="FI12" s="9">
        <v>29939135</v>
      </c>
      <c r="FJ12" s="3">
        <f t="shared" si="81"/>
        <v>299391.35000000003</v>
      </c>
      <c r="FK12" s="3">
        <f t="shared" si="0"/>
        <v>275440.04200000002</v>
      </c>
      <c r="FL12" s="3">
        <f t="shared" si="0"/>
        <v>251488.734</v>
      </c>
      <c r="FM12" s="3">
        <f t="shared" si="1"/>
        <v>299391.35000000003</v>
      </c>
      <c r="FN12" s="3">
        <f t="shared" si="2"/>
        <v>275440.04200000002</v>
      </c>
      <c r="FO12" s="3">
        <f t="shared" si="3"/>
        <v>251488.734</v>
      </c>
      <c r="FP12" s="3">
        <f t="shared" si="4"/>
        <v>251488.73400000003</v>
      </c>
      <c r="FQ12" s="3">
        <f t="shared" si="5"/>
        <v>221549.59900000005</v>
      </c>
      <c r="FR12" s="3">
        <f t="shared" si="6"/>
        <v>191610.46400000001</v>
      </c>
      <c r="FS12" s="3">
        <f t="shared" si="7"/>
        <v>251488.73400000003</v>
      </c>
      <c r="FT12" s="3">
        <f t="shared" si="8"/>
        <v>227537.42600000004</v>
      </c>
      <c r="FU12" s="3">
        <f t="shared" si="9"/>
        <v>203586.11800000002</v>
      </c>
      <c r="FV12" s="3">
        <f t="shared" si="82"/>
        <v>149695.67499999999</v>
      </c>
      <c r="FW12" s="3">
        <f t="shared" si="10"/>
        <v>131732.19400000002</v>
      </c>
      <c r="FX12" s="3">
        <f t="shared" si="10"/>
        <v>113768.71300000002</v>
      </c>
      <c r="FY12" s="3">
        <f t="shared" si="11"/>
        <v>149695.67499999999</v>
      </c>
      <c r="FZ12" s="3">
        <f t="shared" si="12"/>
        <v>131732.19400000002</v>
      </c>
      <c r="GA12" s="3">
        <f t="shared" si="13"/>
        <v>113768.71300000002</v>
      </c>
      <c r="GB12" s="3">
        <f t="shared" si="14"/>
        <v>125744.367</v>
      </c>
      <c r="GC12" s="3">
        <f t="shared" si="15"/>
        <v>107780.88600000001</v>
      </c>
      <c r="GD12" s="3">
        <f t="shared" si="16"/>
        <v>89817.405000000013</v>
      </c>
      <c r="GE12" s="3">
        <f t="shared" si="17"/>
        <v>125744.367</v>
      </c>
      <c r="GF12" s="3">
        <f t="shared" si="18"/>
        <v>113768.71300000002</v>
      </c>
      <c r="GG12" s="3">
        <f t="shared" si="19"/>
        <v>113768.71300000002</v>
      </c>
      <c r="GH12" s="14">
        <f t="shared" si="20"/>
        <v>29939.135000000002</v>
      </c>
      <c r="GI12" s="3">
        <f t="shared" si="21"/>
        <v>23951.308000000005</v>
      </c>
      <c r="GJ12" s="3">
        <f t="shared" si="22"/>
        <v>17963.481</v>
      </c>
      <c r="GK12" s="3">
        <f t="shared" si="23"/>
        <v>35926.962</v>
      </c>
      <c r="GL12" s="3">
        <f t="shared" si="24"/>
        <v>29939.135000000002</v>
      </c>
      <c r="GM12" s="3">
        <f t="shared" si="25"/>
        <v>23951.308000000005</v>
      </c>
      <c r="GN12" s="3">
        <f t="shared" si="26"/>
        <v>47902.616000000009</v>
      </c>
      <c r="GO12" s="3">
        <f t="shared" si="27"/>
        <v>41914.789000000004</v>
      </c>
      <c r="GP12" s="3">
        <f t="shared" si="28"/>
        <v>35926.962</v>
      </c>
      <c r="GQ12" s="3">
        <f t="shared" si="29"/>
        <v>23951.308000000005</v>
      </c>
      <c r="GR12" s="3">
        <f t="shared" si="30"/>
        <v>17963.481</v>
      </c>
      <c r="GS12" s="3">
        <f t="shared" si="31"/>
        <v>11975.654000000002</v>
      </c>
      <c r="GT12" s="3">
        <f t="shared" si="32"/>
        <v>17963.481</v>
      </c>
      <c r="GU12" s="3">
        <f t="shared" si="33"/>
        <v>14370.784800000001</v>
      </c>
      <c r="GV12" s="3">
        <f t="shared" si="34"/>
        <v>11975.654000000002</v>
      </c>
      <c r="GW12" s="3">
        <f t="shared" si="35"/>
        <v>17963.481</v>
      </c>
      <c r="GX12" s="3">
        <f t="shared" si="36"/>
        <v>14370.784800000001</v>
      </c>
      <c r="GY12" s="3">
        <f t="shared" si="37"/>
        <v>11975.654000000002</v>
      </c>
      <c r="GZ12" s="3">
        <f t="shared" si="38"/>
        <v>856558.65235000011</v>
      </c>
      <c r="HA12" s="3">
        <f t="shared" si="38"/>
        <v>880509.96035000007</v>
      </c>
      <c r="HB12" s="3">
        <f t="shared" si="38"/>
        <v>880509.96035000007</v>
      </c>
      <c r="HC12" s="3">
        <f t="shared" si="39"/>
        <v>10778088.600000001</v>
      </c>
      <c r="HD12" s="3">
        <f t="shared" si="40"/>
        <v>14370784.800000001</v>
      </c>
      <c r="HE12" s="3">
        <f t="shared" si="41"/>
        <v>16167132.900000002</v>
      </c>
      <c r="HF12" s="3">
        <f t="shared" si="42"/>
        <v>21556177.200000003</v>
      </c>
      <c r="HG12" s="3">
        <f t="shared" si="43"/>
        <v>43112354.400000006</v>
      </c>
      <c r="HH12" s="3">
        <f t="shared" si="44"/>
        <v>71853924</v>
      </c>
      <c r="HI12" s="3">
        <f t="shared" si="45"/>
        <v>89817405</v>
      </c>
      <c r="HJ12" s="3">
        <f t="shared" si="46"/>
        <v>10778088.600000001</v>
      </c>
      <c r="HK12" s="3">
        <f t="shared" si="47"/>
        <v>14370784.800000001</v>
      </c>
      <c r="HL12" s="3">
        <f t="shared" si="48"/>
        <v>16167132.900000002</v>
      </c>
      <c r="HM12" s="3">
        <f t="shared" si="49"/>
        <v>21556177.200000003</v>
      </c>
      <c r="HN12" s="3">
        <f t="shared" si="50"/>
        <v>43112354.400000006</v>
      </c>
      <c r="HO12" s="3">
        <f t="shared" si="51"/>
        <v>71853924</v>
      </c>
      <c r="HP12" s="3">
        <f t="shared" si="52"/>
        <v>89817405</v>
      </c>
      <c r="HQ12" s="3">
        <f t="shared" si="53"/>
        <v>71853924</v>
      </c>
      <c r="HR12" s="3">
        <f t="shared" si="54"/>
        <v>14370784.800000001</v>
      </c>
      <c r="HS12" s="3">
        <f t="shared" si="55"/>
        <v>16167132.900000002</v>
      </c>
      <c r="HT12" s="3">
        <f t="shared" si="56"/>
        <v>21556177.200000003</v>
      </c>
      <c r="HU12" s="3">
        <f t="shared" si="57"/>
        <v>43112354.400000006</v>
      </c>
      <c r="HV12" s="3">
        <f t="shared" si="58"/>
        <v>71853924</v>
      </c>
      <c r="HW12" s="3">
        <f t="shared" si="59"/>
        <v>89817405</v>
      </c>
      <c r="HX12" s="3">
        <f t="shared" si="60"/>
        <v>7185392.4000000004</v>
      </c>
      <c r="HY12" s="3">
        <f t="shared" si="61"/>
        <v>9580523.2000000011</v>
      </c>
      <c r="HZ12" s="3">
        <f t="shared" si="62"/>
        <v>10778088.600000001</v>
      </c>
      <c r="IA12" s="3">
        <f t="shared" si="63"/>
        <v>14370784.800000001</v>
      </c>
      <c r="IB12" s="3">
        <f t="shared" si="64"/>
        <v>28741569.600000001</v>
      </c>
      <c r="IC12" s="3">
        <f t="shared" si="65"/>
        <v>47902616</v>
      </c>
      <c r="ID12" s="3">
        <f t="shared" si="66"/>
        <v>59878270</v>
      </c>
      <c r="IE12" s="3">
        <f t="shared" si="67"/>
        <v>7185392.4000000004</v>
      </c>
      <c r="IF12" s="3">
        <f t="shared" si="68"/>
        <v>9580523.2000000011</v>
      </c>
      <c r="IG12" s="3">
        <f t="shared" si="69"/>
        <v>10778088.600000001</v>
      </c>
      <c r="IH12" s="3">
        <f t="shared" si="70"/>
        <v>14370784.800000001</v>
      </c>
      <c r="II12" s="3">
        <f t="shared" si="71"/>
        <v>28741569.600000001</v>
      </c>
      <c r="IJ12" s="3">
        <f t="shared" si="72"/>
        <v>47902616</v>
      </c>
      <c r="IK12" s="3">
        <f t="shared" si="73"/>
        <v>59878270</v>
      </c>
      <c r="IL12" s="3">
        <f t="shared" si="74"/>
        <v>7185392.4000000004</v>
      </c>
      <c r="IM12" s="3">
        <f t="shared" si="75"/>
        <v>9580523.2000000011</v>
      </c>
      <c r="IN12" s="3">
        <f t="shared" si="76"/>
        <v>10778088.600000001</v>
      </c>
      <c r="IO12" s="3">
        <f t="shared" si="77"/>
        <v>21556177.200000003</v>
      </c>
      <c r="IP12" s="3">
        <f t="shared" si="78"/>
        <v>28741569.600000001</v>
      </c>
      <c r="IQ12" s="3">
        <f t="shared" si="79"/>
        <v>47902616</v>
      </c>
      <c r="IR12" s="3">
        <f t="shared" si="80"/>
        <v>47902616</v>
      </c>
      <c r="IS12" s="3">
        <f t="array" ref="IS12">SUM(IF($C$2:$IR$2&gt;=1,C12:IR12,0))</f>
        <v>287614491.85640007</v>
      </c>
      <c r="IT12" s="5" t="s">
        <v>164</v>
      </c>
    </row>
    <row r="13" spans="1:254" x14ac:dyDescent="0.2">
      <c r="A13" s="2" t="s">
        <v>134</v>
      </c>
      <c r="B13" s="1" t="s">
        <v>2</v>
      </c>
      <c r="C13" s="9">
        <v>252207.27324000004</v>
      </c>
      <c r="D13" s="9">
        <v>74249.054799999998</v>
      </c>
      <c r="E13" s="9">
        <v>74249.054799999998</v>
      </c>
      <c r="F13" s="9">
        <v>31136.700400000002</v>
      </c>
      <c r="G13" s="9">
        <v>161671.32900000003</v>
      </c>
      <c r="H13" s="9">
        <v>74249.054799999998</v>
      </c>
      <c r="I13" s="9">
        <v>17963.481</v>
      </c>
      <c r="J13" s="9">
        <v>23951.308000000005</v>
      </c>
      <c r="K13" s="9">
        <v>50297.746800000008</v>
      </c>
      <c r="L13" s="9">
        <v>82632.012600000016</v>
      </c>
      <c r="M13" s="9">
        <v>75446.620200000005</v>
      </c>
      <c r="N13" s="9">
        <v>92212.535800000012</v>
      </c>
      <c r="O13" s="9">
        <v>23951.308000000005</v>
      </c>
      <c r="P13" s="9">
        <v>17963.481</v>
      </c>
      <c r="Q13" s="9">
        <v>17963.481</v>
      </c>
      <c r="R13" s="9">
        <v>26346.4388</v>
      </c>
      <c r="S13" s="9">
        <v>247896.03780000002</v>
      </c>
      <c r="T13" s="9">
        <v>71853.923999999999</v>
      </c>
      <c r="U13" s="9">
        <v>71853.923999999999</v>
      </c>
      <c r="V13" s="9">
        <v>29939.135000000002</v>
      </c>
      <c r="W13" s="9">
        <v>159276.19820000001</v>
      </c>
      <c r="X13" s="9">
        <v>71853.923999999999</v>
      </c>
      <c r="Y13" s="9">
        <v>16765.915600000004</v>
      </c>
      <c r="Z13" s="9">
        <v>22753.742600000001</v>
      </c>
      <c r="AA13" s="9">
        <v>49100.181400000009</v>
      </c>
      <c r="AB13" s="9">
        <v>80236.881800000017</v>
      </c>
      <c r="AC13" s="9">
        <v>73051.489400000006</v>
      </c>
      <c r="AD13" s="9">
        <v>89817.404999999999</v>
      </c>
      <c r="AE13" s="9">
        <v>23951.308000000005</v>
      </c>
      <c r="AF13" s="9">
        <v>16765.915600000004</v>
      </c>
      <c r="AG13" s="9">
        <v>16765.915600000004</v>
      </c>
      <c r="AH13" s="9">
        <v>25148.873400000004</v>
      </c>
      <c r="AI13" s="9">
        <v>243105.77620000002</v>
      </c>
      <c r="AJ13" s="9">
        <v>69458.7932</v>
      </c>
      <c r="AK13" s="9">
        <v>69458.7932</v>
      </c>
      <c r="AL13" s="9">
        <v>28741.569600000003</v>
      </c>
      <c r="AM13" s="9">
        <v>155683.50200000001</v>
      </c>
      <c r="AN13" s="9">
        <v>69458.7932</v>
      </c>
      <c r="AO13" s="9">
        <v>15568.350200000001</v>
      </c>
      <c r="AP13" s="9">
        <v>21556.177200000006</v>
      </c>
      <c r="AQ13" s="9">
        <v>47902.616000000009</v>
      </c>
      <c r="AR13" s="9">
        <v>77841.751000000004</v>
      </c>
      <c r="AS13" s="9">
        <v>70656.358600000021</v>
      </c>
      <c r="AT13" s="9">
        <v>87422.2742</v>
      </c>
      <c r="AU13" s="9">
        <v>23951.308000000005</v>
      </c>
      <c r="AV13" s="9">
        <v>15568.350200000001</v>
      </c>
      <c r="AW13" s="9">
        <v>15568.350200000001</v>
      </c>
      <c r="AX13" s="9">
        <v>23951.308000000005</v>
      </c>
      <c r="AY13" s="9">
        <v>838.29578000000015</v>
      </c>
      <c r="AZ13" s="9">
        <v>838295.78</v>
      </c>
      <c r="BA13" s="9">
        <v>1197565.4000000001</v>
      </c>
      <c r="BB13" s="9">
        <v>3592696.2</v>
      </c>
      <c r="BC13" s="9">
        <v>2658595.1880000005</v>
      </c>
      <c r="BD13" s="9">
        <v>2658595.1880000005</v>
      </c>
      <c r="BE13" s="9">
        <v>1940055.9480000003</v>
      </c>
      <c r="BF13" s="9">
        <v>2874156.96</v>
      </c>
      <c r="BG13" s="9">
        <v>2658595.1880000005</v>
      </c>
      <c r="BH13" s="9">
        <v>1688567.2140000004</v>
      </c>
      <c r="BI13" s="9">
        <v>1688567.2140000004</v>
      </c>
      <c r="BJ13" s="9">
        <v>1832275.0620000002</v>
      </c>
      <c r="BK13" s="9">
        <v>2874156.96</v>
      </c>
      <c r="BL13" s="9">
        <v>2874156.96</v>
      </c>
      <c r="BM13" s="9">
        <v>2874156.96</v>
      </c>
      <c r="BN13" s="9">
        <v>1688567.2140000004</v>
      </c>
      <c r="BO13" s="9">
        <v>1940055.9480000003</v>
      </c>
      <c r="BP13" s="9">
        <v>1940055.9480000003</v>
      </c>
      <c r="BQ13" s="9">
        <v>2478960.378</v>
      </c>
      <c r="BR13" s="9">
        <v>3592696.2</v>
      </c>
      <c r="BS13" s="9">
        <v>2658595.1880000005</v>
      </c>
      <c r="BT13" s="9">
        <v>2658595.1880000005</v>
      </c>
      <c r="BU13" s="9">
        <v>1940055.9480000003</v>
      </c>
      <c r="BV13" s="9">
        <v>2874156.96</v>
      </c>
      <c r="BW13" s="9">
        <v>2658595.1880000005</v>
      </c>
      <c r="BX13" s="9">
        <v>1688567.2140000004</v>
      </c>
      <c r="BY13" s="9">
        <v>1688567.2140000004</v>
      </c>
      <c r="BZ13" s="9">
        <v>1832275.0620000002</v>
      </c>
      <c r="CA13" s="9">
        <v>2874156.96</v>
      </c>
      <c r="CB13" s="9">
        <v>2874156.96</v>
      </c>
      <c r="CC13" s="9">
        <v>2874156.96</v>
      </c>
      <c r="CD13" s="9">
        <v>1688567.2140000004</v>
      </c>
      <c r="CE13" s="9">
        <v>1940055.9480000003</v>
      </c>
      <c r="CF13" s="9">
        <v>1940055.9480000003</v>
      </c>
      <c r="CG13" s="9">
        <v>2478960.378</v>
      </c>
      <c r="CH13" s="9">
        <v>3592696.2</v>
      </c>
      <c r="CI13" s="9">
        <v>2658595.1880000005</v>
      </c>
      <c r="CJ13" s="9">
        <v>2658595.1880000005</v>
      </c>
      <c r="CK13" s="9">
        <v>1940055.9480000003</v>
      </c>
      <c r="CL13" s="9">
        <v>2874156.96</v>
      </c>
      <c r="CM13" s="9">
        <v>2658595.1880000005</v>
      </c>
      <c r="CN13" s="9">
        <v>1688567.2140000004</v>
      </c>
      <c r="CO13" s="9">
        <v>1688567.2140000004</v>
      </c>
      <c r="CP13" s="9">
        <v>1832275.0620000002</v>
      </c>
      <c r="CQ13" s="9">
        <v>2874156.96</v>
      </c>
      <c r="CR13" s="9">
        <v>2874156.96</v>
      </c>
      <c r="CS13" s="9">
        <v>2874156.96</v>
      </c>
      <c r="CT13" s="9">
        <v>1688567.2140000004</v>
      </c>
      <c r="CU13" s="9">
        <v>1940055.9480000003</v>
      </c>
      <c r="CV13" s="9">
        <v>1940055.9480000003</v>
      </c>
      <c r="CW13" s="9">
        <v>2478960.378</v>
      </c>
      <c r="CX13" s="9">
        <v>5987827</v>
      </c>
      <c r="CY13" s="9">
        <v>4430991.9800000004</v>
      </c>
      <c r="CZ13" s="9">
        <v>4430991.9800000004</v>
      </c>
      <c r="DA13" s="9">
        <v>3233426.58</v>
      </c>
      <c r="DB13" s="9">
        <v>4790261.6000000006</v>
      </c>
      <c r="DC13" s="9">
        <v>4430991.9800000004</v>
      </c>
      <c r="DD13" s="9">
        <v>2814278.69</v>
      </c>
      <c r="DE13" s="9">
        <v>2814278.69</v>
      </c>
      <c r="DF13" s="9">
        <v>3053791.77</v>
      </c>
      <c r="DG13" s="9">
        <v>4790261.6000000006</v>
      </c>
      <c r="DH13" s="9">
        <v>4790261.6000000006</v>
      </c>
      <c r="DI13" s="9">
        <v>4790261.6000000006</v>
      </c>
      <c r="DJ13" s="9">
        <v>2814278.69</v>
      </c>
      <c r="DK13" s="9">
        <v>3233426.58</v>
      </c>
      <c r="DL13" s="9">
        <v>3233426.58</v>
      </c>
      <c r="DM13" s="9">
        <v>4131600.6300000004</v>
      </c>
      <c r="DN13" s="9">
        <v>9580523.2000000011</v>
      </c>
      <c r="DO13" s="9">
        <v>7089587.1680000005</v>
      </c>
      <c r="DP13" s="9">
        <v>7089587.1680000005</v>
      </c>
      <c r="DQ13" s="9">
        <v>5173482.5280000009</v>
      </c>
      <c r="DR13" s="9">
        <v>7664418.5600000005</v>
      </c>
      <c r="DS13" s="9">
        <v>7089587.1680000005</v>
      </c>
      <c r="DT13" s="9">
        <v>4502845.9040000001</v>
      </c>
      <c r="DU13" s="9">
        <v>4502845.9040000001</v>
      </c>
      <c r="DV13" s="9">
        <v>4886066.8320000013</v>
      </c>
      <c r="DW13" s="9">
        <v>7664418.5600000005</v>
      </c>
      <c r="DX13" s="9">
        <v>7664418.5600000005</v>
      </c>
      <c r="DY13" s="9">
        <v>7664418.5600000005</v>
      </c>
      <c r="DZ13" s="9">
        <v>4502845.9040000001</v>
      </c>
      <c r="EA13" s="9">
        <v>5173482.5280000009</v>
      </c>
      <c r="EB13" s="9">
        <v>5173482.5280000009</v>
      </c>
      <c r="EC13" s="9">
        <v>6610561.0080000004</v>
      </c>
      <c r="ED13" s="9">
        <v>9580523.2000000011</v>
      </c>
      <c r="EE13" s="9">
        <v>7089587.1680000005</v>
      </c>
      <c r="EF13" s="9">
        <v>7089587.1680000005</v>
      </c>
      <c r="EG13" s="9">
        <v>5173482.5280000009</v>
      </c>
      <c r="EH13" s="9">
        <v>7664418.5600000005</v>
      </c>
      <c r="EI13" s="9">
        <v>7089587.1680000005</v>
      </c>
      <c r="EJ13" s="9">
        <v>4502845.9040000001</v>
      </c>
      <c r="EK13" s="9">
        <v>4502845.9040000001</v>
      </c>
      <c r="EL13" s="9">
        <v>4886066.8320000013</v>
      </c>
      <c r="EM13" s="9">
        <v>7664418.5600000005</v>
      </c>
      <c r="EN13" s="9">
        <v>7664418.5600000005</v>
      </c>
      <c r="EO13" s="9">
        <v>7664418.5600000005</v>
      </c>
      <c r="EP13" s="9">
        <v>4502845.9040000001</v>
      </c>
      <c r="EQ13" s="9">
        <v>5173482.5280000009</v>
      </c>
      <c r="ER13" s="9">
        <v>5173482.5280000009</v>
      </c>
      <c r="ES13" s="9">
        <v>6610561.0080000004</v>
      </c>
      <c r="ET13" s="9">
        <v>15568350.200000001</v>
      </c>
      <c r="EU13" s="9">
        <v>11520579.148000002</v>
      </c>
      <c r="EV13" s="9">
        <v>11520579.148000002</v>
      </c>
      <c r="EW13" s="9">
        <v>8406909.1080000009</v>
      </c>
      <c r="EX13" s="9">
        <v>12454680.16</v>
      </c>
      <c r="EY13" s="9">
        <v>11520579.148000002</v>
      </c>
      <c r="EZ13" s="9">
        <v>7317124.5940000005</v>
      </c>
      <c r="FA13" s="9">
        <v>7317124.5940000005</v>
      </c>
      <c r="FB13" s="9">
        <v>7939858.6020000009</v>
      </c>
      <c r="FC13" s="9">
        <v>12454680.16</v>
      </c>
      <c r="FD13" s="9">
        <v>12454680.16</v>
      </c>
      <c r="FE13" s="9">
        <v>12454680.16</v>
      </c>
      <c r="FF13" s="9">
        <v>7317124.5940000005</v>
      </c>
      <c r="FG13" s="9">
        <v>8406909.1080000009</v>
      </c>
      <c r="FH13" s="9">
        <v>8406909.1080000009</v>
      </c>
      <c r="FI13" s="9">
        <v>10742161.638</v>
      </c>
      <c r="FJ13" s="3">
        <f t="shared" si="81"/>
        <v>357593.02844000002</v>
      </c>
      <c r="FK13" s="3">
        <f t="shared" si="0"/>
        <v>349689.09680000006</v>
      </c>
      <c r="FL13" s="3">
        <f t="shared" si="0"/>
        <v>341306.13900000002</v>
      </c>
      <c r="FM13" s="3">
        <f t="shared" si="1"/>
        <v>357593.02844000002</v>
      </c>
      <c r="FN13" s="3">
        <f t="shared" si="2"/>
        <v>349689.09680000006</v>
      </c>
      <c r="FO13" s="3">
        <f t="shared" si="3"/>
        <v>341306.13900000002</v>
      </c>
      <c r="FP13" s="3">
        <f t="shared" si="4"/>
        <v>318552.39640000003</v>
      </c>
      <c r="FQ13" s="3">
        <f t="shared" si="5"/>
        <v>311367.00400000002</v>
      </c>
      <c r="FR13" s="3">
        <f t="shared" si="6"/>
        <v>302984.04619999998</v>
      </c>
      <c r="FS13" s="3">
        <f t="shared" si="7"/>
        <v>328132.91960000002</v>
      </c>
      <c r="FT13" s="3">
        <f t="shared" si="8"/>
        <v>320947.52720000001</v>
      </c>
      <c r="FU13" s="3">
        <f t="shared" si="9"/>
        <v>312564.56939999998</v>
      </c>
      <c r="FV13" s="3">
        <f t="shared" si="82"/>
        <v>166461.5906</v>
      </c>
      <c r="FW13" s="3">
        <f t="shared" si="10"/>
        <v>161671.329</v>
      </c>
      <c r="FX13" s="3">
        <f t="shared" si="10"/>
        <v>161671.329</v>
      </c>
      <c r="FY13" s="3">
        <f t="shared" si="11"/>
        <v>156881.0674</v>
      </c>
      <c r="FZ13" s="3">
        <f t="shared" si="12"/>
        <v>152090.80580000003</v>
      </c>
      <c r="GA13" s="3">
        <f t="shared" si="13"/>
        <v>147300.5442</v>
      </c>
      <c r="GB13" s="3">
        <f t="shared" si="14"/>
        <v>156881.0674</v>
      </c>
      <c r="GC13" s="3">
        <f t="shared" si="15"/>
        <v>152090.80580000003</v>
      </c>
      <c r="GD13" s="3">
        <f t="shared" si="16"/>
        <v>147300.5442</v>
      </c>
      <c r="GE13" s="3">
        <f t="shared" si="17"/>
        <v>166461.5906</v>
      </c>
      <c r="GF13" s="3">
        <f t="shared" si="18"/>
        <v>161671.329</v>
      </c>
      <c r="GG13" s="3">
        <f t="shared" si="19"/>
        <v>161671.329</v>
      </c>
      <c r="GH13" s="14">
        <f t="shared" si="20"/>
        <v>23951.308000000005</v>
      </c>
      <c r="GI13" s="3">
        <f t="shared" si="21"/>
        <v>23951.308000000005</v>
      </c>
      <c r="GJ13" s="3">
        <f t="shared" si="22"/>
        <v>23951.308000000005</v>
      </c>
      <c r="GK13" s="3">
        <f t="shared" si="23"/>
        <v>17963.481</v>
      </c>
      <c r="GL13" s="3">
        <f t="shared" si="24"/>
        <v>16765.915600000004</v>
      </c>
      <c r="GM13" s="3">
        <f t="shared" si="25"/>
        <v>15568.350200000001</v>
      </c>
      <c r="GN13" s="3">
        <f t="shared" si="26"/>
        <v>23951.308000000005</v>
      </c>
      <c r="GO13" s="3">
        <f t="shared" si="27"/>
        <v>22753.742600000001</v>
      </c>
      <c r="GP13" s="3">
        <f t="shared" si="28"/>
        <v>21556.177200000006</v>
      </c>
      <c r="GQ13" s="3">
        <f t="shared" si="29"/>
        <v>26346.4388</v>
      </c>
      <c r="GR13" s="3">
        <f t="shared" si="30"/>
        <v>25148.873400000004</v>
      </c>
      <c r="GS13" s="3">
        <f t="shared" si="31"/>
        <v>23951.308000000005</v>
      </c>
      <c r="GT13" s="3">
        <f t="shared" si="32"/>
        <v>17963.481</v>
      </c>
      <c r="GU13" s="3">
        <f t="shared" si="33"/>
        <v>16765.915600000004</v>
      </c>
      <c r="GV13" s="3">
        <f t="shared" si="34"/>
        <v>15568.350200000001</v>
      </c>
      <c r="GW13" s="3">
        <f t="shared" si="35"/>
        <v>17963.481</v>
      </c>
      <c r="GX13" s="3">
        <f t="shared" si="36"/>
        <v>16765.915600000004</v>
      </c>
      <c r="GY13" s="3">
        <f t="shared" si="37"/>
        <v>15568.350200000001</v>
      </c>
      <c r="GZ13" s="3">
        <f t="shared" si="38"/>
        <v>838.29578000000015</v>
      </c>
      <c r="HA13" s="3">
        <f t="shared" si="38"/>
        <v>838295.78</v>
      </c>
      <c r="HB13" s="3">
        <f t="shared" si="38"/>
        <v>1197565.4000000001</v>
      </c>
      <c r="HC13" s="3">
        <f t="shared" si="39"/>
        <v>8191347.3360000011</v>
      </c>
      <c r="HD13" s="3">
        <f t="shared" si="40"/>
        <v>8191347.3360000011</v>
      </c>
      <c r="HE13" s="3">
        <f t="shared" si="41"/>
        <v>8191347.3360000011</v>
      </c>
      <c r="HF13" s="3">
        <f t="shared" si="42"/>
        <v>13652245.560000001</v>
      </c>
      <c r="HG13" s="3">
        <f t="shared" si="43"/>
        <v>21843592.896000002</v>
      </c>
      <c r="HH13" s="3">
        <f t="shared" si="44"/>
        <v>21843592.896000002</v>
      </c>
      <c r="HI13" s="3">
        <f t="shared" si="45"/>
        <v>35495838.456000008</v>
      </c>
      <c r="HJ13" s="3">
        <f t="shared" si="46"/>
        <v>8406909.1079999991</v>
      </c>
      <c r="HK13" s="3">
        <f t="shared" si="47"/>
        <v>8406909.1079999991</v>
      </c>
      <c r="HL13" s="3">
        <f t="shared" si="48"/>
        <v>8406909.1079999991</v>
      </c>
      <c r="HM13" s="3">
        <f t="shared" si="49"/>
        <v>14011515.180000003</v>
      </c>
      <c r="HN13" s="3">
        <f t="shared" si="50"/>
        <v>22418424.288000003</v>
      </c>
      <c r="HO13" s="3">
        <f t="shared" si="51"/>
        <v>22418424.288000003</v>
      </c>
      <c r="HP13" s="3">
        <f t="shared" si="52"/>
        <v>36429939.468000002</v>
      </c>
      <c r="HQ13" s="3">
        <f t="shared" si="53"/>
        <v>22418424.288000003</v>
      </c>
      <c r="HR13" s="3">
        <f t="shared" si="54"/>
        <v>8406909.1079999991</v>
      </c>
      <c r="HS13" s="3">
        <f t="shared" si="55"/>
        <v>8406909.1079999991</v>
      </c>
      <c r="HT13" s="3">
        <f t="shared" si="56"/>
        <v>14011515.180000003</v>
      </c>
      <c r="HU13" s="3">
        <f t="shared" si="57"/>
        <v>22418424.288000003</v>
      </c>
      <c r="HV13" s="3">
        <f t="shared" si="58"/>
        <v>22418424.288000003</v>
      </c>
      <c r="HW13" s="3">
        <f t="shared" si="59"/>
        <v>36429939.468000002</v>
      </c>
      <c r="HX13" s="3">
        <f t="shared" si="60"/>
        <v>5532752.148</v>
      </c>
      <c r="HY13" s="3">
        <f t="shared" si="61"/>
        <v>5532752.148</v>
      </c>
      <c r="HZ13" s="3">
        <f t="shared" si="62"/>
        <v>5532752.148</v>
      </c>
      <c r="IA13" s="3">
        <f t="shared" si="63"/>
        <v>9221253.5800000019</v>
      </c>
      <c r="IB13" s="3">
        <f t="shared" si="64"/>
        <v>14754005.728</v>
      </c>
      <c r="IC13" s="3">
        <f t="shared" si="65"/>
        <v>14754005.728</v>
      </c>
      <c r="ID13" s="3">
        <f t="shared" si="66"/>
        <v>23975259.308000002</v>
      </c>
      <c r="IE13" s="3">
        <f t="shared" si="67"/>
        <v>5532752.148</v>
      </c>
      <c r="IF13" s="3">
        <f t="shared" si="68"/>
        <v>5748313.9199999999</v>
      </c>
      <c r="IG13" s="3">
        <f t="shared" si="69"/>
        <v>5532752.148</v>
      </c>
      <c r="IH13" s="3">
        <f t="shared" si="70"/>
        <v>9221253.5800000019</v>
      </c>
      <c r="II13" s="3">
        <f t="shared" si="71"/>
        <v>14754005.728</v>
      </c>
      <c r="IJ13" s="3">
        <f t="shared" si="72"/>
        <v>14754005.728</v>
      </c>
      <c r="IK13" s="3">
        <f t="shared" si="73"/>
        <v>23975259.308000002</v>
      </c>
      <c r="IL13" s="3">
        <f t="shared" si="74"/>
        <v>5532752.148</v>
      </c>
      <c r="IM13" s="3">
        <f t="shared" si="75"/>
        <v>5532752.148</v>
      </c>
      <c r="IN13" s="3">
        <f t="shared" si="76"/>
        <v>5532752.148</v>
      </c>
      <c r="IO13" s="3">
        <f t="shared" si="77"/>
        <v>12275045.350000001</v>
      </c>
      <c r="IP13" s="3">
        <f t="shared" si="78"/>
        <v>14754005.728</v>
      </c>
      <c r="IQ13" s="3">
        <f t="shared" si="79"/>
        <v>14754005.728</v>
      </c>
      <c r="IR13" s="3">
        <f t="shared" si="80"/>
        <v>14754005.728</v>
      </c>
      <c r="IS13" s="3">
        <f t="array" ref="IS13">SUM(IF($C$2:$IR$2&gt;=1,C13:IR13,0))</f>
        <v>130835217.51540002</v>
      </c>
      <c r="IT13" s="5" t="s">
        <v>164</v>
      </c>
    </row>
    <row r="14" spans="1:254" x14ac:dyDescent="0.2">
      <c r="A14" s="2" t="s">
        <v>76</v>
      </c>
      <c r="B14" s="1" t="s">
        <v>2</v>
      </c>
      <c r="C14" s="9">
        <v>233525.25300000003</v>
      </c>
      <c r="D14" s="9">
        <v>65866.097000000009</v>
      </c>
      <c r="E14" s="9">
        <v>65866.097000000009</v>
      </c>
      <c r="F14" s="9">
        <v>27544.004200000003</v>
      </c>
      <c r="G14" s="9">
        <v>161671.32900000003</v>
      </c>
      <c r="H14" s="9">
        <v>65866.097000000009</v>
      </c>
      <c r="I14" s="9">
        <v>11376.871300000001</v>
      </c>
      <c r="J14" s="9">
        <v>26106.925719999999</v>
      </c>
      <c r="K14" s="9">
        <v>45507.485200000003</v>
      </c>
      <c r="L14" s="9">
        <v>65866.097000000009</v>
      </c>
      <c r="M14" s="9">
        <v>57483.139200000005</v>
      </c>
      <c r="N14" s="9">
        <v>77841.751000000004</v>
      </c>
      <c r="O14" s="9">
        <v>23951.308000000005</v>
      </c>
      <c r="P14" s="9">
        <v>16765.915600000004</v>
      </c>
      <c r="Q14" s="9">
        <v>16765.915600000004</v>
      </c>
      <c r="R14" s="9">
        <v>31136.700400000002</v>
      </c>
      <c r="S14" s="9">
        <v>215561.77200000003</v>
      </c>
      <c r="T14" s="9">
        <v>58680.704600000012</v>
      </c>
      <c r="U14" s="9">
        <v>58680.704600000012</v>
      </c>
      <c r="V14" s="9">
        <v>22753.742600000001</v>
      </c>
      <c r="W14" s="9">
        <v>145504.19610000003</v>
      </c>
      <c r="X14" s="9">
        <v>58680.704600000012</v>
      </c>
      <c r="Y14" s="9">
        <v>9341.0101200000008</v>
      </c>
      <c r="Z14" s="9">
        <v>20358.611800000002</v>
      </c>
      <c r="AA14" s="9">
        <v>35926.962</v>
      </c>
      <c r="AB14" s="9">
        <v>57483.139200000005</v>
      </c>
      <c r="AC14" s="9">
        <v>47902.616000000009</v>
      </c>
      <c r="AD14" s="9">
        <v>69458.7932</v>
      </c>
      <c r="AE14" s="9">
        <v>22753.742600000001</v>
      </c>
      <c r="AF14" s="9">
        <v>14370.784800000001</v>
      </c>
      <c r="AG14" s="9">
        <v>14370.784800000001</v>
      </c>
      <c r="AH14" s="9">
        <v>26346.4388</v>
      </c>
      <c r="AI14" s="9">
        <v>199993.42180000004</v>
      </c>
      <c r="AJ14" s="9">
        <v>47902.616000000009</v>
      </c>
      <c r="AK14" s="9">
        <v>47902.616000000009</v>
      </c>
      <c r="AL14" s="9">
        <v>17963.481</v>
      </c>
      <c r="AM14" s="9">
        <v>136522.45560000002</v>
      </c>
      <c r="AN14" s="9">
        <v>47902.616000000009</v>
      </c>
      <c r="AO14" s="9">
        <v>8382.957800000002</v>
      </c>
      <c r="AP14" s="9">
        <v>17963.481</v>
      </c>
      <c r="AQ14" s="9">
        <v>27544.004200000003</v>
      </c>
      <c r="AR14" s="9">
        <v>47902.616000000009</v>
      </c>
      <c r="AS14" s="9">
        <v>44309.919800000003</v>
      </c>
      <c r="AT14" s="9">
        <v>59878.270000000004</v>
      </c>
      <c r="AU14" s="9">
        <v>21556.177200000006</v>
      </c>
      <c r="AV14" s="9">
        <v>11975.654000000002</v>
      </c>
      <c r="AW14" s="9">
        <v>11975.654000000002</v>
      </c>
      <c r="AX14" s="9">
        <v>23951.308000000005</v>
      </c>
      <c r="AY14" s="9">
        <v>47902.616000000009</v>
      </c>
      <c r="AZ14" s="9">
        <v>59878270</v>
      </c>
      <c r="BA14" s="9">
        <v>71853924</v>
      </c>
      <c r="BB14" s="9">
        <v>16765915.600000001</v>
      </c>
      <c r="BC14" s="9">
        <v>16765915.600000001</v>
      </c>
      <c r="BD14" s="9">
        <v>16765916.797565402</v>
      </c>
      <c r="BE14" s="9">
        <v>16765917.995130802</v>
      </c>
      <c r="BF14" s="9">
        <v>16765919.192696203</v>
      </c>
      <c r="BG14" s="9">
        <v>16765920.390261602</v>
      </c>
      <c r="BH14" s="9">
        <v>16765921.587827001</v>
      </c>
      <c r="BI14" s="9">
        <v>16765922.785392404</v>
      </c>
      <c r="BJ14" s="9">
        <v>16765923.982957803</v>
      </c>
      <c r="BK14" s="9">
        <v>16765925.180523204</v>
      </c>
      <c r="BL14" s="9">
        <v>16765926.378088603</v>
      </c>
      <c r="BM14" s="9">
        <v>16765927.575654002</v>
      </c>
      <c r="BN14" s="9">
        <v>16765928.773219403</v>
      </c>
      <c r="BO14" s="9">
        <v>16765929.970784804</v>
      </c>
      <c r="BP14" s="9">
        <v>16765931.168350203</v>
      </c>
      <c r="BQ14" s="9">
        <v>16765932.365915604</v>
      </c>
      <c r="BR14" s="9">
        <v>50297746.800000004</v>
      </c>
      <c r="BS14" s="9">
        <v>50297746.800000004</v>
      </c>
      <c r="BT14" s="9">
        <v>50297750.392696217</v>
      </c>
      <c r="BU14" s="9">
        <v>50297753.985392407</v>
      </c>
      <c r="BV14" s="9">
        <v>50297757.578088611</v>
      </c>
      <c r="BW14" s="9">
        <v>50297761.170784809</v>
      </c>
      <c r="BX14" s="9">
        <v>50297764.763481013</v>
      </c>
      <c r="BY14" s="9">
        <v>50297768.356177203</v>
      </c>
      <c r="BZ14" s="9">
        <v>50297771.948873401</v>
      </c>
      <c r="CA14" s="9">
        <v>50297775.541569605</v>
      </c>
      <c r="CB14" s="9">
        <v>50297779.13426581</v>
      </c>
      <c r="CC14" s="9">
        <v>50297782.726962008</v>
      </c>
      <c r="CD14" s="9">
        <v>50297786.319658205</v>
      </c>
      <c r="CE14" s="9">
        <v>50297789.91235441</v>
      </c>
      <c r="CF14" s="9">
        <v>50297793.505050607</v>
      </c>
      <c r="CG14" s="9">
        <v>50297797.097746812</v>
      </c>
      <c r="CH14" s="9">
        <v>67063662.400000006</v>
      </c>
      <c r="CI14" s="9">
        <v>67063662.400000006</v>
      </c>
      <c r="CJ14" s="9">
        <v>67063667.19026161</v>
      </c>
      <c r="CK14" s="9">
        <v>67063671.980523206</v>
      </c>
      <c r="CL14" s="9">
        <v>67063676.77078481</v>
      </c>
      <c r="CM14" s="9">
        <v>67063681.561046407</v>
      </c>
      <c r="CN14" s="9">
        <v>67063686.351308003</v>
      </c>
      <c r="CO14" s="9">
        <v>67063691.141569614</v>
      </c>
      <c r="CP14" s="9">
        <v>67063695.931831211</v>
      </c>
      <c r="CQ14" s="9">
        <v>67063700.722092815</v>
      </c>
      <c r="CR14" s="9">
        <v>67063705.512354411</v>
      </c>
      <c r="CS14" s="9">
        <v>67063710.302616008</v>
      </c>
      <c r="CT14" s="9">
        <v>67063715.092877612</v>
      </c>
      <c r="CU14" s="9">
        <v>67063719.883139215</v>
      </c>
      <c r="CV14" s="9">
        <v>67063724.673400812</v>
      </c>
      <c r="CW14" s="9">
        <v>67063729.463662416</v>
      </c>
      <c r="CX14" s="9">
        <v>83829578</v>
      </c>
      <c r="CY14" s="9">
        <v>83829578</v>
      </c>
      <c r="CZ14" s="9">
        <v>83829583.987827003</v>
      </c>
      <c r="DA14" s="9">
        <v>83829589.975654021</v>
      </c>
      <c r="DB14" s="9">
        <v>83829595.963481009</v>
      </c>
      <c r="DC14" s="9">
        <v>83829601.951308012</v>
      </c>
      <c r="DD14" s="9">
        <v>83829607.939135015</v>
      </c>
      <c r="DE14" s="9">
        <v>83829613.926962018</v>
      </c>
      <c r="DF14" s="9">
        <v>83829619.914789006</v>
      </c>
      <c r="DG14" s="9">
        <v>83829625.902616009</v>
      </c>
      <c r="DH14" s="9">
        <v>83829631.890443012</v>
      </c>
      <c r="DI14" s="9">
        <v>83829637.87827</v>
      </c>
      <c r="DJ14" s="9">
        <v>83829643.866097018</v>
      </c>
      <c r="DK14" s="9">
        <v>83829649.853924021</v>
      </c>
      <c r="DL14" s="9">
        <v>83829655.841751024</v>
      </c>
      <c r="DM14" s="9">
        <v>83829661.829578012</v>
      </c>
      <c r="DN14" s="9">
        <v>100595493.60000001</v>
      </c>
      <c r="DO14" s="9">
        <v>100595493.60000001</v>
      </c>
      <c r="DP14" s="9">
        <v>100595500.78539243</v>
      </c>
      <c r="DQ14" s="9">
        <v>100595507.97078481</v>
      </c>
      <c r="DR14" s="9">
        <v>100595515.15617722</v>
      </c>
      <c r="DS14" s="9">
        <v>100595522.34156962</v>
      </c>
      <c r="DT14" s="9">
        <v>100595529.52696203</v>
      </c>
      <c r="DU14" s="9">
        <v>100595536.71235441</v>
      </c>
      <c r="DV14" s="9">
        <v>100595543.8977468</v>
      </c>
      <c r="DW14" s="9">
        <v>100595551.08313921</v>
      </c>
      <c r="DX14" s="9">
        <v>100595558.26853162</v>
      </c>
      <c r="DY14" s="9">
        <v>100595565.45392402</v>
      </c>
      <c r="DZ14" s="9">
        <v>100595572.63931641</v>
      </c>
      <c r="EA14" s="9">
        <v>100595579.82470882</v>
      </c>
      <c r="EB14" s="9">
        <v>100595587.01010121</v>
      </c>
      <c r="EC14" s="9">
        <v>100595594.19549362</v>
      </c>
      <c r="ED14" s="9">
        <v>117361409.2</v>
      </c>
      <c r="EE14" s="9">
        <v>234722818.40000001</v>
      </c>
      <c r="EF14" s="9">
        <v>234722835.16591564</v>
      </c>
      <c r="EG14" s="9">
        <v>234722851.93183124</v>
      </c>
      <c r="EH14" s="9">
        <v>234722868.69774684</v>
      </c>
      <c r="EI14" s="9">
        <v>234722885.46366245</v>
      </c>
      <c r="EJ14" s="9">
        <v>234722902.22957802</v>
      </c>
      <c r="EK14" s="9">
        <v>234722918.99549365</v>
      </c>
      <c r="EL14" s="9">
        <v>234722935.76140925</v>
      </c>
      <c r="EM14" s="9">
        <v>234722952.52732486</v>
      </c>
      <c r="EN14" s="9">
        <v>234722969.29324043</v>
      </c>
      <c r="EO14" s="9">
        <v>234722986.05915603</v>
      </c>
      <c r="EP14" s="9">
        <v>234723002.82507163</v>
      </c>
      <c r="EQ14" s="9">
        <v>234723019.59098724</v>
      </c>
      <c r="ER14" s="9">
        <v>234723036.35690281</v>
      </c>
      <c r="ES14" s="9">
        <v>234723053.12281844</v>
      </c>
      <c r="ET14" s="9">
        <v>134127324.80000001</v>
      </c>
      <c r="EU14" s="9">
        <v>402381974.40000004</v>
      </c>
      <c r="EV14" s="9">
        <v>402382003.14156973</v>
      </c>
      <c r="EW14" s="9">
        <v>402382031.88313925</v>
      </c>
      <c r="EX14" s="9">
        <v>402382060.62470889</v>
      </c>
      <c r="EY14" s="9">
        <v>402382089.36627847</v>
      </c>
      <c r="EZ14" s="9">
        <v>402382118.10784811</v>
      </c>
      <c r="FA14" s="9">
        <v>402382146.84941763</v>
      </c>
      <c r="FB14" s="9">
        <v>402382175.59098721</v>
      </c>
      <c r="FC14" s="9">
        <v>402382204.33255684</v>
      </c>
      <c r="FD14" s="9">
        <v>402382233.07412648</v>
      </c>
      <c r="FE14" s="9">
        <v>402382261.81569606</v>
      </c>
      <c r="FF14" s="9">
        <v>402382290.55726564</v>
      </c>
      <c r="FG14" s="9">
        <v>402382319.29883528</v>
      </c>
      <c r="FH14" s="9">
        <v>402382348.04040486</v>
      </c>
      <c r="FI14" s="9">
        <v>402382376.78197449</v>
      </c>
      <c r="FJ14" s="3">
        <f t="shared" si="81"/>
        <v>326935.35420000006</v>
      </c>
      <c r="FK14" s="3">
        <f t="shared" si="0"/>
        <v>296996.21920000005</v>
      </c>
      <c r="FL14" s="3">
        <f t="shared" si="0"/>
        <v>265859.51880000008</v>
      </c>
      <c r="FM14" s="3">
        <f t="shared" si="1"/>
        <v>326935.35420000006</v>
      </c>
      <c r="FN14" s="3">
        <f t="shared" si="2"/>
        <v>296996.21920000005</v>
      </c>
      <c r="FO14" s="3">
        <f t="shared" si="3"/>
        <v>265859.51880000008</v>
      </c>
      <c r="FP14" s="3">
        <f t="shared" si="4"/>
        <v>293403.52300000004</v>
      </c>
      <c r="FQ14" s="3">
        <f t="shared" si="5"/>
        <v>261668.03990000006</v>
      </c>
      <c r="FR14" s="3">
        <f t="shared" si="6"/>
        <v>232327.68760000003</v>
      </c>
      <c r="FS14" s="3">
        <f t="shared" si="7"/>
        <v>305379.17700000003</v>
      </c>
      <c r="FT14" s="3">
        <f t="shared" si="8"/>
        <v>273643.69390000007</v>
      </c>
      <c r="FU14" s="3">
        <f t="shared" si="9"/>
        <v>244303.34160000004</v>
      </c>
      <c r="FV14" s="3">
        <f t="shared" si="82"/>
        <v>143707.848</v>
      </c>
      <c r="FW14" s="3">
        <f t="shared" si="10"/>
        <v>128139.49780000001</v>
      </c>
      <c r="FX14" s="3">
        <f t="shared" si="10"/>
        <v>128139.49780000001</v>
      </c>
      <c r="FY14" s="3">
        <f t="shared" si="11"/>
        <v>131732.19400000002</v>
      </c>
      <c r="FZ14" s="3">
        <f t="shared" si="12"/>
        <v>116163.84380000002</v>
      </c>
      <c r="GA14" s="3">
        <f t="shared" si="13"/>
        <v>95805.232000000018</v>
      </c>
      <c r="GB14" s="3">
        <f t="shared" si="14"/>
        <v>131732.19400000002</v>
      </c>
      <c r="GC14" s="3">
        <f t="shared" si="15"/>
        <v>116163.84380000002</v>
      </c>
      <c r="GD14" s="3">
        <f t="shared" si="16"/>
        <v>95805.232000000018</v>
      </c>
      <c r="GE14" s="3">
        <f t="shared" si="17"/>
        <v>143707.848</v>
      </c>
      <c r="GF14" s="3">
        <f t="shared" si="18"/>
        <v>128139.49780000001</v>
      </c>
      <c r="GG14" s="3">
        <f t="shared" si="19"/>
        <v>128139.49780000001</v>
      </c>
      <c r="GH14" s="14">
        <f t="shared" si="20"/>
        <v>23951.308000000005</v>
      </c>
      <c r="GI14" s="3">
        <f t="shared" si="21"/>
        <v>22753.742600000001</v>
      </c>
      <c r="GJ14" s="3">
        <f t="shared" si="22"/>
        <v>21556.177200000006</v>
      </c>
      <c r="GK14" s="3">
        <f t="shared" si="23"/>
        <v>11376.871300000001</v>
      </c>
      <c r="GL14" s="3">
        <f t="shared" si="24"/>
        <v>9341.0101200000008</v>
      </c>
      <c r="GM14" s="3">
        <f t="shared" si="25"/>
        <v>8382.957800000002</v>
      </c>
      <c r="GN14" s="3">
        <f t="shared" si="26"/>
        <v>26106.925719999999</v>
      </c>
      <c r="GO14" s="3">
        <f t="shared" si="27"/>
        <v>20358.611800000002</v>
      </c>
      <c r="GP14" s="3">
        <f t="shared" si="28"/>
        <v>17963.481</v>
      </c>
      <c r="GQ14" s="3">
        <f t="shared" si="29"/>
        <v>31136.700400000002</v>
      </c>
      <c r="GR14" s="3">
        <f t="shared" si="30"/>
        <v>26346.4388</v>
      </c>
      <c r="GS14" s="3">
        <f t="shared" si="31"/>
        <v>23951.308000000005</v>
      </c>
      <c r="GT14" s="3">
        <f t="shared" si="32"/>
        <v>16765.915600000004</v>
      </c>
      <c r="GU14" s="3">
        <f t="shared" si="33"/>
        <v>14370.784800000001</v>
      </c>
      <c r="GV14" s="3">
        <f t="shared" si="34"/>
        <v>11975.654000000002</v>
      </c>
      <c r="GW14" s="3">
        <f t="shared" si="35"/>
        <v>16765.915600000004</v>
      </c>
      <c r="GX14" s="3">
        <f t="shared" si="36"/>
        <v>14370.784800000001</v>
      </c>
      <c r="GY14" s="3">
        <f t="shared" si="37"/>
        <v>11975.654000000002</v>
      </c>
      <c r="GZ14" s="3">
        <f t="shared" si="38"/>
        <v>47902.616000000009</v>
      </c>
      <c r="HA14" s="3">
        <f t="shared" si="38"/>
        <v>59878270</v>
      </c>
      <c r="HB14" s="3">
        <f t="shared" si="38"/>
        <v>71853924</v>
      </c>
      <c r="HC14" s="3">
        <f t="shared" si="39"/>
        <v>50297750.392696202</v>
      </c>
      <c r="HD14" s="3">
        <f t="shared" si="40"/>
        <v>150893251.17808861</v>
      </c>
      <c r="HE14" s="3">
        <f t="shared" si="41"/>
        <v>201191001.57078481</v>
      </c>
      <c r="HF14" s="3">
        <f t="shared" si="42"/>
        <v>251488751.96348101</v>
      </c>
      <c r="HG14" s="3">
        <f t="shared" si="43"/>
        <v>301786502.35617721</v>
      </c>
      <c r="HH14" s="3">
        <f t="shared" si="44"/>
        <v>586807096.2977469</v>
      </c>
      <c r="HI14" s="3">
        <f t="shared" si="45"/>
        <v>938891359.82470894</v>
      </c>
      <c r="HJ14" s="3">
        <f t="shared" si="46"/>
        <v>50297764.763481006</v>
      </c>
      <c r="HK14" s="3">
        <f t="shared" si="47"/>
        <v>150893294.290443</v>
      </c>
      <c r="HL14" s="3">
        <f t="shared" si="48"/>
        <v>201191059.05392402</v>
      </c>
      <c r="HM14" s="3">
        <f t="shared" si="49"/>
        <v>251488823.81740505</v>
      </c>
      <c r="HN14" s="3">
        <f t="shared" si="50"/>
        <v>301786588.58088601</v>
      </c>
      <c r="HO14" s="3">
        <f t="shared" si="51"/>
        <v>704168706.68873405</v>
      </c>
      <c r="HP14" s="3">
        <f t="shared" si="52"/>
        <v>1207146354.323544</v>
      </c>
      <c r="HQ14" s="3">
        <f t="shared" si="53"/>
        <v>704168790.5183121</v>
      </c>
      <c r="HR14" s="3">
        <f t="shared" si="54"/>
        <v>150893312.25392401</v>
      </c>
      <c r="HS14" s="3">
        <f t="shared" si="55"/>
        <v>201191083.00523204</v>
      </c>
      <c r="HT14" s="3">
        <f t="shared" si="56"/>
        <v>251488853.75654003</v>
      </c>
      <c r="HU14" s="3">
        <f t="shared" si="57"/>
        <v>301786624.50784802</v>
      </c>
      <c r="HV14" s="3">
        <f t="shared" si="58"/>
        <v>704168790.5183121</v>
      </c>
      <c r="HW14" s="3">
        <f t="shared" si="59"/>
        <v>1207146498.0313921</v>
      </c>
      <c r="HX14" s="3">
        <f t="shared" si="60"/>
        <v>33531841.978088606</v>
      </c>
      <c r="HY14" s="3">
        <f t="shared" si="61"/>
        <v>100595525.93426582</v>
      </c>
      <c r="HZ14" s="3">
        <f t="shared" si="62"/>
        <v>134127367.91235442</v>
      </c>
      <c r="IA14" s="3">
        <f t="shared" si="63"/>
        <v>167659209.89044303</v>
      </c>
      <c r="IB14" s="3">
        <f t="shared" si="64"/>
        <v>201191051.86853164</v>
      </c>
      <c r="IC14" s="3">
        <f t="shared" si="65"/>
        <v>469445787.69324052</v>
      </c>
      <c r="ID14" s="3">
        <f t="shared" si="66"/>
        <v>804764207.47412658</v>
      </c>
      <c r="IE14" s="3">
        <f t="shared" si="67"/>
        <v>33531845.570784807</v>
      </c>
      <c r="IF14" s="3">
        <f t="shared" si="68"/>
        <v>100595533.11965822</v>
      </c>
      <c r="IG14" s="3">
        <f t="shared" si="69"/>
        <v>134127382.28313923</v>
      </c>
      <c r="IH14" s="3">
        <f t="shared" si="70"/>
        <v>167659227.85392404</v>
      </c>
      <c r="II14" s="3">
        <f t="shared" si="71"/>
        <v>201191073.42470884</v>
      </c>
      <c r="IJ14" s="3">
        <f t="shared" si="72"/>
        <v>469445837.9909873</v>
      </c>
      <c r="IK14" s="3">
        <f t="shared" si="73"/>
        <v>804764293.69883537</v>
      </c>
      <c r="IL14" s="3">
        <f t="shared" si="74"/>
        <v>33531851.558611803</v>
      </c>
      <c r="IM14" s="3">
        <f t="shared" si="75"/>
        <v>100595554.6758354</v>
      </c>
      <c r="IN14" s="3">
        <f t="shared" si="76"/>
        <v>134127406.23444721</v>
      </c>
      <c r="IO14" s="3">
        <f t="shared" si="77"/>
        <v>251488859.74436703</v>
      </c>
      <c r="IP14" s="3">
        <f t="shared" si="78"/>
        <v>201191109.3516708</v>
      </c>
      <c r="IQ14" s="3">
        <f t="shared" si="79"/>
        <v>469445921.82056528</v>
      </c>
      <c r="IR14" s="3">
        <f t="shared" si="80"/>
        <v>469445921.82056528</v>
      </c>
      <c r="IS14" s="3">
        <f t="array" ref="IS14">SUM(IF($C$2:$IR$2&gt;=1,C14:IR14,0))</f>
        <v>3048180990.4783626</v>
      </c>
      <c r="IT14" s="5" t="s">
        <v>164</v>
      </c>
    </row>
    <row r="15" spans="1:254" x14ac:dyDescent="0.2">
      <c r="A15" s="2" t="s">
        <v>131</v>
      </c>
      <c r="B15" s="1" t="s">
        <v>2</v>
      </c>
      <c r="C15" s="9">
        <v>280230.30360000004</v>
      </c>
      <c r="D15" s="9">
        <v>81434.44720000001</v>
      </c>
      <c r="E15" s="9">
        <v>81434.44720000001</v>
      </c>
      <c r="F15" s="9">
        <v>33531.831200000008</v>
      </c>
      <c r="G15" s="9">
        <v>179634.81</v>
      </c>
      <c r="H15" s="9">
        <v>81434.44720000001</v>
      </c>
      <c r="I15" s="9">
        <v>21556.177200000006</v>
      </c>
      <c r="J15" s="9">
        <v>29939.135000000002</v>
      </c>
      <c r="K15" s="9">
        <v>71853.923999999999</v>
      </c>
      <c r="L15" s="9">
        <v>91014.970400000006</v>
      </c>
      <c r="M15" s="9">
        <v>83829.578000000009</v>
      </c>
      <c r="N15" s="9">
        <v>101793.05900000002</v>
      </c>
      <c r="O15" s="9">
        <v>23951.308000000005</v>
      </c>
      <c r="P15" s="9">
        <v>20358.611800000002</v>
      </c>
      <c r="Q15" s="9">
        <v>20358.611800000002</v>
      </c>
      <c r="R15" s="9">
        <v>35926.962</v>
      </c>
      <c r="S15" s="9">
        <v>279032.73820000002</v>
      </c>
      <c r="T15" s="9">
        <v>80236.881800000017</v>
      </c>
      <c r="U15" s="9">
        <v>80236.881800000017</v>
      </c>
      <c r="V15" s="9">
        <v>32334.265800000005</v>
      </c>
      <c r="W15" s="9">
        <v>178437.24460000001</v>
      </c>
      <c r="X15" s="9">
        <v>80236.881800000017</v>
      </c>
      <c r="Y15" s="9">
        <v>20358.611800000002</v>
      </c>
      <c r="Z15" s="9">
        <v>28741.569600000003</v>
      </c>
      <c r="AA15" s="9">
        <v>70656.358600000021</v>
      </c>
      <c r="AB15" s="9">
        <v>89817.404999999999</v>
      </c>
      <c r="AC15" s="9">
        <v>82632.012600000016</v>
      </c>
      <c r="AD15" s="9">
        <v>100595.49360000002</v>
      </c>
      <c r="AE15" s="9">
        <v>22753.742600000001</v>
      </c>
      <c r="AF15" s="9">
        <v>19161.046400000003</v>
      </c>
      <c r="AG15" s="9">
        <v>19161.046400000003</v>
      </c>
      <c r="AH15" s="9">
        <v>34729.3966</v>
      </c>
      <c r="AI15" s="9">
        <v>277954.92934000003</v>
      </c>
      <c r="AJ15" s="9">
        <v>79159.072940000013</v>
      </c>
      <c r="AK15" s="9">
        <v>79159.072940000013</v>
      </c>
      <c r="AL15" s="9">
        <v>31256.456940000007</v>
      </c>
      <c r="AM15" s="9">
        <v>177359.43574000002</v>
      </c>
      <c r="AN15" s="9">
        <v>79159.072940000013</v>
      </c>
      <c r="AO15" s="9">
        <v>19280.802940000005</v>
      </c>
      <c r="AP15" s="9">
        <v>27663.760740000005</v>
      </c>
      <c r="AQ15" s="9">
        <v>69578.549740000017</v>
      </c>
      <c r="AR15" s="9">
        <v>88739.596140000009</v>
      </c>
      <c r="AS15" s="9">
        <v>81554.203740000012</v>
      </c>
      <c r="AT15" s="9">
        <v>99517.684740000026</v>
      </c>
      <c r="AU15" s="9">
        <v>21675.933740000008</v>
      </c>
      <c r="AV15" s="9">
        <v>18083.237540000002</v>
      </c>
      <c r="AW15" s="9">
        <v>18083.237540000002</v>
      </c>
      <c r="AX15" s="9">
        <v>33651.58774000001</v>
      </c>
      <c r="AY15" s="9">
        <v>23951.308000000005</v>
      </c>
      <c r="AZ15" s="9">
        <v>479026.16000000003</v>
      </c>
      <c r="BA15" s="9">
        <v>658660.97000000009</v>
      </c>
      <c r="BB15" s="9">
        <v>2395130.8000000003</v>
      </c>
      <c r="BC15" s="9">
        <v>2395130.8000000003</v>
      </c>
      <c r="BD15" s="9">
        <v>2395130.8000000003</v>
      </c>
      <c r="BE15" s="9">
        <v>2395130.8000000003</v>
      </c>
      <c r="BF15" s="9">
        <v>2395130.8000000003</v>
      </c>
      <c r="BG15" s="9">
        <v>2395130.8000000003</v>
      </c>
      <c r="BH15" s="9">
        <v>2395130.8000000003</v>
      </c>
      <c r="BI15" s="9">
        <v>2395130.8000000003</v>
      </c>
      <c r="BJ15" s="9">
        <v>2395130.8000000003</v>
      </c>
      <c r="BK15" s="9">
        <v>2395130.8000000003</v>
      </c>
      <c r="BL15" s="9">
        <v>2395130.8000000003</v>
      </c>
      <c r="BM15" s="9">
        <v>2395130.8000000003</v>
      </c>
      <c r="BN15" s="9">
        <v>2395130.8000000003</v>
      </c>
      <c r="BO15" s="9">
        <v>2395130.8000000003</v>
      </c>
      <c r="BP15" s="9">
        <v>2395130.8000000003</v>
      </c>
      <c r="BQ15" s="9">
        <v>2395130.8000000003</v>
      </c>
      <c r="BR15" s="9">
        <v>2383155.1460000006</v>
      </c>
      <c r="BS15" s="9">
        <v>2383155.1460000006</v>
      </c>
      <c r="BT15" s="9">
        <v>2383155.1460000006</v>
      </c>
      <c r="BU15" s="9">
        <v>2383155.1460000006</v>
      </c>
      <c r="BV15" s="9">
        <v>2383155.1460000006</v>
      </c>
      <c r="BW15" s="9">
        <v>2383155.1460000006</v>
      </c>
      <c r="BX15" s="9">
        <v>2383155.1460000006</v>
      </c>
      <c r="BY15" s="9">
        <v>2383155.1460000006</v>
      </c>
      <c r="BZ15" s="9">
        <v>2383155.1460000006</v>
      </c>
      <c r="CA15" s="9">
        <v>2383155.1460000006</v>
      </c>
      <c r="CB15" s="9">
        <v>2383155.1460000006</v>
      </c>
      <c r="CC15" s="9">
        <v>2383155.1460000006</v>
      </c>
      <c r="CD15" s="9">
        <v>2383155.1460000006</v>
      </c>
      <c r="CE15" s="9">
        <v>2383155.1460000006</v>
      </c>
      <c r="CF15" s="9">
        <v>2383155.1460000006</v>
      </c>
      <c r="CG15" s="9">
        <v>2383155.1460000006</v>
      </c>
      <c r="CH15" s="9">
        <v>2377167.3190000001</v>
      </c>
      <c r="CI15" s="9">
        <v>2377167.3190000001</v>
      </c>
      <c r="CJ15" s="9">
        <v>2377167.3190000001</v>
      </c>
      <c r="CK15" s="9">
        <v>2377167.3190000001</v>
      </c>
      <c r="CL15" s="9">
        <v>2377167.3190000001</v>
      </c>
      <c r="CM15" s="9">
        <v>2377167.3190000001</v>
      </c>
      <c r="CN15" s="9">
        <v>2377167.3190000001</v>
      </c>
      <c r="CO15" s="9">
        <v>2377167.3190000001</v>
      </c>
      <c r="CP15" s="9">
        <v>2377167.3190000001</v>
      </c>
      <c r="CQ15" s="9">
        <v>2377167.3190000001</v>
      </c>
      <c r="CR15" s="9">
        <v>2377167.3190000001</v>
      </c>
      <c r="CS15" s="9">
        <v>2377167.3190000001</v>
      </c>
      <c r="CT15" s="9">
        <v>2377167.3190000001</v>
      </c>
      <c r="CU15" s="9">
        <v>2377167.3190000001</v>
      </c>
      <c r="CV15" s="9">
        <v>2377167.3190000001</v>
      </c>
      <c r="CW15" s="9">
        <v>2377167.3190000001</v>
      </c>
      <c r="CX15" s="9">
        <v>2371179.4920000001</v>
      </c>
      <c r="CY15" s="9">
        <v>2371179.4920000001</v>
      </c>
      <c r="CZ15" s="9">
        <v>2371179.4920000001</v>
      </c>
      <c r="DA15" s="9">
        <v>2371179.4920000001</v>
      </c>
      <c r="DB15" s="9">
        <v>2371179.4920000001</v>
      </c>
      <c r="DC15" s="9">
        <v>2371179.4920000001</v>
      </c>
      <c r="DD15" s="9">
        <v>2371179.4920000001</v>
      </c>
      <c r="DE15" s="9">
        <v>2371179.4920000001</v>
      </c>
      <c r="DF15" s="9">
        <v>2371179.4920000001</v>
      </c>
      <c r="DG15" s="9">
        <v>2371179.4920000001</v>
      </c>
      <c r="DH15" s="9">
        <v>2371179.4920000001</v>
      </c>
      <c r="DI15" s="9">
        <v>2371179.4920000001</v>
      </c>
      <c r="DJ15" s="9">
        <v>2371179.4920000001</v>
      </c>
      <c r="DK15" s="9">
        <v>2371179.4920000001</v>
      </c>
      <c r="DL15" s="9">
        <v>2371179.4920000001</v>
      </c>
      <c r="DM15" s="9">
        <v>2371179.4920000001</v>
      </c>
      <c r="DN15" s="9">
        <v>2365191.665</v>
      </c>
      <c r="DO15" s="9">
        <v>2365191.665</v>
      </c>
      <c r="DP15" s="9">
        <v>2365191.665</v>
      </c>
      <c r="DQ15" s="9">
        <v>2365191.665</v>
      </c>
      <c r="DR15" s="9">
        <v>2365191.665</v>
      </c>
      <c r="DS15" s="9">
        <v>2365191.665</v>
      </c>
      <c r="DT15" s="9">
        <v>2365191.665</v>
      </c>
      <c r="DU15" s="9">
        <v>2365191.665</v>
      </c>
      <c r="DV15" s="9">
        <v>2365191.665</v>
      </c>
      <c r="DW15" s="9">
        <v>2365191.665</v>
      </c>
      <c r="DX15" s="9">
        <v>2365191.665</v>
      </c>
      <c r="DY15" s="9">
        <v>2365191.665</v>
      </c>
      <c r="DZ15" s="9">
        <v>2365191.665</v>
      </c>
      <c r="EA15" s="9">
        <v>2365191.665</v>
      </c>
      <c r="EB15" s="9">
        <v>2365191.665</v>
      </c>
      <c r="EC15" s="9">
        <v>2365191.665</v>
      </c>
      <c r="ED15" s="9">
        <v>2359203.838</v>
      </c>
      <c r="EE15" s="9">
        <v>2359203.838</v>
      </c>
      <c r="EF15" s="9">
        <v>2359203.838</v>
      </c>
      <c r="EG15" s="9">
        <v>2359203.838</v>
      </c>
      <c r="EH15" s="9">
        <v>2359203.838</v>
      </c>
      <c r="EI15" s="9">
        <v>2359203.838</v>
      </c>
      <c r="EJ15" s="9">
        <v>2359203.838</v>
      </c>
      <c r="EK15" s="9">
        <v>2359203.838</v>
      </c>
      <c r="EL15" s="9">
        <v>2359203.838</v>
      </c>
      <c r="EM15" s="9">
        <v>2359203.838</v>
      </c>
      <c r="EN15" s="9">
        <v>2359203.838</v>
      </c>
      <c r="EO15" s="9">
        <v>2359203.838</v>
      </c>
      <c r="EP15" s="9">
        <v>2359203.838</v>
      </c>
      <c r="EQ15" s="9">
        <v>2359203.838</v>
      </c>
      <c r="ER15" s="9">
        <v>2359203.838</v>
      </c>
      <c r="ES15" s="9">
        <v>2359203.838</v>
      </c>
      <c r="ET15" s="9">
        <v>2353216.0110000004</v>
      </c>
      <c r="EU15" s="9">
        <v>2353216.0110000004</v>
      </c>
      <c r="EV15" s="9">
        <v>2353216.0110000004</v>
      </c>
      <c r="EW15" s="9">
        <v>2353216.0110000004</v>
      </c>
      <c r="EX15" s="9">
        <v>2353216.0110000004</v>
      </c>
      <c r="EY15" s="9">
        <v>2353216.0110000004</v>
      </c>
      <c r="EZ15" s="9">
        <v>2353216.0110000004</v>
      </c>
      <c r="FA15" s="9">
        <v>2353216.0110000004</v>
      </c>
      <c r="FB15" s="9">
        <v>2353216.0110000004</v>
      </c>
      <c r="FC15" s="9">
        <v>2353216.0110000004</v>
      </c>
      <c r="FD15" s="9">
        <v>2353216.0110000004</v>
      </c>
      <c r="FE15" s="9">
        <v>2353216.0110000004</v>
      </c>
      <c r="FF15" s="9">
        <v>2353216.0110000004</v>
      </c>
      <c r="FG15" s="9">
        <v>2353216.0110000004</v>
      </c>
      <c r="FH15" s="9">
        <v>2353216.0110000004</v>
      </c>
      <c r="FI15" s="9">
        <v>2353216.0110000004</v>
      </c>
      <c r="FJ15" s="3">
        <f t="shared" si="81"/>
        <v>395196.58200000005</v>
      </c>
      <c r="FK15" s="3">
        <f t="shared" si="0"/>
        <v>391603.88580000005</v>
      </c>
      <c r="FL15" s="3">
        <f t="shared" si="0"/>
        <v>388370.45922000002</v>
      </c>
      <c r="FM15" s="3">
        <f t="shared" si="1"/>
        <v>395196.58200000005</v>
      </c>
      <c r="FN15" s="3">
        <f t="shared" si="2"/>
        <v>391603.88580000005</v>
      </c>
      <c r="FO15" s="3">
        <f t="shared" si="3"/>
        <v>388370.45922000002</v>
      </c>
      <c r="FP15" s="3">
        <f t="shared" si="4"/>
        <v>352084.22759999998</v>
      </c>
      <c r="FQ15" s="3">
        <f t="shared" si="5"/>
        <v>348491.53139999998</v>
      </c>
      <c r="FR15" s="3">
        <f t="shared" si="6"/>
        <v>345258.10482000001</v>
      </c>
      <c r="FS15" s="3">
        <f t="shared" si="7"/>
        <v>362862.3162</v>
      </c>
      <c r="FT15" s="3">
        <f t="shared" si="8"/>
        <v>359269.62</v>
      </c>
      <c r="FU15" s="3">
        <f t="shared" si="9"/>
        <v>356036.19342000003</v>
      </c>
      <c r="FV15" s="3">
        <f t="shared" si="82"/>
        <v>183227.50620000003</v>
      </c>
      <c r="FW15" s="3">
        <f t="shared" si="10"/>
        <v>180832.37540000002</v>
      </c>
      <c r="FX15" s="3">
        <f t="shared" si="10"/>
        <v>180832.37540000002</v>
      </c>
      <c r="FY15" s="3">
        <f t="shared" si="11"/>
        <v>172449.41760000002</v>
      </c>
      <c r="FZ15" s="3">
        <f t="shared" si="12"/>
        <v>170054.2868</v>
      </c>
      <c r="GA15" s="3">
        <f t="shared" si="13"/>
        <v>167898.66908000002</v>
      </c>
      <c r="GB15" s="3">
        <f t="shared" si="14"/>
        <v>172449.41760000002</v>
      </c>
      <c r="GC15" s="3">
        <f t="shared" si="15"/>
        <v>170054.2868</v>
      </c>
      <c r="GD15" s="3">
        <f t="shared" si="16"/>
        <v>167898.66908000002</v>
      </c>
      <c r="GE15" s="3">
        <f t="shared" si="17"/>
        <v>183227.50620000003</v>
      </c>
      <c r="GF15" s="3">
        <f t="shared" si="18"/>
        <v>180832.37540000002</v>
      </c>
      <c r="GG15" s="3">
        <f t="shared" si="19"/>
        <v>180832.37540000002</v>
      </c>
      <c r="GH15" s="14">
        <f t="shared" si="20"/>
        <v>23951.308000000005</v>
      </c>
      <c r="GI15" s="3">
        <f t="shared" si="21"/>
        <v>22753.742600000001</v>
      </c>
      <c r="GJ15" s="3">
        <f t="shared" si="22"/>
        <v>21675.933740000008</v>
      </c>
      <c r="GK15" s="3">
        <f t="shared" si="23"/>
        <v>21556.177200000006</v>
      </c>
      <c r="GL15" s="3">
        <f t="shared" si="24"/>
        <v>20358.611800000002</v>
      </c>
      <c r="GM15" s="3">
        <f t="shared" si="25"/>
        <v>19280.802940000005</v>
      </c>
      <c r="GN15" s="3">
        <f t="shared" si="26"/>
        <v>29939.135000000002</v>
      </c>
      <c r="GO15" s="3">
        <f t="shared" si="27"/>
        <v>28741.569600000003</v>
      </c>
      <c r="GP15" s="3">
        <f t="shared" si="28"/>
        <v>27663.760740000005</v>
      </c>
      <c r="GQ15" s="3">
        <f t="shared" si="29"/>
        <v>35926.962</v>
      </c>
      <c r="GR15" s="3">
        <f t="shared" si="30"/>
        <v>34729.3966</v>
      </c>
      <c r="GS15" s="3">
        <f t="shared" si="31"/>
        <v>33651.58774000001</v>
      </c>
      <c r="GT15" s="3">
        <f t="shared" si="32"/>
        <v>20358.611800000002</v>
      </c>
      <c r="GU15" s="3">
        <f t="shared" si="33"/>
        <v>19161.046400000003</v>
      </c>
      <c r="GV15" s="3">
        <f t="shared" si="34"/>
        <v>18083.237540000002</v>
      </c>
      <c r="GW15" s="3">
        <f t="shared" si="35"/>
        <v>20358.611800000002</v>
      </c>
      <c r="GX15" s="3">
        <f t="shared" si="36"/>
        <v>19161.046400000003</v>
      </c>
      <c r="GY15" s="3">
        <f t="shared" si="37"/>
        <v>18083.237540000002</v>
      </c>
      <c r="GZ15" s="3">
        <f t="shared" si="38"/>
        <v>23951.308000000005</v>
      </c>
      <c r="HA15" s="3">
        <f t="shared" si="38"/>
        <v>479026.16000000003</v>
      </c>
      <c r="HB15" s="3">
        <f t="shared" si="38"/>
        <v>658660.97000000009</v>
      </c>
      <c r="HC15" s="3">
        <f t="shared" si="39"/>
        <v>7185392.4000000004</v>
      </c>
      <c r="HD15" s="3">
        <f t="shared" si="40"/>
        <v>7149465.4380000019</v>
      </c>
      <c r="HE15" s="3">
        <f t="shared" si="41"/>
        <v>7131501.9570000004</v>
      </c>
      <c r="HF15" s="3">
        <f t="shared" si="42"/>
        <v>7113538.4759999998</v>
      </c>
      <c r="HG15" s="3">
        <f t="shared" si="43"/>
        <v>7095574.9950000001</v>
      </c>
      <c r="HH15" s="3">
        <f t="shared" si="44"/>
        <v>7077611.5140000004</v>
      </c>
      <c r="HI15" s="3">
        <f t="shared" si="45"/>
        <v>7059648.0330000017</v>
      </c>
      <c r="HJ15" s="3">
        <f t="shared" si="46"/>
        <v>7185392.4000000004</v>
      </c>
      <c r="HK15" s="3">
        <f t="shared" si="47"/>
        <v>7149465.4380000019</v>
      </c>
      <c r="HL15" s="3">
        <f t="shared" si="48"/>
        <v>7131501.9570000004</v>
      </c>
      <c r="HM15" s="3">
        <f t="shared" si="49"/>
        <v>7113538.4759999998</v>
      </c>
      <c r="HN15" s="3">
        <f t="shared" si="50"/>
        <v>7095574.9950000001</v>
      </c>
      <c r="HO15" s="3">
        <f t="shared" si="51"/>
        <v>7077611.5140000004</v>
      </c>
      <c r="HP15" s="3">
        <f t="shared" si="52"/>
        <v>7059648.0330000017</v>
      </c>
      <c r="HQ15" s="3">
        <f t="shared" si="53"/>
        <v>7077611.5140000004</v>
      </c>
      <c r="HR15" s="3">
        <f t="shared" si="54"/>
        <v>7149465.4380000019</v>
      </c>
      <c r="HS15" s="3">
        <f t="shared" si="55"/>
        <v>7131501.9570000004</v>
      </c>
      <c r="HT15" s="3">
        <f t="shared" si="56"/>
        <v>7113538.4759999998</v>
      </c>
      <c r="HU15" s="3">
        <f t="shared" si="57"/>
        <v>7095574.9950000001</v>
      </c>
      <c r="HV15" s="3">
        <f t="shared" si="58"/>
        <v>7077611.5140000004</v>
      </c>
      <c r="HW15" s="3">
        <f t="shared" si="59"/>
        <v>7059648.0330000017</v>
      </c>
      <c r="HX15" s="3">
        <f t="shared" si="60"/>
        <v>4790261.6000000006</v>
      </c>
      <c r="HY15" s="3">
        <f t="shared" si="61"/>
        <v>4766310.2920000013</v>
      </c>
      <c r="HZ15" s="3">
        <f t="shared" si="62"/>
        <v>4754334.6380000003</v>
      </c>
      <c r="IA15" s="3">
        <f t="shared" si="63"/>
        <v>4742358.9840000002</v>
      </c>
      <c r="IB15" s="3">
        <f t="shared" si="64"/>
        <v>4730383.33</v>
      </c>
      <c r="IC15" s="3">
        <f t="shared" si="65"/>
        <v>4718407.676</v>
      </c>
      <c r="ID15" s="3">
        <f t="shared" si="66"/>
        <v>4706432.0220000008</v>
      </c>
      <c r="IE15" s="3">
        <f t="shared" si="67"/>
        <v>4790261.6000000006</v>
      </c>
      <c r="IF15" s="3">
        <f t="shared" si="68"/>
        <v>4766310.2920000013</v>
      </c>
      <c r="IG15" s="3">
        <f t="shared" si="69"/>
        <v>4754334.6380000003</v>
      </c>
      <c r="IH15" s="3">
        <f t="shared" si="70"/>
        <v>4742358.9840000002</v>
      </c>
      <c r="II15" s="3">
        <f t="shared" si="71"/>
        <v>4730383.33</v>
      </c>
      <c r="IJ15" s="3">
        <f t="shared" si="72"/>
        <v>4718407.676</v>
      </c>
      <c r="IK15" s="3">
        <f t="shared" si="73"/>
        <v>4706432.0220000008</v>
      </c>
      <c r="IL15" s="3">
        <f t="shared" si="74"/>
        <v>4790261.6000000006</v>
      </c>
      <c r="IM15" s="3">
        <f t="shared" si="75"/>
        <v>4766310.2920000013</v>
      </c>
      <c r="IN15" s="3">
        <f t="shared" si="76"/>
        <v>4754334.6380000003</v>
      </c>
      <c r="IO15" s="3">
        <f t="shared" si="77"/>
        <v>7113538.4759999998</v>
      </c>
      <c r="IP15" s="3">
        <f t="shared" si="78"/>
        <v>4730383.33</v>
      </c>
      <c r="IQ15" s="3">
        <f t="shared" si="79"/>
        <v>4718407.676</v>
      </c>
      <c r="IR15" s="3">
        <f t="shared" si="80"/>
        <v>4718407.676</v>
      </c>
      <c r="IS15" s="3">
        <f t="array" ref="IS15">SUM(IF($C$2:$IR$2&gt;=1,C15:IR15,0))</f>
        <v>54309471.13346</v>
      </c>
      <c r="IT15" s="5" t="s">
        <v>164</v>
      </c>
    </row>
    <row r="16" spans="1:254" x14ac:dyDescent="0.2">
      <c r="A16" s="2" t="s">
        <v>136</v>
      </c>
      <c r="B16" s="1" t="s">
        <v>2</v>
      </c>
      <c r="C16" s="9">
        <v>249093.60320000001</v>
      </c>
      <c r="D16" s="9">
        <v>66824.149320000011</v>
      </c>
      <c r="E16" s="9">
        <v>66824.149320000011</v>
      </c>
      <c r="F16" s="9">
        <v>26346.4388</v>
      </c>
      <c r="G16" s="9">
        <v>150893.24040000001</v>
      </c>
      <c r="H16" s="9">
        <v>66824.149320000011</v>
      </c>
      <c r="I16" s="9">
        <v>17963.481</v>
      </c>
      <c r="J16" s="9">
        <v>22035.203360000003</v>
      </c>
      <c r="K16" s="9">
        <v>56285.573800000006</v>
      </c>
      <c r="L16" s="9">
        <v>83709.821460000021</v>
      </c>
      <c r="M16" s="9">
        <v>67063.662400000016</v>
      </c>
      <c r="N16" s="9">
        <v>92212.535800000012</v>
      </c>
      <c r="O16" s="9">
        <v>23951.308000000005</v>
      </c>
      <c r="P16" s="9">
        <v>17963.481</v>
      </c>
      <c r="Q16" s="9">
        <v>17963.481</v>
      </c>
      <c r="R16" s="9">
        <v>32933.048500000004</v>
      </c>
      <c r="S16" s="9">
        <v>244303.34160000001</v>
      </c>
      <c r="T16" s="9">
        <v>64668.531600000009</v>
      </c>
      <c r="U16" s="9">
        <v>64668.531600000009</v>
      </c>
      <c r="V16" s="9">
        <v>22753.742600000001</v>
      </c>
      <c r="W16" s="9">
        <v>148498.1096</v>
      </c>
      <c r="X16" s="9">
        <v>64668.531600000009</v>
      </c>
      <c r="Y16" s="9">
        <v>16765.915600000004</v>
      </c>
      <c r="Z16" s="9">
        <v>18322.750620000003</v>
      </c>
      <c r="AA16" s="9">
        <v>50297.746800000008</v>
      </c>
      <c r="AB16" s="9">
        <v>77841.751000000004</v>
      </c>
      <c r="AC16" s="9">
        <v>62273.400800000003</v>
      </c>
      <c r="AD16" s="9">
        <v>88619.839600000007</v>
      </c>
      <c r="AE16" s="9">
        <v>23951.308000000005</v>
      </c>
      <c r="AF16" s="9">
        <v>15568.350200000001</v>
      </c>
      <c r="AG16" s="9">
        <v>15568.350200000001</v>
      </c>
      <c r="AH16" s="9">
        <v>28741.569600000003</v>
      </c>
      <c r="AI16" s="9">
        <v>241908.21080000003</v>
      </c>
      <c r="AJ16" s="9">
        <v>63470.96620000001</v>
      </c>
      <c r="AK16" s="9">
        <v>63470.96620000001</v>
      </c>
      <c r="AL16" s="9">
        <v>20358.611800000002</v>
      </c>
      <c r="AM16" s="9">
        <v>143707.848</v>
      </c>
      <c r="AN16" s="9">
        <v>63470.96620000001</v>
      </c>
      <c r="AO16" s="9">
        <v>15568.350200000001</v>
      </c>
      <c r="AP16" s="9">
        <v>16765.915600000004</v>
      </c>
      <c r="AQ16" s="9">
        <v>45507.485200000003</v>
      </c>
      <c r="AR16" s="9">
        <v>73291.00248000001</v>
      </c>
      <c r="AS16" s="9">
        <v>58680.704600000012</v>
      </c>
      <c r="AT16" s="9">
        <v>79638.099100000007</v>
      </c>
      <c r="AU16" s="9">
        <v>23951.308000000005</v>
      </c>
      <c r="AV16" s="9">
        <v>10778.088600000003</v>
      </c>
      <c r="AW16" s="9">
        <v>10778.088600000003</v>
      </c>
      <c r="AX16" s="9">
        <v>23951.308000000005</v>
      </c>
      <c r="AY16" s="9">
        <v>1004607.6749250002</v>
      </c>
      <c r="AZ16" s="9">
        <v>1004607.6749250002</v>
      </c>
      <c r="BA16" s="9">
        <v>1004607.6749250002</v>
      </c>
      <c r="BB16" s="9">
        <v>2993913.5</v>
      </c>
      <c r="BC16" s="9">
        <v>2993913.5</v>
      </c>
      <c r="BD16" s="9">
        <v>2993913.5</v>
      </c>
      <c r="BE16" s="9">
        <v>2993913.5</v>
      </c>
      <c r="BF16" s="9">
        <v>2993913.5</v>
      </c>
      <c r="BG16" s="9">
        <v>2993913.5</v>
      </c>
      <c r="BH16" s="9">
        <v>2993913.5</v>
      </c>
      <c r="BI16" s="9">
        <v>2993913.5</v>
      </c>
      <c r="BJ16" s="9">
        <v>2993913.5</v>
      </c>
      <c r="BK16" s="9">
        <v>2993913.5</v>
      </c>
      <c r="BL16" s="9">
        <v>2993913.5</v>
      </c>
      <c r="BM16" s="9">
        <v>2993913.5</v>
      </c>
      <c r="BN16" s="9">
        <v>2993913.5</v>
      </c>
      <c r="BO16" s="9">
        <v>2993913.5</v>
      </c>
      <c r="BP16" s="9">
        <v>2993913.5</v>
      </c>
      <c r="BQ16" s="9">
        <v>2993913.5</v>
      </c>
      <c r="BR16" s="9">
        <v>2993913.5</v>
      </c>
      <c r="BS16" s="9">
        <v>2993913.5</v>
      </c>
      <c r="BT16" s="9">
        <v>2993913.5</v>
      </c>
      <c r="BU16" s="9">
        <v>2993913.5</v>
      </c>
      <c r="BV16" s="9">
        <v>2993913.5</v>
      </c>
      <c r="BW16" s="9">
        <v>2993913.5</v>
      </c>
      <c r="BX16" s="9">
        <v>2993913.5</v>
      </c>
      <c r="BY16" s="9">
        <v>2993913.5</v>
      </c>
      <c r="BZ16" s="9">
        <v>2993913.5</v>
      </c>
      <c r="CA16" s="9">
        <v>2993913.5</v>
      </c>
      <c r="CB16" s="9">
        <v>2993913.5</v>
      </c>
      <c r="CC16" s="9">
        <v>2993913.5</v>
      </c>
      <c r="CD16" s="9">
        <v>2993913.5</v>
      </c>
      <c r="CE16" s="9">
        <v>2993913.5</v>
      </c>
      <c r="CF16" s="9">
        <v>2993913.5</v>
      </c>
      <c r="CG16" s="9">
        <v>2993913.5</v>
      </c>
      <c r="CH16" s="9">
        <v>2993913.5</v>
      </c>
      <c r="CI16" s="9">
        <v>2993913.5</v>
      </c>
      <c r="CJ16" s="9">
        <v>2993913.5</v>
      </c>
      <c r="CK16" s="9">
        <v>2993913.5</v>
      </c>
      <c r="CL16" s="9">
        <v>2993913.5</v>
      </c>
      <c r="CM16" s="9">
        <v>2993913.5</v>
      </c>
      <c r="CN16" s="9">
        <v>2993913.5</v>
      </c>
      <c r="CO16" s="9">
        <v>2993913.5</v>
      </c>
      <c r="CP16" s="9">
        <v>2993913.5</v>
      </c>
      <c r="CQ16" s="9">
        <v>2993913.5</v>
      </c>
      <c r="CR16" s="9">
        <v>2993913.5</v>
      </c>
      <c r="CS16" s="9">
        <v>2993913.5</v>
      </c>
      <c r="CT16" s="9">
        <v>2993913.5</v>
      </c>
      <c r="CU16" s="9">
        <v>2993913.5</v>
      </c>
      <c r="CV16" s="9">
        <v>2993913.5</v>
      </c>
      <c r="CW16" s="9">
        <v>2993913.5</v>
      </c>
      <c r="CX16" s="9">
        <v>2993913.5</v>
      </c>
      <c r="CY16" s="9">
        <v>2993913.5</v>
      </c>
      <c r="CZ16" s="9">
        <v>2993913.5</v>
      </c>
      <c r="DA16" s="9">
        <v>2993913.5</v>
      </c>
      <c r="DB16" s="9">
        <v>2993913.5</v>
      </c>
      <c r="DC16" s="9">
        <v>2993913.5</v>
      </c>
      <c r="DD16" s="9">
        <v>2993913.5</v>
      </c>
      <c r="DE16" s="9">
        <v>2993913.5</v>
      </c>
      <c r="DF16" s="9">
        <v>2993913.5</v>
      </c>
      <c r="DG16" s="9">
        <v>2993913.5</v>
      </c>
      <c r="DH16" s="9">
        <v>2993913.5</v>
      </c>
      <c r="DI16" s="9">
        <v>2993913.5</v>
      </c>
      <c r="DJ16" s="9">
        <v>2993913.5</v>
      </c>
      <c r="DK16" s="9">
        <v>2993913.5</v>
      </c>
      <c r="DL16" s="9">
        <v>2993913.5</v>
      </c>
      <c r="DM16" s="9">
        <v>2993913.5</v>
      </c>
      <c r="DN16" s="9">
        <v>2993913.5</v>
      </c>
      <c r="DO16" s="9">
        <v>2993913.5</v>
      </c>
      <c r="DP16" s="9">
        <v>2993913.5</v>
      </c>
      <c r="DQ16" s="9">
        <v>2993913.5</v>
      </c>
      <c r="DR16" s="9">
        <v>2993913.5</v>
      </c>
      <c r="DS16" s="9">
        <v>2993913.5</v>
      </c>
      <c r="DT16" s="9">
        <v>2993913.5</v>
      </c>
      <c r="DU16" s="9">
        <v>2993913.5</v>
      </c>
      <c r="DV16" s="9">
        <v>2993913.5</v>
      </c>
      <c r="DW16" s="9">
        <v>2993913.5</v>
      </c>
      <c r="DX16" s="9">
        <v>2993913.5</v>
      </c>
      <c r="DY16" s="9">
        <v>2993913.5</v>
      </c>
      <c r="DZ16" s="9">
        <v>2993913.5</v>
      </c>
      <c r="EA16" s="9">
        <v>2993913.5</v>
      </c>
      <c r="EB16" s="9">
        <v>2993913.5</v>
      </c>
      <c r="EC16" s="9">
        <v>2993913.5</v>
      </c>
      <c r="ED16" s="9">
        <v>2993913.5</v>
      </c>
      <c r="EE16" s="9">
        <v>2993913.5</v>
      </c>
      <c r="EF16" s="9">
        <v>2993913.5</v>
      </c>
      <c r="EG16" s="9">
        <v>2993913.5</v>
      </c>
      <c r="EH16" s="9">
        <v>2993913.5</v>
      </c>
      <c r="EI16" s="9">
        <v>2993913.5</v>
      </c>
      <c r="EJ16" s="9">
        <v>2993913.5</v>
      </c>
      <c r="EK16" s="9">
        <v>2993913.5</v>
      </c>
      <c r="EL16" s="9">
        <v>2993913.5</v>
      </c>
      <c r="EM16" s="9">
        <v>2993913.5</v>
      </c>
      <c r="EN16" s="9">
        <v>2993913.5</v>
      </c>
      <c r="EO16" s="9">
        <v>2993913.5</v>
      </c>
      <c r="EP16" s="9">
        <v>2993913.5</v>
      </c>
      <c r="EQ16" s="9">
        <v>2993913.5</v>
      </c>
      <c r="ER16" s="9">
        <v>2993913.5</v>
      </c>
      <c r="ES16" s="9">
        <v>2993913.5</v>
      </c>
      <c r="ET16" s="9">
        <v>2993913.5</v>
      </c>
      <c r="EU16" s="9">
        <v>2993913.5</v>
      </c>
      <c r="EV16" s="9">
        <v>2993913.5</v>
      </c>
      <c r="EW16" s="9">
        <v>2993913.5</v>
      </c>
      <c r="EX16" s="9">
        <v>2993913.5</v>
      </c>
      <c r="EY16" s="9">
        <v>2993913.5</v>
      </c>
      <c r="EZ16" s="9">
        <v>2993913.5</v>
      </c>
      <c r="FA16" s="9">
        <v>2993913.5</v>
      </c>
      <c r="FB16" s="9">
        <v>2993913.5</v>
      </c>
      <c r="FC16" s="9">
        <v>2993913.5</v>
      </c>
      <c r="FD16" s="9">
        <v>2993913.5</v>
      </c>
      <c r="FE16" s="9">
        <v>2993913.5</v>
      </c>
      <c r="FF16" s="9">
        <v>2993913.5</v>
      </c>
      <c r="FG16" s="9">
        <v>2993913.5</v>
      </c>
      <c r="FH16" s="9">
        <v>2993913.5</v>
      </c>
      <c r="FI16" s="9">
        <v>2993913.5</v>
      </c>
      <c r="FJ16" s="3">
        <f t="shared" si="81"/>
        <v>342264.19132000004</v>
      </c>
      <c r="FK16" s="3">
        <f t="shared" si="0"/>
        <v>331725.61580000003</v>
      </c>
      <c r="FL16" s="3">
        <f t="shared" si="0"/>
        <v>325737.78880000004</v>
      </c>
      <c r="FM16" s="3">
        <f t="shared" si="1"/>
        <v>342264.19132000004</v>
      </c>
      <c r="FN16" s="3">
        <f t="shared" si="2"/>
        <v>331725.61580000003</v>
      </c>
      <c r="FO16" s="3">
        <f t="shared" si="3"/>
        <v>325737.78880000004</v>
      </c>
      <c r="FP16" s="3">
        <f t="shared" si="4"/>
        <v>301427.21118000004</v>
      </c>
      <c r="FQ16" s="3">
        <f t="shared" si="5"/>
        <v>291008.3922</v>
      </c>
      <c r="FR16" s="3">
        <f t="shared" si="6"/>
        <v>280469.81668000005</v>
      </c>
      <c r="FS16" s="3">
        <f t="shared" si="7"/>
        <v>309929.92552000005</v>
      </c>
      <c r="FT16" s="3">
        <f t="shared" si="8"/>
        <v>301786.48080000002</v>
      </c>
      <c r="FU16" s="3">
        <f t="shared" si="9"/>
        <v>286816.91330000001</v>
      </c>
      <c r="FV16" s="3">
        <f t="shared" si="82"/>
        <v>159036.68512000004</v>
      </c>
      <c r="FW16" s="3">
        <f t="shared" si="10"/>
        <v>153288.37120000002</v>
      </c>
      <c r="FX16" s="3">
        <f t="shared" si="10"/>
        <v>153288.37120000002</v>
      </c>
      <c r="FY16" s="3">
        <f t="shared" si="11"/>
        <v>150533.97078000003</v>
      </c>
      <c r="FZ16" s="3">
        <f t="shared" si="12"/>
        <v>142510.28260000001</v>
      </c>
      <c r="GA16" s="3">
        <f t="shared" si="13"/>
        <v>136761.96868000002</v>
      </c>
      <c r="GB16" s="3">
        <f t="shared" si="14"/>
        <v>150533.97078000003</v>
      </c>
      <c r="GC16" s="3">
        <f t="shared" si="15"/>
        <v>142510.28260000001</v>
      </c>
      <c r="GD16" s="3">
        <f t="shared" si="16"/>
        <v>136761.96868000002</v>
      </c>
      <c r="GE16" s="3">
        <f t="shared" si="17"/>
        <v>159036.68512000004</v>
      </c>
      <c r="GF16" s="3">
        <f t="shared" si="18"/>
        <v>153288.37120000002</v>
      </c>
      <c r="GG16" s="3">
        <f t="shared" si="19"/>
        <v>153288.37120000002</v>
      </c>
      <c r="GH16" s="14">
        <f t="shared" si="20"/>
        <v>23951.308000000005</v>
      </c>
      <c r="GI16" s="3">
        <f t="shared" si="21"/>
        <v>23951.308000000005</v>
      </c>
      <c r="GJ16" s="3">
        <f t="shared" si="22"/>
        <v>23951.308000000005</v>
      </c>
      <c r="GK16" s="3">
        <f t="shared" si="23"/>
        <v>17963.481</v>
      </c>
      <c r="GL16" s="3">
        <f t="shared" si="24"/>
        <v>16765.915600000004</v>
      </c>
      <c r="GM16" s="3">
        <f t="shared" si="25"/>
        <v>15568.350200000001</v>
      </c>
      <c r="GN16" s="3">
        <f t="shared" si="26"/>
        <v>22035.203360000003</v>
      </c>
      <c r="GO16" s="3">
        <f t="shared" si="27"/>
        <v>18322.750620000003</v>
      </c>
      <c r="GP16" s="3">
        <f t="shared" si="28"/>
        <v>16765.915600000004</v>
      </c>
      <c r="GQ16" s="3">
        <f t="shared" si="29"/>
        <v>32933.048500000004</v>
      </c>
      <c r="GR16" s="3">
        <f t="shared" si="30"/>
        <v>28741.569600000003</v>
      </c>
      <c r="GS16" s="3">
        <f t="shared" si="31"/>
        <v>23951.308000000005</v>
      </c>
      <c r="GT16" s="3">
        <f t="shared" si="32"/>
        <v>17963.481</v>
      </c>
      <c r="GU16" s="3">
        <f t="shared" si="33"/>
        <v>15568.350200000001</v>
      </c>
      <c r="GV16" s="3">
        <f t="shared" si="34"/>
        <v>10778.088600000003</v>
      </c>
      <c r="GW16" s="3">
        <f t="shared" si="35"/>
        <v>17963.481</v>
      </c>
      <c r="GX16" s="3">
        <f t="shared" si="36"/>
        <v>15568.350200000001</v>
      </c>
      <c r="GY16" s="3">
        <f t="shared" si="37"/>
        <v>10778.088600000003</v>
      </c>
      <c r="GZ16" s="3">
        <f t="shared" si="38"/>
        <v>1004607.6749250002</v>
      </c>
      <c r="HA16" s="3">
        <f t="shared" si="38"/>
        <v>1004607.6749250002</v>
      </c>
      <c r="HB16" s="3">
        <f t="shared" si="38"/>
        <v>1004607.6749250002</v>
      </c>
      <c r="HC16" s="3">
        <f t="shared" si="39"/>
        <v>8981740.5</v>
      </c>
      <c r="HD16" s="3">
        <f t="shared" si="40"/>
        <v>8981740.5</v>
      </c>
      <c r="HE16" s="3">
        <f t="shared" si="41"/>
        <v>8981740.5</v>
      </c>
      <c r="HF16" s="3">
        <f t="shared" si="42"/>
        <v>8981740.5</v>
      </c>
      <c r="HG16" s="3">
        <f t="shared" si="43"/>
        <v>8981740.5</v>
      </c>
      <c r="HH16" s="3">
        <f t="shared" si="44"/>
        <v>8981740.5</v>
      </c>
      <c r="HI16" s="3">
        <f t="shared" si="45"/>
        <v>8981740.5</v>
      </c>
      <c r="HJ16" s="3">
        <f t="shared" si="46"/>
        <v>8981740.5</v>
      </c>
      <c r="HK16" s="3">
        <f t="shared" si="47"/>
        <v>8981740.5</v>
      </c>
      <c r="HL16" s="3">
        <f t="shared" si="48"/>
        <v>8981740.5</v>
      </c>
      <c r="HM16" s="3">
        <f t="shared" si="49"/>
        <v>8981740.5</v>
      </c>
      <c r="HN16" s="3">
        <f t="shared" si="50"/>
        <v>8981740.5</v>
      </c>
      <c r="HO16" s="3">
        <f t="shared" si="51"/>
        <v>8981740.5</v>
      </c>
      <c r="HP16" s="3">
        <f t="shared" si="52"/>
        <v>8981740.5</v>
      </c>
      <c r="HQ16" s="3">
        <f t="shared" si="53"/>
        <v>8981740.5</v>
      </c>
      <c r="HR16" s="3">
        <f t="shared" si="54"/>
        <v>8981740.5</v>
      </c>
      <c r="HS16" s="3">
        <f t="shared" si="55"/>
        <v>8981740.5</v>
      </c>
      <c r="HT16" s="3">
        <f t="shared" si="56"/>
        <v>8981740.5</v>
      </c>
      <c r="HU16" s="3">
        <f t="shared" si="57"/>
        <v>8981740.5</v>
      </c>
      <c r="HV16" s="3">
        <f t="shared" si="58"/>
        <v>8981740.5</v>
      </c>
      <c r="HW16" s="3">
        <f t="shared" si="59"/>
        <v>8981740.5</v>
      </c>
      <c r="HX16" s="3">
        <f t="shared" si="60"/>
        <v>5987827</v>
      </c>
      <c r="HY16" s="3">
        <f t="shared" si="61"/>
        <v>5987827</v>
      </c>
      <c r="HZ16" s="3">
        <f t="shared" si="62"/>
        <v>5987827</v>
      </c>
      <c r="IA16" s="3">
        <f t="shared" si="63"/>
        <v>5987827</v>
      </c>
      <c r="IB16" s="3">
        <f t="shared" si="64"/>
        <v>5987827</v>
      </c>
      <c r="IC16" s="3">
        <f t="shared" si="65"/>
        <v>5987827</v>
      </c>
      <c r="ID16" s="3">
        <f t="shared" si="66"/>
        <v>5987827</v>
      </c>
      <c r="IE16" s="3">
        <f t="shared" si="67"/>
        <v>5987827</v>
      </c>
      <c r="IF16" s="3">
        <f t="shared" si="68"/>
        <v>5987827</v>
      </c>
      <c r="IG16" s="3">
        <f t="shared" si="69"/>
        <v>5987827</v>
      </c>
      <c r="IH16" s="3">
        <f t="shared" si="70"/>
        <v>5987827</v>
      </c>
      <c r="II16" s="3">
        <f t="shared" si="71"/>
        <v>5987827</v>
      </c>
      <c r="IJ16" s="3">
        <f t="shared" si="72"/>
        <v>5987827</v>
      </c>
      <c r="IK16" s="3">
        <f t="shared" si="73"/>
        <v>5987827</v>
      </c>
      <c r="IL16" s="3">
        <f t="shared" si="74"/>
        <v>5987827</v>
      </c>
      <c r="IM16" s="3">
        <f t="shared" si="75"/>
        <v>5987827</v>
      </c>
      <c r="IN16" s="3">
        <f t="shared" si="76"/>
        <v>5987827</v>
      </c>
      <c r="IO16" s="3">
        <f t="shared" si="77"/>
        <v>8981740.5</v>
      </c>
      <c r="IP16" s="3">
        <f t="shared" si="78"/>
        <v>5987827</v>
      </c>
      <c r="IQ16" s="3">
        <f t="shared" si="79"/>
        <v>5987827</v>
      </c>
      <c r="IR16" s="3">
        <f t="shared" si="80"/>
        <v>5987827</v>
      </c>
      <c r="IS16" s="3">
        <f t="array" ref="IS16">SUM(IF($C$2:$IR$2&gt;=1,C16:IR16,0))</f>
        <v>68797018.559959993</v>
      </c>
      <c r="IT16" s="5" t="s">
        <v>164</v>
      </c>
    </row>
    <row r="17" spans="1:254" x14ac:dyDescent="0.2">
      <c r="A17" s="2" t="s">
        <v>126</v>
      </c>
      <c r="B17" s="1" t="s">
        <v>3</v>
      </c>
      <c r="C17" s="9">
        <v>277428.00056400005</v>
      </c>
      <c r="D17" s="9">
        <v>80620.102728000013</v>
      </c>
      <c r="E17" s="9">
        <v>80620.102728000013</v>
      </c>
      <c r="F17" s="9">
        <v>33196.512888000005</v>
      </c>
      <c r="G17" s="9">
        <v>177838.46190000002</v>
      </c>
      <c r="H17" s="9">
        <v>80620.102728000013</v>
      </c>
      <c r="I17" s="9">
        <v>21340.615428000001</v>
      </c>
      <c r="J17" s="9">
        <v>29639.743650000004</v>
      </c>
      <c r="K17" s="9">
        <v>71135.384760000015</v>
      </c>
      <c r="L17" s="9">
        <v>90104.820696000024</v>
      </c>
      <c r="M17" s="9">
        <v>82991.282220000023</v>
      </c>
      <c r="N17" s="9">
        <v>100775.12841000002</v>
      </c>
      <c r="O17" s="9">
        <v>23711.79492</v>
      </c>
      <c r="P17" s="9">
        <v>20155.025682000003</v>
      </c>
      <c r="Q17" s="9">
        <v>20155.025682000003</v>
      </c>
      <c r="R17" s="9">
        <v>35567.692380000008</v>
      </c>
      <c r="S17" s="9">
        <v>266218.78842000006</v>
      </c>
      <c r="T17" s="9">
        <v>77362.72484000001</v>
      </c>
      <c r="U17" s="9">
        <v>77362.72484000001</v>
      </c>
      <c r="V17" s="9">
        <v>31855.239640000007</v>
      </c>
      <c r="W17" s="9">
        <v>170653.06950000001</v>
      </c>
      <c r="X17" s="9">
        <v>77362.72484000001</v>
      </c>
      <c r="Y17" s="9">
        <v>20478.368340000005</v>
      </c>
      <c r="Z17" s="9">
        <v>28442.178250000004</v>
      </c>
      <c r="AA17" s="9">
        <v>68261.227800000008</v>
      </c>
      <c r="AB17" s="9">
        <v>86464.221880000012</v>
      </c>
      <c r="AC17" s="9">
        <v>79638.099100000007</v>
      </c>
      <c r="AD17" s="9">
        <v>96703.406050000005</v>
      </c>
      <c r="AE17" s="9">
        <v>22753.742600000001</v>
      </c>
      <c r="AF17" s="9">
        <v>19340.681210000002</v>
      </c>
      <c r="AG17" s="9">
        <v>19340.681210000002</v>
      </c>
      <c r="AH17" s="9">
        <v>34130.613900000004</v>
      </c>
      <c r="AI17" s="9">
        <v>257811.87931200003</v>
      </c>
      <c r="AJ17" s="9">
        <v>74919.691424000004</v>
      </c>
      <c r="AK17" s="9">
        <v>74919.691424000004</v>
      </c>
      <c r="AL17" s="9">
        <v>30849.284704000009</v>
      </c>
      <c r="AM17" s="9">
        <v>165264.02520000003</v>
      </c>
      <c r="AN17" s="9">
        <v>74919.691424000004</v>
      </c>
      <c r="AO17" s="9">
        <v>19831.683024000002</v>
      </c>
      <c r="AP17" s="9">
        <v>27544.004200000003</v>
      </c>
      <c r="AQ17" s="9">
        <v>66105.610080000013</v>
      </c>
      <c r="AR17" s="9">
        <v>83733.772768000024</v>
      </c>
      <c r="AS17" s="9">
        <v>77123.21176000002</v>
      </c>
      <c r="AT17" s="9">
        <v>93649.614280000009</v>
      </c>
      <c r="AU17" s="9">
        <v>22035.203360000003</v>
      </c>
      <c r="AV17" s="9">
        <v>18729.922856000001</v>
      </c>
      <c r="AW17" s="9">
        <v>18729.922856000001</v>
      </c>
      <c r="AX17" s="9">
        <v>33052.805040000007</v>
      </c>
      <c r="AY17" s="9">
        <v>1676.5915600000003</v>
      </c>
      <c r="AZ17" s="9">
        <v>1077808.8600000001</v>
      </c>
      <c r="BA17" s="9">
        <v>1017930.5900000001</v>
      </c>
      <c r="BB17" s="9">
        <v>10053561.533000002</v>
      </c>
      <c r="BC17" s="9">
        <v>9281131.8499999996</v>
      </c>
      <c r="BD17" s="9">
        <v>5161506.8740000008</v>
      </c>
      <c r="BE17" s="9">
        <v>5161506.8740000008</v>
      </c>
      <c r="BF17" s="9">
        <v>9837999.7610000018</v>
      </c>
      <c r="BG17" s="9">
        <v>9837999.7610000018</v>
      </c>
      <c r="BH17" s="9">
        <v>9837999.7610000018</v>
      </c>
      <c r="BI17" s="9">
        <v>9837999.7610000018</v>
      </c>
      <c r="BJ17" s="9">
        <v>9837999.7610000018</v>
      </c>
      <c r="BK17" s="9">
        <v>9065570.0780000016</v>
      </c>
      <c r="BL17" s="9">
        <v>8305116.0490000006</v>
      </c>
      <c r="BM17" s="9">
        <v>8005724.699000001</v>
      </c>
      <c r="BN17" s="9">
        <v>7736272.4840000011</v>
      </c>
      <c r="BO17" s="9">
        <v>7230899.8852000004</v>
      </c>
      <c r="BP17" s="9">
        <v>7230899.8852000004</v>
      </c>
      <c r="BQ17" s="9">
        <v>6472840.9870000007</v>
      </c>
      <c r="BR17" s="9">
        <v>10520612.039000003</v>
      </c>
      <c r="BS17" s="9">
        <v>9233229.2340000011</v>
      </c>
      <c r="BT17" s="9">
        <v>7101562.8220000006</v>
      </c>
      <c r="BU17" s="9">
        <v>7101562.8220000006</v>
      </c>
      <c r="BV17" s="9">
        <v>10161342.419000002</v>
      </c>
      <c r="BW17" s="9">
        <v>10161342.419000002</v>
      </c>
      <c r="BX17" s="9">
        <v>10161342.419000002</v>
      </c>
      <c r="BY17" s="9">
        <v>10161342.419000002</v>
      </c>
      <c r="BZ17" s="9">
        <v>10161342.419000002</v>
      </c>
      <c r="CA17" s="9">
        <v>8634446.534</v>
      </c>
      <c r="CB17" s="9">
        <v>7574601.1550000003</v>
      </c>
      <c r="CC17" s="9">
        <v>7107550.6490000002</v>
      </c>
      <c r="CD17" s="9">
        <v>4526797.2120000012</v>
      </c>
      <c r="CE17" s="9">
        <v>10311038.094000002</v>
      </c>
      <c r="CF17" s="9">
        <v>10311038.094000002</v>
      </c>
      <c r="CG17" s="9">
        <v>9287119.6769999992</v>
      </c>
      <c r="CH17" s="9">
        <v>10951735.583000001</v>
      </c>
      <c r="CI17" s="9">
        <v>9664352.7780000009</v>
      </c>
      <c r="CJ17" s="9">
        <v>7532686.3660000013</v>
      </c>
      <c r="CK17" s="9">
        <v>7532686.3660000013</v>
      </c>
      <c r="CL17" s="9">
        <v>10592465.963000001</v>
      </c>
      <c r="CM17" s="9">
        <v>10592465.963000001</v>
      </c>
      <c r="CN17" s="9">
        <v>10592465.963000001</v>
      </c>
      <c r="CO17" s="9">
        <v>10592465.963000001</v>
      </c>
      <c r="CP17" s="9">
        <v>10592465.963000001</v>
      </c>
      <c r="CQ17" s="9">
        <v>9065570.0780000016</v>
      </c>
      <c r="CR17" s="9">
        <v>7862016.8510000017</v>
      </c>
      <c r="CS17" s="9">
        <v>7538674.1930000009</v>
      </c>
      <c r="CT17" s="9">
        <v>4957920.7560000001</v>
      </c>
      <c r="CU17" s="9">
        <v>10742161.638</v>
      </c>
      <c r="CV17" s="9">
        <v>10742161.638</v>
      </c>
      <c r="CW17" s="9">
        <v>9718243.2210000008</v>
      </c>
      <c r="CX17" s="9">
        <v>11382859.127000002</v>
      </c>
      <c r="CY17" s="9">
        <v>10095476.322000001</v>
      </c>
      <c r="CZ17" s="9">
        <v>7963809.9100000001</v>
      </c>
      <c r="DA17" s="9">
        <v>7963809.9100000001</v>
      </c>
      <c r="DB17" s="9">
        <v>11023589.507000003</v>
      </c>
      <c r="DC17" s="9">
        <v>11023589.507000003</v>
      </c>
      <c r="DD17" s="9">
        <v>11023589.507000003</v>
      </c>
      <c r="DE17" s="9">
        <v>11023589.507000003</v>
      </c>
      <c r="DF17" s="9">
        <v>11023589.507000003</v>
      </c>
      <c r="DG17" s="9">
        <v>9496693.6219999995</v>
      </c>
      <c r="DH17" s="9">
        <v>8149432.5470000012</v>
      </c>
      <c r="DI17" s="9">
        <v>7969797.7370000007</v>
      </c>
      <c r="DJ17" s="9">
        <v>7520710.7120000012</v>
      </c>
      <c r="DK17" s="9">
        <v>13304951.594000002</v>
      </c>
      <c r="DL17" s="9">
        <v>13304951.594000002</v>
      </c>
      <c r="DM17" s="9">
        <v>10149366.765000001</v>
      </c>
      <c r="DN17" s="9">
        <v>15927619.82</v>
      </c>
      <c r="DO17" s="9">
        <v>13867807.332000002</v>
      </c>
      <c r="DP17" s="9">
        <v>11305017.376000002</v>
      </c>
      <c r="DQ17" s="9">
        <v>11305017.376000002</v>
      </c>
      <c r="DR17" s="9">
        <v>15352788.428000001</v>
      </c>
      <c r="DS17" s="9">
        <v>15352788.428000001</v>
      </c>
      <c r="DT17" s="9">
        <v>15352788.428000001</v>
      </c>
      <c r="DU17" s="9">
        <v>15352788.428000001</v>
      </c>
      <c r="DV17" s="9">
        <v>15352788.428000001</v>
      </c>
      <c r="DW17" s="9">
        <v>10358940.710000001</v>
      </c>
      <c r="DX17" s="9">
        <v>9490705.7949999999</v>
      </c>
      <c r="DY17" s="9">
        <v>10466721.596000001</v>
      </c>
      <c r="DZ17" s="9">
        <v>9748182.3560000006</v>
      </c>
      <c r="EA17" s="9">
        <v>16440177.8112</v>
      </c>
      <c r="EB17" s="9">
        <v>16440177.8112</v>
      </c>
      <c r="EC17" s="9">
        <v>14801908.344000002</v>
      </c>
      <c r="ED17" s="9">
        <v>17220990.452000003</v>
      </c>
      <c r="EE17" s="9">
        <v>15161177.964000002</v>
      </c>
      <c r="EF17" s="9">
        <v>12598388.008000001</v>
      </c>
      <c r="EG17" s="9">
        <v>12598388.008000001</v>
      </c>
      <c r="EH17" s="9">
        <v>16646159.060000001</v>
      </c>
      <c r="EI17" s="9">
        <v>16646159.060000001</v>
      </c>
      <c r="EJ17" s="9">
        <v>16646159.060000001</v>
      </c>
      <c r="EK17" s="9">
        <v>16646159.060000001</v>
      </c>
      <c r="EL17" s="9">
        <v>16646159.060000001</v>
      </c>
      <c r="EM17" s="9">
        <v>11652311.342000002</v>
      </c>
      <c r="EN17" s="9">
        <v>12813949.780000001</v>
      </c>
      <c r="EO17" s="9">
        <v>11760092.228000002</v>
      </c>
      <c r="EP17" s="9">
        <v>11041552.988000002</v>
      </c>
      <c r="EQ17" s="9">
        <v>17733548.443200003</v>
      </c>
      <c r="ER17" s="9">
        <v>17733548.443200003</v>
      </c>
      <c r="ES17" s="9">
        <v>16095278.976000002</v>
      </c>
      <c r="ET17" s="9">
        <v>27358381.563000005</v>
      </c>
      <c r="EU17" s="9">
        <v>24011186.27</v>
      </c>
      <c r="EV17" s="9">
        <v>18885606.358000003</v>
      </c>
      <c r="EW17" s="9">
        <v>18885606.358000003</v>
      </c>
      <c r="EX17" s="9">
        <v>26424280.551000003</v>
      </c>
      <c r="EY17" s="9">
        <v>26424280.551000003</v>
      </c>
      <c r="EZ17" s="9">
        <v>26424280.551000003</v>
      </c>
      <c r="FA17" s="9">
        <v>26424280.551000003</v>
      </c>
      <c r="FB17" s="9">
        <v>26424280.551000003</v>
      </c>
      <c r="FC17" s="9">
        <v>13807929.062000003</v>
      </c>
      <c r="FD17" s="9">
        <v>20196940.471000001</v>
      </c>
      <c r="FE17" s="9">
        <v>13358842.037000002</v>
      </c>
      <c r="FF17" s="9">
        <v>17316795.684</v>
      </c>
      <c r="FG17" s="9">
        <v>27230242.065200005</v>
      </c>
      <c r="FH17" s="9">
        <v>27230242.065200005</v>
      </c>
      <c r="FI17" s="9">
        <v>24568054.181000002</v>
      </c>
      <c r="FJ17" s="3">
        <f t="shared" si="81"/>
        <v>391244.61618000007</v>
      </c>
      <c r="FK17" s="3">
        <f t="shared" si="0"/>
        <v>375436.75290000002</v>
      </c>
      <c r="FL17" s="3">
        <f t="shared" si="0"/>
        <v>363580.85544000001</v>
      </c>
      <c r="FM17" s="3">
        <f t="shared" si="1"/>
        <v>391244.61618000007</v>
      </c>
      <c r="FN17" s="3">
        <f t="shared" si="2"/>
        <v>375436.75290000002</v>
      </c>
      <c r="FO17" s="3">
        <f t="shared" si="3"/>
        <v>363580.85544000001</v>
      </c>
      <c r="FP17" s="3">
        <f t="shared" si="4"/>
        <v>348563.38532400003</v>
      </c>
      <c r="FQ17" s="3">
        <f t="shared" si="5"/>
        <v>334480.01622000005</v>
      </c>
      <c r="FR17" s="3">
        <f t="shared" si="6"/>
        <v>323917.48939200008</v>
      </c>
      <c r="FS17" s="3">
        <f t="shared" si="7"/>
        <v>359233.69303800003</v>
      </c>
      <c r="FT17" s="3">
        <f t="shared" si="8"/>
        <v>344719.20039000001</v>
      </c>
      <c r="FU17" s="3">
        <f t="shared" si="9"/>
        <v>333833.33090400009</v>
      </c>
      <c r="FV17" s="3">
        <f t="shared" si="82"/>
        <v>181395.23113800003</v>
      </c>
      <c r="FW17" s="3">
        <f t="shared" si="10"/>
        <v>174066.13089000003</v>
      </c>
      <c r="FX17" s="3">
        <f t="shared" si="10"/>
        <v>174066.13089000003</v>
      </c>
      <c r="FY17" s="3">
        <f t="shared" si="11"/>
        <v>170724.92342400004</v>
      </c>
      <c r="FZ17" s="3">
        <f t="shared" si="12"/>
        <v>163826.94672000001</v>
      </c>
      <c r="GA17" s="3">
        <f t="shared" si="13"/>
        <v>158653.46419200004</v>
      </c>
      <c r="GB17" s="3">
        <f t="shared" si="14"/>
        <v>170724.92342400004</v>
      </c>
      <c r="GC17" s="3">
        <f t="shared" si="15"/>
        <v>163826.94672000001</v>
      </c>
      <c r="GD17" s="3">
        <f t="shared" si="16"/>
        <v>158653.46419200004</v>
      </c>
      <c r="GE17" s="3">
        <f t="shared" si="17"/>
        <v>181395.23113800003</v>
      </c>
      <c r="GF17" s="3">
        <f t="shared" si="18"/>
        <v>174066.13089000003</v>
      </c>
      <c r="GG17" s="3">
        <f t="shared" si="19"/>
        <v>174066.13089000003</v>
      </c>
      <c r="GH17" s="14">
        <f t="shared" si="20"/>
        <v>23711.79492</v>
      </c>
      <c r="GI17" s="3">
        <f t="shared" si="21"/>
        <v>22753.742600000001</v>
      </c>
      <c r="GJ17" s="3">
        <f t="shared" si="22"/>
        <v>22035.203360000003</v>
      </c>
      <c r="GK17" s="3">
        <f t="shared" si="23"/>
        <v>21340.615428000001</v>
      </c>
      <c r="GL17" s="3">
        <f t="shared" si="24"/>
        <v>20478.368340000005</v>
      </c>
      <c r="GM17" s="3">
        <f t="shared" si="25"/>
        <v>19831.683024000002</v>
      </c>
      <c r="GN17" s="3">
        <f t="shared" si="26"/>
        <v>29639.743650000004</v>
      </c>
      <c r="GO17" s="3">
        <f t="shared" si="27"/>
        <v>28442.178250000004</v>
      </c>
      <c r="GP17" s="3">
        <f t="shared" si="28"/>
        <v>27544.004200000003</v>
      </c>
      <c r="GQ17" s="3">
        <f t="shared" si="29"/>
        <v>35567.692380000008</v>
      </c>
      <c r="GR17" s="3">
        <f t="shared" si="30"/>
        <v>34130.613900000004</v>
      </c>
      <c r="GS17" s="3">
        <f t="shared" si="31"/>
        <v>33052.805040000007</v>
      </c>
      <c r="GT17" s="3">
        <f t="shared" si="32"/>
        <v>20155.025682000003</v>
      </c>
      <c r="GU17" s="3">
        <f t="shared" si="33"/>
        <v>19340.681210000002</v>
      </c>
      <c r="GV17" s="3">
        <f t="shared" si="34"/>
        <v>18729.922856000001</v>
      </c>
      <c r="GW17" s="3">
        <f t="shared" si="35"/>
        <v>20155.025682000003</v>
      </c>
      <c r="GX17" s="3">
        <f t="shared" si="36"/>
        <v>19340.681210000002</v>
      </c>
      <c r="GY17" s="3">
        <f t="shared" si="37"/>
        <v>18729.922856000001</v>
      </c>
      <c r="GZ17" s="3">
        <f t="shared" si="38"/>
        <v>1676.5915600000003</v>
      </c>
      <c r="HA17" s="3">
        <f t="shared" si="38"/>
        <v>1077808.8600000001</v>
      </c>
      <c r="HB17" s="3">
        <f t="shared" si="38"/>
        <v>1017930.5900000001</v>
      </c>
      <c r="HC17" s="3">
        <f t="shared" si="39"/>
        <v>24496200.257000003</v>
      </c>
      <c r="HD17" s="3">
        <f t="shared" si="40"/>
        <v>26855404.095000003</v>
      </c>
      <c r="HE17" s="3">
        <f t="shared" si="41"/>
        <v>28148774.727000002</v>
      </c>
      <c r="HF17" s="3">
        <f t="shared" si="42"/>
        <v>29442145.359000001</v>
      </c>
      <c r="HG17" s="3">
        <f t="shared" si="43"/>
        <v>41100444.528000005</v>
      </c>
      <c r="HH17" s="3">
        <f t="shared" si="44"/>
        <v>44980556.42400001</v>
      </c>
      <c r="HI17" s="3">
        <f t="shared" si="45"/>
        <v>70255174.191000015</v>
      </c>
      <c r="HJ17" s="3">
        <f t="shared" si="46"/>
        <v>28741569.600000005</v>
      </c>
      <c r="HK17" s="3">
        <f t="shared" si="47"/>
        <v>28957131.372000001</v>
      </c>
      <c r="HL17" s="3">
        <f t="shared" si="48"/>
        <v>30250502.004000004</v>
      </c>
      <c r="HM17" s="3">
        <f t="shared" si="49"/>
        <v>31543872.636000007</v>
      </c>
      <c r="HN17" s="3">
        <f t="shared" si="50"/>
        <v>41064517.566</v>
      </c>
      <c r="HO17" s="3">
        <f t="shared" si="51"/>
        <v>44944629.462000005</v>
      </c>
      <c r="HP17" s="3">
        <f t="shared" si="52"/>
        <v>66656490.164000005</v>
      </c>
      <c r="HQ17" s="3">
        <f t="shared" si="53"/>
        <v>46106267.900000006</v>
      </c>
      <c r="HR17" s="3">
        <f t="shared" si="54"/>
        <v>27897285.993000004</v>
      </c>
      <c r="HS17" s="3">
        <f t="shared" si="55"/>
        <v>29046948.777000003</v>
      </c>
      <c r="HT17" s="3">
        <f t="shared" si="56"/>
        <v>30196611.561000008</v>
      </c>
      <c r="HU17" s="3">
        <f t="shared" si="57"/>
        <v>41172298.452000007</v>
      </c>
      <c r="HV17" s="3">
        <f t="shared" si="58"/>
        <v>46106267.900000006</v>
      </c>
      <c r="HW17" s="3">
        <f t="shared" si="59"/>
        <v>73045501.573000014</v>
      </c>
      <c r="HX17" s="3">
        <f t="shared" si="60"/>
        <v>14227076.952000003</v>
      </c>
      <c r="HY17" s="3">
        <f t="shared" si="61"/>
        <v>15736009.356000001</v>
      </c>
      <c r="HZ17" s="3">
        <f t="shared" si="62"/>
        <v>16598256.444000002</v>
      </c>
      <c r="IA17" s="3">
        <f t="shared" si="63"/>
        <v>17460503.531999998</v>
      </c>
      <c r="IB17" s="3">
        <f t="shared" si="64"/>
        <v>21663958.086000003</v>
      </c>
      <c r="IC17" s="3">
        <f t="shared" si="65"/>
        <v>24250699.350000001</v>
      </c>
      <c r="ID17" s="3">
        <f t="shared" si="66"/>
        <v>32693535.420000006</v>
      </c>
      <c r="IE17" s="3">
        <f t="shared" si="67"/>
        <v>18903569.839000002</v>
      </c>
      <c r="IF17" s="3">
        <f t="shared" si="68"/>
        <v>18795788.953000002</v>
      </c>
      <c r="IG17" s="3">
        <f t="shared" si="69"/>
        <v>19658036.041000001</v>
      </c>
      <c r="IH17" s="3">
        <f t="shared" si="70"/>
        <v>20520283.129000001</v>
      </c>
      <c r="II17" s="3">
        <f t="shared" si="71"/>
        <v>25711729.138000004</v>
      </c>
      <c r="IJ17" s="3">
        <f t="shared" si="72"/>
        <v>28298470.402000003</v>
      </c>
      <c r="IK17" s="3">
        <f t="shared" si="73"/>
        <v>40232209.613000005</v>
      </c>
      <c r="IL17" s="3">
        <f t="shared" si="74"/>
        <v>18143115.810000002</v>
      </c>
      <c r="IM17" s="3">
        <f t="shared" si="75"/>
        <v>17735943.574000001</v>
      </c>
      <c r="IN17" s="3">
        <f t="shared" si="76"/>
        <v>18454482.814000003</v>
      </c>
      <c r="IO17" s="3">
        <f t="shared" si="77"/>
        <v>30196611.561000008</v>
      </c>
      <c r="IP17" s="3">
        <f t="shared" si="78"/>
        <v>25819510.024000004</v>
      </c>
      <c r="IQ17" s="3">
        <f t="shared" si="79"/>
        <v>29460108.840000004</v>
      </c>
      <c r="IR17" s="3">
        <f t="shared" si="80"/>
        <v>29460108.840000004</v>
      </c>
      <c r="IS17" s="3">
        <f t="array" ref="IS17">SUM(IF($C$2:$IR$2&gt;=1,C17:IR17,0))</f>
        <v>297515794.92444408</v>
      </c>
      <c r="IT17" s="5" t="s">
        <v>164</v>
      </c>
    </row>
    <row r="18" spans="1:254" x14ac:dyDescent="0.2">
      <c r="A18" s="2" t="s">
        <v>168</v>
      </c>
      <c r="B18" s="1" t="s">
        <v>3</v>
      </c>
      <c r="C18" s="9">
        <v>280230.30360000004</v>
      </c>
      <c r="D18" s="9">
        <v>81434.44720000001</v>
      </c>
      <c r="E18" s="9">
        <v>81434.44720000001</v>
      </c>
      <c r="F18" s="9">
        <v>33531.831200000008</v>
      </c>
      <c r="G18" s="9">
        <v>179634.81</v>
      </c>
      <c r="H18" s="9">
        <v>81434.44720000001</v>
      </c>
      <c r="I18" s="9">
        <v>21556.177200000006</v>
      </c>
      <c r="J18" s="9">
        <v>29939.135000000002</v>
      </c>
      <c r="K18" s="9">
        <v>71853.923999999999</v>
      </c>
      <c r="L18" s="9">
        <v>91014.970400000006</v>
      </c>
      <c r="M18" s="9">
        <v>83829.578000000009</v>
      </c>
      <c r="N18" s="9">
        <v>101793.05900000002</v>
      </c>
      <c r="O18" s="9">
        <v>23951.308000000005</v>
      </c>
      <c r="P18" s="9">
        <v>20358.611800000002</v>
      </c>
      <c r="Q18" s="9">
        <v>20358.611800000002</v>
      </c>
      <c r="R18" s="9">
        <v>35926.962</v>
      </c>
      <c r="S18" s="9">
        <v>280230.30360000004</v>
      </c>
      <c r="T18" s="9">
        <v>81434.44720000001</v>
      </c>
      <c r="U18" s="9">
        <v>81434.44720000001</v>
      </c>
      <c r="V18" s="9">
        <v>33531.831200000008</v>
      </c>
      <c r="W18" s="9">
        <v>179634.81</v>
      </c>
      <c r="X18" s="9">
        <v>81434.44720000001</v>
      </c>
      <c r="Y18" s="9">
        <v>21556.177200000006</v>
      </c>
      <c r="Z18" s="9">
        <v>29939.135000000002</v>
      </c>
      <c r="AA18" s="9">
        <v>71853.923999999999</v>
      </c>
      <c r="AB18" s="9">
        <v>91014.970400000006</v>
      </c>
      <c r="AC18" s="9">
        <v>83829.578000000009</v>
      </c>
      <c r="AD18" s="9">
        <v>101793.05900000002</v>
      </c>
      <c r="AE18" s="9">
        <v>23951.308000000005</v>
      </c>
      <c r="AF18" s="9">
        <v>20358.611800000002</v>
      </c>
      <c r="AG18" s="9">
        <v>20358.611800000002</v>
      </c>
      <c r="AH18" s="9">
        <v>35926.962</v>
      </c>
      <c r="AI18" s="9">
        <v>280230.30360000004</v>
      </c>
      <c r="AJ18" s="9">
        <v>81434.44720000001</v>
      </c>
      <c r="AK18" s="9">
        <v>81434.44720000001</v>
      </c>
      <c r="AL18" s="9">
        <v>33531.831200000008</v>
      </c>
      <c r="AM18" s="9">
        <v>179634.81</v>
      </c>
      <c r="AN18" s="9">
        <v>81434.44720000001</v>
      </c>
      <c r="AO18" s="9">
        <v>21556.177200000006</v>
      </c>
      <c r="AP18" s="9">
        <v>29939.135000000002</v>
      </c>
      <c r="AQ18" s="9">
        <v>71853.923999999999</v>
      </c>
      <c r="AR18" s="9">
        <v>91014.970400000006</v>
      </c>
      <c r="AS18" s="9">
        <v>83829.578000000009</v>
      </c>
      <c r="AT18" s="9">
        <v>101793.05900000002</v>
      </c>
      <c r="AU18" s="9">
        <v>23951.308000000005</v>
      </c>
      <c r="AV18" s="9">
        <v>20358.611800000002</v>
      </c>
      <c r="AW18" s="9">
        <v>20358.611800000002</v>
      </c>
      <c r="AX18" s="9">
        <v>35926.962</v>
      </c>
      <c r="AY18" s="9">
        <v>359.26962000000003</v>
      </c>
      <c r="AZ18" s="9">
        <v>9580523.2000000011</v>
      </c>
      <c r="BA18" s="9">
        <v>9580523.2000000011</v>
      </c>
      <c r="BB18" s="9">
        <v>2993913.5</v>
      </c>
      <c r="BC18" s="9">
        <v>2993913.5</v>
      </c>
      <c r="BD18" s="9">
        <v>2993913.5</v>
      </c>
      <c r="BE18" s="9">
        <v>2993913.5</v>
      </c>
      <c r="BF18" s="9">
        <v>2993913.5</v>
      </c>
      <c r="BG18" s="9">
        <v>2993913.5</v>
      </c>
      <c r="BH18" s="9">
        <v>2993913.5</v>
      </c>
      <c r="BI18" s="9">
        <v>2993913.5</v>
      </c>
      <c r="BJ18" s="9">
        <v>2993913.5</v>
      </c>
      <c r="BK18" s="9">
        <v>2993913.5</v>
      </c>
      <c r="BL18" s="9">
        <v>2993913.5</v>
      </c>
      <c r="BM18" s="9">
        <v>2993913.5</v>
      </c>
      <c r="BN18" s="9">
        <v>2993913.5</v>
      </c>
      <c r="BO18" s="9">
        <v>2993913.5</v>
      </c>
      <c r="BP18" s="9">
        <v>2993913.5</v>
      </c>
      <c r="BQ18" s="9">
        <v>2993913.5</v>
      </c>
      <c r="BR18" s="9">
        <v>2993913.5</v>
      </c>
      <c r="BS18" s="9">
        <v>2993913.5</v>
      </c>
      <c r="BT18" s="9">
        <v>2993913.5</v>
      </c>
      <c r="BU18" s="9">
        <v>2993913.5</v>
      </c>
      <c r="BV18" s="9">
        <v>2993913.5</v>
      </c>
      <c r="BW18" s="9">
        <v>2993913.5</v>
      </c>
      <c r="BX18" s="9">
        <v>2993913.5</v>
      </c>
      <c r="BY18" s="9">
        <v>2993913.5</v>
      </c>
      <c r="BZ18" s="9">
        <v>2993913.5</v>
      </c>
      <c r="CA18" s="9">
        <v>2993913.5</v>
      </c>
      <c r="CB18" s="9">
        <v>2993913.5</v>
      </c>
      <c r="CC18" s="9">
        <v>2993913.5</v>
      </c>
      <c r="CD18" s="9">
        <v>2993913.5</v>
      </c>
      <c r="CE18" s="9">
        <v>2993913.5</v>
      </c>
      <c r="CF18" s="9">
        <v>2993913.5</v>
      </c>
      <c r="CG18" s="9">
        <v>2993913.5</v>
      </c>
      <c r="CH18" s="9">
        <v>2993913.5</v>
      </c>
      <c r="CI18" s="9">
        <v>2993913.5</v>
      </c>
      <c r="CJ18" s="9">
        <v>2993913.5</v>
      </c>
      <c r="CK18" s="9">
        <v>2993913.5</v>
      </c>
      <c r="CL18" s="9">
        <v>2993913.5</v>
      </c>
      <c r="CM18" s="9">
        <v>2993913.5</v>
      </c>
      <c r="CN18" s="9">
        <v>2993913.5</v>
      </c>
      <c r="CO18" s="9">
        <v>2993913.5</v>
      </c>
      <c r="CP18" s="9">
        <v>2993913.5</v>
      </c>
      <c r="CQ18" s="9">
        <v>2993913.5</v>
      </c>
      <c r="CR18" s="9">
        <v>2993913.5</v>
      </c>
      <c r="CS18" s="9">
        <v>2993913.5</v>
      </c>
      <c r="CT18" s="9">
        <v>2993913.5</v>
      </c>
      <c r="CU18" s="9">
        <v>2993913.5</v>
      </c>
      <c r="CV18" s="9">
        <v>2993913.5</v>
      </c>
      <c r="CW18" s="9">
        <v>2993913.5</v>
      </c>
      <c r="CX18" s="9">
        <v>2993913.5</v>
      </c>
      <c r="CY18" s="9">
        <v>2993913.5</v>
      </c>
      <c r="CZ18" s="9">
        <v>2993913.5</v>
      </c>
      <c r="DA18" s="9">
        <v>2993913.5</v>
      </c>
      <c r="DB18" s="9">
        <v>2993913.5</v>
      </c>
      <c r="DC18" s="9">
        <v>2993913.5</v>
      </c>
      <c r="DD18" s="9">
        <v>2993913.5</v>
      </c>
      <c r="DE18" s="9">
        <v>2993913.5</v>
      </c>
      <c r="DF18" s="9">
        <v>2993913.5</v>
      </c>
      <c r="DG18" s="9">
        <v>2993913.5</v>
      </c>
      <c r="DH18" s="9">
        <v>2993913.5</v>
      </c>
      <c r="DI18" s="9">
        <v>2993913.5</v>
      </c>
      <c r="DJ18" s="9">
        <v>2993913.5</v>
      </c>
      <c r="DK18" s="9">
        <v>2993913.5</v>
      </c>
      <c r="DL18" s="9">
        <v>2993913.5</v>
      </c>
      <c r="DM18" s="9">
        <v>2993913.5</v>
      </c>
      <c r="DN18" s="9">
        <v>2993913.5</v>
      </c>
      <c r="DO18" s="9">
        <v>2993913.5</v>
      </c>
      <c r="DP18" s="9">
        <v>2993913.5</v>
      </c>
      <c r="DQ18" s="9">
        <v>2993913.5</v>
      </c>
      <c r="DR18" s="9">
        <v>2993913.5</v>
      </c>
      <c r="DS18" s="9">
        <v>2993913.5</v>
      </c>
      <c r="DT18" s="9">
        <v>2993913.5</v>
      </c>
      <c r="DU18" s="9">
        <v>2993913.5</v>
      </c>
      <c r="DV18" s="9">
        <v>2993913.5</v>
      </c>
      <c r="DW18" s="9">
        <v>2993913.5</v>
      </c>
      <c r="DX18" s="9">
        <v>2993913.5</v>
      </c>
      <c r="DY18" s="9">
        <v>2993913.5</v>
      </c>
      <c r="DZ18" s="9">
        <v>2993913.5</v>
      </c>
      <c r="EA18" s="9">
        <v>2993913.5</v>
      </c>
      <c r="EB18" s="9">
        <v>2993913.5</v>
      </c>
      <c r="EC18" s="9">
        <v>2993913.5</v>
      </c>
      <c r="ED18" s="9">
        <v>2993913.5</v>
      </c>
      <c r="EE18" s="9">
        <v>2993913.5</v>
      </c>
      <c r="EF18" s="9">
        <v>2993913.5</v>
      </c>
      <c r="EG18" s="9">
        <v>2993913.5</v>
      </c>
      <c r="EH18" s="9">
        <v>2993913.5</v>
      </c>
      <c r="EI18" s="9">
        <v>2993913.5</v>
      </c>
      <c r="EJ18" s="9">
        <v>2993913.5</v>
      </c>
      <c r="EK18" s="9">
        <v>2993913.5</v>
      </c>
      <c r="EL18" s="9">
        <v>2993913.5</v>
      </c>
      <c r="EM18" s="9">
        <v>2993913.5</v>
      </c>
      <c r="EN18" s="9">
        <v>2993913.5</v>
      </c>
      <c r="EO18" s="9">
        <v>2993913.5</v>
      </c>
      <c r="EP18" s="9">
        <v>2993913.5</v>
      </c>
      <c r="EQ18" s="9">
        <v>2993913.5</v>
      </c>
      <c r="ER18" s="9">
        <v>2993913.5</v>
      </c>
      <c r="ES18" s="9">
        <v>2993913.5</v>
      </c>
      <c r="ET18" s="9">
        <v>2993913.5</v>
      </c>
      <c r="EU18" s="9">
        <v>2993913.5</v>
      </c>
      <c r="EV18" s="9">
        <v>2993913.5</v>
      </c>
      <c r="EW18" s="9">
        <v>2993913.5</v>
      </c>
      <c r="EX18" s="9">
        <v>2993913.5</v>
      </c>
      <c r="EY18" s="9">
        <v>2993913.5</v>
      </c>
      <c r="EZ18" s="9">
        <v>2993913.5</v>
      </c>
      <c r="FA18" s="9">
        <v>2993913.5</v>
      </c>
      <c r="FB18" s="9">
        <v>2993913.5</v>
      </c>
      <c r="FC18" s="9">
        <v>2993913.5</v>
      </c>
      <c r="FD18" s="9">
        <v>2993913.5</v>
      </c>
      <c r="FE18" s="9">
        <v>2993913.5</v>
      </c>
      <c r="FF18" s="9">
        <v>2993913.5</v>
      </c>
      <c r="FG18" s="9">
        <v>2993913.5</v>
      </c>
      <c r="FH18" s="9">
        <v>2993913.5</v>
      </c>
      <c r="FI18" s="9">
        <v>2993913.5</v>
      </c>
      <c r="FJ18" s="3">
        <f t="shared" si="81"/>
        <v>395196.58200000005</v>
      </c>
      <c r="FK18" s="3">
        <f t="shared" si="0"/>
        <v>395196.58200000005</v>
      </c>
      <c r="FL18" s="3">
        <f t="shared" si="0"/>
        <v>395196.58200000005</v>
      </c>
      <c r="FM18" s="3">
        <f t="shared" si="1"/>
        <v>395196.58200000005</v>
      </c>
      <c r="FN18" s="3">
        <f t="shared" si="2"/>
        <v>395196.58200000005</v>
      </c>
      <c r="FO18" s="3">
        <f t="shared" si="3"/>
        <v>395196.58200000005</v>
      </c>
      <c r="FP18" s="3">
        <f t="shared" si="4"/>
        <v>352084.22759999998</v>
      </c>
      <c r="FQ18" s="3">
        <f t="shared" si="5"/>
        <v>352084.22759999998</v>
      </c>
      <c r="FR18" s="3">
        <f t="shared" si="6"/>
        <v>352084.22759999998</v>
      </c>
      <c r="FS18" s="3">
        <f t="shared" si="7"/>
        <v>362862.3162</v>
      </c>
      <c r="FT18" s="3">
        <f t="shared" si="8"/>
        <v>362862.3162</v>
      </c>
      <c r="FU18" s="3">
        <f t="shared" si="9"/>
        <v>362862.3162</v>
      </c>
      <c r="FV18" s="3">
        <f t="shared" si="82"/>
        <v>183227.50620000003</v>
      </c>
      <c r="FW18" s="3">
        <f t="shared" si="10"/>
        <v>183227.50620000003</v>
      </c>
      <c r="FX18" s="3">
        <f t="shared" si="10"/>
        <v>183227.50620000003</v>
      </c>
      <c r="FY18" s="3">
        <f t="shared" si="11"/>
        <v>172449.41760000002</v>
      </c>
      <c r="FZ18" s="3">
        <f t="shared" si="12"/>
        <v>172449.41760000002</v>
      </c>
      <c r="GA18" s="3">
        <f t="shared" si="13"/>
        <v>172449.41760000002</v>
      </c>
      <c r="GB18" s="3">
        <f t="shared" si="14"/>
        <v>172449.41760000002</v>
      </c>
      <c r="GC18" s="3">
        <f t="shared" si="15"/>
        <v>172449.41760000002</v>
      </c>
      <c r="GD18" s="3">
        <f t="shared" si="16"/>
        <v>172449.41760000002</v>
      </c>
      <c r="GE18" s="3">
        <f t="shared" si="17"/>
        <v>183227.50620000003</v>
      </c>
      <c r="GF18" s="3">
        <f t="shared" si="18"/>
        <v>183227.50620000003</v>
      </c>
      <c r="GG18" s="3">
        <f t="shared" si="19"/>
        <v>183227.50620000003</v>
      </c>
      <c r="GH18" s="14">
        <f t="shared" si="20"/>
        <v>23951.308000000005</v>
      </c>
      <c r="GI18" s="3">
        <f t="shared" si="21"/>
        <v>23951.308000000005</v>
      </c>
      <c r="GJ18" s="3">
        <f t="shared" si="22"/>
        <v>23951.308000000005</v>
      </c>
      <c r="GK18" s="3">
        <f t="shared" si="23"/>
        <v>21556.177200000006</v>
      </c>
      <c r="GL18" s="3">
        <f t="shared" si="24"/>
        <v>21556.177200000006</v>
      </c>
      <c r="GM18" s="3">
        <f t="shared" si="25"/>
        <v>21556.177200000006</v>
      </c>
      <c r="GN18" s="3">
        <f t="shared" si="26"/>
        <v>29939.135000000002</v>
      </c>
      <c r="GO18" s="3">
        <f t="shared" si="27"/>
        <v>29939.135000000002</v>
      </c>
      <c r="GP18" s="3">
        <f t="shared" si="28"/>
        <v>29939.135000000002</v>
      </c>
      <c r="GQ18" s="3">
        <f t="shared" si="29"/>
        <v>35926.962</v>
      </c>
      <c r="GR18" s="3">
        <f t="shared" si="30"/>
        <v>35926.962</v>
      </c>
      <c r="GS18" s="3">
        <f t="shared" si="31"/>
        <v>35926.962</v>
      </c>
      <c r="GT18" s="3">
        <f t="shared" si="32"/>
        <v>20358.611800000002</v>
      </c>
      <c r="GU18" s="3">
        <f t="shared" si="33"/>
        <v>20358.611800000002</v>
      </c>
      <c r="GV18" s="3">
        <f t="shared" si="34"/>
        <v>20358.611800000002</v>
      </c>
      <c r="GW18" s="3">
        <f t="shared" si="35"/>
        <v>20358.611800000002</v>
      </c>
      <c r="GX18" s="3">
        <f t="shared" si="36"/>
        <v>20358.611800000002</v>
      </c>
      <c r="GY18" s="3">
        <f t="shared" si="37"/>
        <v>20358.611800000002</v>
      </c>
      <c r="GZ18" s="3">
        <f t="shared" si="38"/>
        <v>359.26962000000003</v>
      </c>
      <c r="HA18" s="3">
        <f t="shared" si="38"/>
        <v>9580523.2000000011</v>
      </c>
      <c r="HB18" s="3">
        <f t="shared" si="38"/>
        <v>9580523.2000000011</v>
      </c>
      <c r="HC18" s="3">
        <f t="shared" si="39"/>
        <v>8981740.5</v>
      </c>
      <c r="HD18" s="3">
        <f t="shared" si="40"/>
        <v>8981740.5</v>
      </c>
      <c r="HE18" s="3">
        <f t="shared" si="41"/>
        <v>8981740.5</v>
      </c>
      <c r="HF18" s="3">
        <f t="shared" si="42"/>
        <v>8981740.5</v>
      </c>
      <c r="HG18" s="3">
        <f t="shared" si="43"/>
        <v>8981740.5</v>
      </c>
      <c r="HH18" s="3">
        <f t="shared" si="44"/>
        <v>8981740.5</v>
      </c>
      <c r="HI18" s="3">
        <f t="shared" si="45"/>
        <v>8981740.5</v>
      </c>
      <c r="HJ18" s="3">
        <f t="shared" si="46"/>
        <v>8981740.5</v>
      </c>
      <c r="HK18" s="3">
        <f t="shared" si="47"/>
        <v>8981740.5</v>
      </c>
      <c r="HL18" s="3">
        <f t="shared" si="48"/>
        <v>8981740.5</v>
      </c>
      <c r="HM18" s="3">
        <f t="shared" si="49"/>
        <v>8981740.5</v>
      </c>
      <c r="HN18" s="3">
        <f t="shared" si="50"/>
        <v>8981740.5</v>
      </c>
      <c r="HO18" s="3">
        <f t="shared" si="51"/>
        <v>8981740.5</v>
      </c>
      <c r="HP18" s="3">
        <f t="shared" si="52"/>
        <v>8981740.5</v>
      </c>
      <c r="HQ18" s="3">
        <f t="shared" si="53"/>
        <v>8981740.5</v>
      </c>
      <c r="HR18" s="3">
        <f t="shared" si="54"/>
        <v>8981740.5</v>
      </c>
      <c r="HS18" s="3">
        <f t="shared" si="55"/>
        <v>8981740.5</v>
      </c>
      <c r="HT18" s="3">
        <f t="shared" si="56"/>
        <v>8981740.5</v>
      </c>
      <c r="HU18" s="3">
        <f t="shared" si="57"/>
        <v>8981740.5</v>
      </c>
      <c r="HV18" s="3">
        <f t="shared" si="58"/>
        <v>8981740.5</v>
      </c>
      <c r="HW18" s="3">
        <f t="shared" si="59"/>
        <v>8981740.5</v>
      </c>
      <c r="HX18" s="3">
        <f t="shared" si="60"/>
        <v>5987827</v>
      </c>
      <c r="HY18" s="3">
        <f t="shared" si="61"/>
        <v>5987827</v>
      </c>
      <c r="HZ18" s="3">
        <f t="shared" si="62"/>
        <v>5987827</v>
      </c>
      <c r="IA18" s="3">
        <f t="shared" si="63"/>
        <v>5987827</v>
      </c>
      <c r="IB18" s="3">
        <f t="shared" si="64"/>
        <v>5987827</v>
      </c>
      <c r="IC18" s="3">
        <f t="shared" si="65"/>
        <v>5987827</v>
      </c>
      <c r="ID18" s="3">
        <f t="shared" si="66"/>
        <v>5987827</v>
      </c>
      <c r="IE18" s="3">
        <f t="shared" si="67"/>
        <v>5987827</v>
      </c>
      <c r="IF18" s="3">
        <f t="shared" si="68"/>
        <v>5987827</v>
      </c>
      <c r="IG18" s="3">
        <f t="shared" si="69"/>
        <v>5987827</v>
      </c>
      <c r="IH18" s="3">
        <f t="shared" si="70"/>
        <v>5987827</v>
      </c>
      <c r="II18" s="3">
        <f t="shared" si="71"/>
        <v>5987827</v>
      </c>
      <c r="IJ18" s="3">
        <f t="shared" si="72"/>
        <v>5987827</v>
      </c>
      <c r="IK18" s="3">
        <f t="shared" si="73"/>
        <v>5987827</v>
      </c>
      <c r="IL18" s="3">
        <f t="shared" si="74"/>
        <v>5987827</v>
      </c>
      <c r="IM18" s="3">
        <f t="shared" si="75"/>
        <v>5987827</v>
      </c>
      <c r="IN18" s="3">
        <f t="shared" si="76"/>
        <v>5987827</v>
      </c>
      <c r="IO18" s="3">
        <f t="shared" si="77"/>
        <v>8981740.5</v>
      </c>
      <c r="IP18" s="3">
        <f t="shared" si="78"/>
        <v>5987827</v>
      </c>
      <c r="IQ18" s="3">
        <f t="shared" si="79"/>
        <v>5987827</v>
      </c>
      <c r="IR18" s="3">
        <f t="shared" si="80"/>
        <v>5987827</v>
      </c>
      <c r="IS18" s="3">
        <f t="array" ref="IS18">SUM(IF($C$2:$IR$2&gt;=1,C18:IR18,0))</f>
        <v>103563060.66120002</v>
      </c>
      <c r="IT18" s="5" t="s">
        <v>164</v>
      </c>
    </row>
    <row r="19" spans="1:254" x14ac:dyDescent="0.2">
      <c r="A19" s="2" t="s">
        <v>137</v>
      </c>
      <c r="B19" s="1" t="s">
        <v>4</v>
      </c>
      <c r="C19" s="9">
        <v>282625.43440000009</v>
      </c>
      <c r="D19" s="9">
        <v>83829.578000000009</v>
      </c>
      <c r="E19" s="9">
        <v>83829.578000000009</v>
      </c>
      <c r="F19" s="9">
        <v>35926.962</v>
      </c>
      <c r="G19" s="9">
        <v>182029.94080000001</v>
      </c>
      <c r="H19" s="9">
        <v>83829.578000000009</v>
      </c>
      <c r="I19" s="9">
        <v>23951.308000000005</v>
      </c>
      <c r="J19" s="9">
        <v>32334.265800000005</v>
      </c>
      <c r="K19" s="9">
        <v>74249.054799999998</v>
      </c>
      <c r="L19" s="9">
        <v>93410.101200000005</v>
      </c>
      <c r="M19" s="9">
        <v>86224.708800000022</v>
      </c>
      <c r="N19" s="9">
        <v>104188.18980000001</v>
      </c>
      <c r="O19" s="9">
        <v>26346.4388</v>
      </c>
      <c r="P19" s="9">
        <v>22753.742600000001</v>
      </c>
      <c r="Q19" s="9">
        <v>22753.742600000001</v>
      </c>
      <c r="R19" s="9">
        <v>38322.092800000006</v>
      </c>
      <c r="S19" s="9">
        <v>280230.30360000004</v>
      </c>
      <c r="T19" s="9">
        <v>81434.44720000001</v>
      </c>
      <c r="U19" s="9">
        <v>81434.44720000001</v>
      </c>
      <c r="V19" s="9">
        <v>33531.831200000008</v>
      </c>
      <c r="W19" s="9">
        <v>179634.81</v>
      </c>
      <c r="X19" s="9">
        <v>81434.44720000001</v>
      </c>
      <c r="Y19" s="9">
        <v>21556.177200000006</v>
      </c>
      <c r="Z19" s="9">
        <v>29939.135000000002</v>
      </c>
      <c r="AA19" s="9">
        <v>71853.923999999999</v>
      </c>
      <c r="AB19" s="9">
        <v>91014.970400000006</v>
      </c>
      <c r="AC19" s="9">
        <v>83829.578000000009</v>
      </c>
      <c r="AD19" s="9">
        <v>101793.05900000002</v>
      </c>
      <c r="AE19" s="9">
        <v>23951.308000000005</v>
      </c>
      <c r="AF19" s="9">
        <v>20358.611800000002</v>
      </c>
      <c r="AG19" s="9">
        <v>20358.611800000002</v>
      </c>
      <c r="AH19" s="9">
        <v>35926.962</v>
      </c>
      <c r="AI19" s="9">
        <v>277835.1728</v>
      </c>
      <c r="AJ19" s="9">
        <v>79039.316400000011</v>
      </c>
      <c r="AK19" s="9">
        <v>79039.316400000011</v>
      </c>
      <c r="AL19" s="9">
        <v>31136.700400000002</v>
      </c>
      <c r="AM19" s="9">
        <v>177239.67920000001</v>
      </c>
      <c r="AN19" s="9">
        <v>79039.316400000011</v>
      </c>
      <c r="AO19" s="9">
        <v>19161.046400000003</v>
      </c>
      <c r="AP19" s="9">
        <v>27544.004200000003</v>
      </c>
      <c r="AQ19" s="9">
        <v>69458.7932</v>
      </c>
      <c r="AR19" s="9">
        <v>88619.839600000007</v>
      </c>
      <c r="AS19" s="9">
        <v>81434.44720000001</v>
      </c>
      <c r="AT19" s="9">
        <v>99397.928200000009</v>
      </c>
      <c r="AU19" s="9">
        <v>21556.177200000006</v>
      </c>
      <c r="AV19" s="9">
        <v>17963.481</v>
      </c>
      <c r="AW19" s="9">
        <v>17963.481</v>
      </c>
      <c r="AX19" s="9">
        <v>33531.831200000008</v>
      </c>
      <c r="AY19" s="9">
        <v>77.841751000000031</v>
      </c>
      <c r="AZ19" s="9">
        <v>20647678.938686602</v>
      </c>
      <c r="BA19" s="9">
        <v>20647678.938686602</v>
      </c>
      <c r="BB19" s="9">
        <v>4191478.9000000004</v>
      </c>
      <c r="BC19" s="9">
        <v>4191478.9000000004</v>
      </c>
      <c r="BD19" s="9">
        <v>4191478.9000000004</v>
      </c>
      <c r="BE19" s="9">
        <v>4191478.9000000004</v>
      </c>
      <c r="BF19" s="9">
        <v>4191478.9000000004</v>
      </c>
      <c r="BG19" s="9">
        <v>4191478.9000000004</v>
      </c>
      <c r="BH19" s="9">
        <v>4191478.9000000004</v>
      </c>
      <c r="BI19" s="9">
        <v>4191478.9000000004</v>
      </c>
      <c r="BJ19" s="9">
        <v>4191478.9000000004</v>
      </c>
      <c r="BK19" s="9">
        <v>4191478.9000000004</v>
      </c>
      <c r="BL19" s="9">
        <v>4191478.9000000004</v>
      </c>
      <c r="BM19" s="9">
        <v>4191478.9000000004</v>
      </c>
      <c r="BN19" s="9">
        <v>4191478.9000000004</v>
      </c>
      <c r="BO19" s="9">
        <v>4191478.9000000004</v>
      </c>
      <c r="BP19" s="9">
        <v>4191478.9000000004</v>
      </c>
      <c r="BQ19" s="9">
        <v>4191478.9000000004</v>
      </c>
      <c r="BR19" s="9">
        <v>4191478.9000000004</v>
      </c>
      <c r="BS19" s="9">
        <v>4191478.9000000004</v>
      </c>
      <c r="BT19" s="9">
        <v>4191478.9000000004</v>
      </c>
      <c r="BU19" s="9">
        <v>4191478.9000000004</v>
      </c>
      <c r="BV19" s="9">
        <v>4191478.9000000004</v>
      </c>
      <c r="BW19" s="9">
        <v>4191478.9000000004</v>
      </c>
      <c r="BX19" s="9">
        <v>4191478.9000000004</v>
      </c>
      <c r="BY19" s="9">
        <v>4191478.9000000004</v>
      </c>
      <c r="BZ19" s="9">
        <v>4191478.9000000004</v>
      </c>
      <c r="CA19" s="9">
        <v>4191478.9000000004</v>
      </c>
      <c r="CB19" s="9">
        <v>4191478.9000000004</v>
      </c>
      <c r="CC19" s="9">
        <v>4191478.9000000004</v>
      </c>
      <c r="CD19" s="9">
        <v>4191478.9000000004</v>
      </c>
      <c r="CE19" s="9">
        <v>4191478.9000000004</v>
      </c>
      <c r="CF19" s="9">
        <v>4191478.9000000004</v>
      </c>
      <c r="CG19" s="9">
        <v>4191478.9000000004</v>
      </c>
      <c r="CH19" s="9">
        <v>4191478.9000000004</v>
      </c>
      <c r="CI19" s="9">
        <v>4191478.9000000004</v>
      </c>
      <c r="CJ19" s="9">
        <v>4191478.9000000004</v>
      </c>
      <c r="CK19" s="9">
        <v>4191478.9000000004</v>
      </c>
      <c r="CL19" s="9">
        <v>4191478.9000000004</v>
      </c>
      <c r="CM19" s="9">
        <v>4191478.9000000004</v>
      </c>
      <c r="CN19" s="9">
        <v>4191478.9000000004</v>
      </c>
      <c r="CO19" s="9">
        <v>4191478.9000000004</v>
      </c>
      <c r="CP19" s="9">
        <v>4191478.9000000004</v>
      </c>
      <c r="CQ19" s="9">
        <v>4191478.9000000004</v>
      </c>
      <c r="CR19" s="9">
        <v>4191478.9000000004</v>
      </c>
      <c r="CS19" s="9">
        <v>4191478.9000000004</v>
      </c>
      <c r="CT19" s="9">
        <v>4191478.9000000004</v>
      </c>
      <c r="CU19" s="9">
        <v>4191478.9000000004</v>
      </c>
      <c r="CV19" s="9">
        <v>4191478.9000000004</v>
      </c>
      <c r="CW19" s="9">
        <v>4191478.9000000004</v>
      </c>
      <c r="CX19" s="9">
        <v>4191478.9000000004</v>
      </c>
      <c r="CY19" s="9">
        <v>4191478.9000000004</v>
      </c>
      <c r="CZ19" s="9">
        <v>4191478.9000000004</v>
      </c>
      <c r="DA19" s="9">
        <v>4191478.9000000004</v>
      </c>
      <c r="DB19" s="9">
        <v>4191478.9000000004</v>
      </c>
      <c r="DC19" s="9">
        <v>4191478.9000000004</v>
      </c>
      <c r="DD19" s="9">
        <v>4191478.9000000004</v>
      </c>
      <c r="DE19" s="9">
        <v>4191478.9000000004</v>
      </c>
      <c r="DF19" s="9">
        <v>4191478.9000000004</v>
      </c>
      <c r="DG19" s="9">
        <v>4191478.9000000004</v>
      </c>
      <c r="DH19" s="9">
        <v>4191478.9000000004</v>
      </c>
      <c r="DI19" s="9">
        <v>4191478.9000000004</v>
      </c>
      <c r="DJ19" s="9">
        <v>4191478.9000000004</v>
      </c>
      <c r="DK19" s="9">
        <v>4191478.9000000004</v>
      </c>
      <c r="DL19" s="9">
        <v>4191478.9000000004</v>
      </c>
      <c r="DM19" s="9">
        <v>4191478.9000000004</v>
      </c>
      <c r="DN19" s="9">
        <v>4191478.9000000004</v>
      </c>
      <c r="DO19" s="9">
        <v>4191478.9000000004</v>
      </c>
      <c r="DP19" s="9">
        <v>4191478.9000000004</v>
      </c>
      <c r="DQ19" s="9">
        <v>4191478.9000000004</v>
      </c>
      <c r="DR19" s="9">
        <v>4191478.9000000004</v>
      </c>
      <c r="DS19" s="9">
        <v>4191478.9000000004</v>
      </c>
      <c r="DT19" s="9">
        <v>4191478.9000000004</v>
      </c>
      <c r="DU19" s="9">
        <v>4191478.9000000004</v>
      </c>
      <c r="DV19" s="9">
        <v>4191478.9000000004</v>
      </c>
      <c r="DW19" s="9">
        <v>4191478.9000000004</v>
      </c>
      <c r="DX19" s="9">
        <v>4191478.9000000004</v>
      </c>
      <c r="DY19" s="9">
        <v>4191478.9000000004</v>
      </c>
      <c r="DZ19" s="9">
        <v>4191478.9000000004</v>
      </c>
      <c r="EA19" s="9">
        <v>4191478.9000000004</v>
      </c>
      <c r="EB19" s="9">
        <v>4191478.9000000004</v>
      </c>
      <c r="EC19" s="9">
        <v>4191478.9000000004</v>
      </c>
      <c r="ED19" s="9">
        <v>4191478.9000000004</v>
      </c>
      <c r="EE19" s="9">
        <v>4191478.9000000004</v>
      </c>
      <c r="EF19" s="9">
        <v>4191478.9000000004</v>
      </c>
      <c r="EG19" s="9">
        <v>4191478.9000000004</v>
      </c>
      <c r="EH19" s="9">
        <v>4191478.9000000004</v>
      </c>
      <c r="EI19" s="9">
        <v>4191478.9000000004</v>
      </c>
      <c r="EJ19" s="9">
        <v>4191478.9000000004</v>
      </c>
      <c r="EK19" s="9">
        <v>4191478.9000000004</v>
      </c>
      <c r="EL19" s="9">
        <v>4191478.9000000004</v>
      </c>
      <c r="EM19" s="9">
        <v>4191478.9000000004</v>
      </c>
      <c r="EN19" s="9">
        <v>4191478.9000000004</v>
      </c>
      <c r="EO19" s="9">
        <v>4191478.9000000004</v>
      </c>
      <c r="EP19" s="9">
        <v>4191478.9000000004</v>
      </c>
      <c r="EQ19" s="9">
        <v>4191478.9000000004</v>
      </c>
      <c r="ER19" s="9">
        <v>4191478.9000000004</v>
      </c>
      <c r="ES19" s="9">
        <v>4191478.9000000004</v>
      </c>
      <c r="ET19" s="9">
        <v>4191478.9000000004</v>
      </c>
      <c r="EU19" s="9">
        <v>4191478.9000000004</v>
      </c>
      <c r="EV19" s="9">
        <v>4191478.9000000004</v>
      </c>
      <c r="EW19" s="9">
        <v>4191478.9000000004</v>
      </c>
      <c r="EX19" s="9">
        <v>4191478.9000000004</v>
      </c>
      <c r="EY19" s="9">
        <v>4191478.9000000004</v>
      </c>
      <c r="EZ19" s="9">
        <v>4191478.9000000004</v>
      </c>
      <c r="FA19" s="9">
        <v>4191478.9000000004</v>
      </c>
      <c r="FB19" s="9">
        <v>4191478.9000000004</v>
      </c>
      <c r="FC19" s="9">
        <v>4191478.9000000004</v>
      </c>
      <c r="FD19" s="9">
        <v>4191478.9000000004</v>
      </c>
      <c r="FE19" s="9">
        <v>4191478.9000000004</v>
      </c>
      <c r="FF19" s="9">
        <v>4191478.9000000004</v>
      </c>
      <c r="FG19" s="9">
        <v>4191478.9000000004</v>
      </c>
      <c r="FH19" s="9">
        <v>4191478.9000000004</v>
      </c>
      <c r="FI19" s="9">
        <v>4191478.9000000004</v>
      </c>
      <c r="FJ19" s="3">
        <f t="shared" si="81"/>
        <v>402381.97440000012</v>
      </c>
      <c r="FK19" s="3">
        <f t="shared" si="0"/>
        <v>395196.58200000005</v>
      </c>
      <c r="FL19" s="3">
        <f t="shared" si="0"/>
        <v>388011.18960000004</v>
      </c>
      <c r="FM19" s="3">
        <f t="shared" si="1"/>
        <v>402381.97440000012</v>
      </c>
      <c r="FN19" s="3">
        <f t="shared" si="2"/>
        <v>395196.58200000005</v>
      </c>
      <c r="FO19" s="3">
        <f t="shared" si="3"/>
        <v>388011.18960000004</v>
      </c>
      <c r="FP19" s="3">
        <f t="shared" si="4"/>
        <v>359269.62</v>
      </c>
      <c r="FQ19" s="3">
        <f t="shared" si="5"/>
        <v>352084.22759999998</v>
      </c>
      <c r="FR19" s="3">
        <f t="shared" si="6"/>
        <v>344898.83520000003</v>
      </c>
      <c r="FS19" s="3">
        <f t="shared" si="7"/>
        <v>370047.70860000001</v>
      </c>
      <c r="FT19" s="3">
        <f t="shared" si="8"/>
        <v>362862.3162</v>
      </c>
      <c r="FU19" s="3">
        <f t="shared" si="9"/>
        <v>355676.92380000005</v>
      </c>
      <c r="FV19" s="3">
        <f t="shared" si="82"/>
        <v>188017.76780000003</v>
      </c>
      <c r="FW19" s="3">
        <f t="shared" si="10"/>
        <v>183227.50620000003</v>
      </c>
      <c r="FX19" s="3">
        <f t="shared" si="10"/>
        <v>183227.50620000003</v>
      </c>
      <c r="FY19" s="3">
        <f t="shared" si="11"/>
        <v>177239.67920000001</v>
      </c>
      <c r="FZ19" s="3">
        <f t="shared" si="12"/>
        <v>172449.41760000002</v>
      </c>
      <c r="GA19" s="3">
        <f t="shared" si="13"/>
        <v>167659.15600000002</v>
      </c>
      <c r="GB19" s="3">
        <f t="shared" si="14"/>
        <v>177239.67920000001</v>
      </c>
      <c r="GC19" s="3">
        <f t="shared" si="15"/>
        <v>172449.41760000002</v>
      </c>
      <c r="GD19" s="3">
        <f t="shared" si="16"/>
        <v>167659.15600000002</v>
      </c>
      <c r="GE19" s="3">
        <f t="shared" si="17"/>
        <v>188017.76780000003</v>
      </c>
      <c r="GF19" s="3">
        <f t="shared" si="18"/>
        <v>183227.50620000003</v>
      </c>
      <c r="GG19" s="3">
        <f t="shared" si="19"/>
        <v>183227.50620000003</v>
      </c>
      <c r="GH19" s="14">
        <f t="shared" si="20"/>
        <v>26346.4388</v>
      </c>
      <c r="GI19" s="3">
        <f t="shared" si="21"/>
        <v>23951.308000000005</v>
      </c>
      <c r="GJ19" s="3">
        <f t="shared" si="22"/>
        <v>21556.177200000006</v>
      </c>
      <c r="GK19" s="3">
        <f t="shared" si="23"/>
        <v>23951.308000000005</v>
      </c>
      <c r="GL19" s="3">
        <f t="shared" si="24"/>
        <v>21556.177200000006</v>
      </c>
      <c r="GM19" s="3">
        <f t="shared" si="25"/>
        <v>19161.046400000003</v>
      </c>
      <c r="GN19" s="3">
        <f t="shared" si="26"/>
        <v>32334.265800000005</v>
      </c>
      <c r="GO19" s="3">
        <f t="shared" si="27"/>
        <v>29939.135000000002</v>
      </c>
      <c r="GP19" s="3">
        <f t="shared" si="28"/>
        <v>27544.004200000003</v>
      </c>
      <c r="GQ19" s="3">
        <f t="shared" si="29"/>
        <v>38322.092800000006</v>
      </c>
      <c r="GR19" s="3">
        <f t="shared" si="30"/>
        <v>35926.962</v>
      </c>
      <c r="GS19" s="3">
        <f t="shared" si="31"/>
        <v>33531.831200000008</v>
      </c>
      <c r="GT19" s="3">
        <f t="shared" si="32"/>
        <v>22753.742600000001</v>
      </c>
      <c r="GU19" s="3">
        <f t="shared" si="33"/>
        <v>20358.611800000002</v>
      </c>
      <c r="GV19" s="3">
        <f t="shared" si="34"/>
        <v>17963.481</v>
      </c>
      <c r="GW19" s="3">
        <f t="shared" si="35"/>
        <v>22753.742600000001</v>
      </c>
      <c r="GX19" s="3">
        <f t="shared" si="36"/>
        <v>20358.611800000002</v>
      </c>
      <c r="GY19" s="3">
        <f t="shared" si="37"/>
        <v>17963.481</v>
      </c>
      <c r="GZ19" s="3">
        <f t="shared" si="38"/>
        <v>77.841751000000031</v>
      </c>
      <c r="HA19" s="3">
        <f t="shared" si="38"/>
        <v>20647678.938686602</v>
      </c>
      <c r="HB19" s="3">
        <f t="shared" si="38"/>
        <v>20647678.938686602</v>
      </c>
      <c r="HC19" s="3">
        <f t="shared" si="39"/>
        <v>12574436.700000001</v>
      </c>
      <c r="HD19" s="3">
        <f t="shared" si="40"/>
        <v>12574436.700000001</v>
      </c>
      <c r="HE19" s="3">
        <f t="shared" si="41"/>
        <v>12574436.700000001</v>
      </c>
      <c r="HF19" s="3">
        <f t="shared" si="42"/>
        <v>12574436.700000001</v>
      </c>
      <c r="HG19" s="3">
        <f t="shared" si="43"/>
        <v>12574436.700000001</v>
      </c>
      <c r="HH19" s="3">
        <f t="shared" si="44"/>
        <v>12574436.700000001</v>
      </c>
      <c r="HI19" s="3">
        <f t="shared" si="45"/>
        <v>12574436.700000001</v>
      </c>
      <c r="HJ19" s="3">
        <f t="shared" si="46"/>
        <v>12574436.700000001</v>
      </c>
      <c r="HK19" s="3">
        <f t="shared" si="47"/>
        <v>12574436.700000001</v>
      </c>
      <c r="HL19" s="3">
        <f t="shared" si="48"/>
        <v>12574436.700000001</v>
      </c>
      <c r="HM19" s="3">
        <f t="shared" si="49"/>
        <v>12574436.700000001</v>
      </c>
      <c r="HN19" s="3">
        <f t="shared" si="50"/>
        <v>12574436.700000001</v>
      </c>
      <c r="HO19" s="3">
        <f t="shared" si="51"/>
        <v>12574436.700000001</v>
      </c>
      <c r="HP19" s="3">
        <f t="shared" si="52"/>
        <v>12574436.700000001</v>
      </c>
      <c r="HQ19" s="3">
        <f t="shared" si="53"/>
        <v>12574436.700000001</v>
      </c>
      <c r="HR19" s="3">
        <f t="shared" si="54"/>
        <v>12574436.700000001</v>
      </c>
      <c r="HS19" s="3">
        <f t="shared" si="55"/>
        <v>12574436.700000001</v>
      </c>
      <c r="HT19" s="3">
        <f t="shared" si="56"/>
        <v>12574436.700000001</v>
      </c>
      <c r="HU19" s="3">
        <f t="shared" si="57"/>
        <v>12574436.700000001</v>
      </c>
      <c r="HV19" s="3">
        <f t="shared" si="58"/>
        <v>12574436.700000001</v>
      </c>
      <c r="HW19" s="3">
        <f t="shared" si="59"/>
        <v>12574436.700000001</v>
      </c>
      <c r="HX19" s="3">
        <f t="shared" si="60"/>
        <v>8382957.8000000007</v>
      </c>
      <c r="HY19" s="3">
        <f t="shared" si="61"/>
        <v>8382957.8000000007</v>
      </c>
      <c r="HZ19" s="3">
        <f t="shared" si="62"/>
        <v>8382957.8000000007</v>
      </c>
      <c r="IA19" s="3">
        <f t="shared" si="63"/>
        <v>8382957.8000000007</v>
      </c>
      <c r="IB19" s="3">
        <f t="shared" si="64"/>
        <v>8382957.8000000007</v>
      </c>
      <c r="IC19" s="3">
        <f t="shared" si="65"/>
        <v>8382957.8000000007</v>
      </c>
      <c r="ID19" s="3">
        <f t="shared" si="66"/>
        <v>8382957.8000000007</v>
      </c>
      <c r="IE19" s="3">
        <f t="shared" si="67"/>
        <v>8382957.8000000007</v>
      </c>
      <c r="IF19" s="3">
        <f t="shared" si="68"/>
        <v>8382957.8000000007</v>
      </c>
      <c r="IG19" s="3">
        <f t="shared" si="69"/>
        <v>8382957.8000000007</v>
      </c>
      <c r="IH19" s="3">
        <f t="shared" si="70"/>
        <v>8382957.8000000007</v>
      </c>
      <c r="II19" s="3">
        <f t="shared" si="71"/>
        <v>8382957.8000000007</v>
      </c>
      <c r="IJ19" s="3">
        <f t="shared" si="72"/>
        <v>8382957.8000000007</v>
      </c>
      <c r="IK19" s="3">
        <f t="shared" si="73"/>
        <v>8382957.8000000007</v>
      </c>
      <c r="IL19" s="3">
        <f t="shared" si="74"/>
        <v>8382957.8000000007</v>
      </c>
      <c r="IM19" s="3">
        <f t="shared" si="75"/>
        <v>8382957.8000000007</v>
      </c>
      <c r="IN19" s="3">
        <f t="shared" si="76"/>
        <v>8382957.8000000007</v>
      </c>
      <c r="IO19" s="3">
        <f t="shared" si="77"/>
        <v>12574436.700000001</v>
      </c>
      <c r="IP19" s="3">
        <f t="shared" si="78"/>
        <v>8382957.8000000007</v>
      </c>
      <c r="IQ19" s="3">
        <f t="shared" si="79"/>
        <v>8382957.8000000007</v>
      </c>
      <c r="IR19" s="3">
        <f t="shared" si="80"/>
        <v>8382957.8000000007</v>
      </c>
      <c r="IS19" s="3">
        <f t="array" ref="IS19">SUM(IF($C$2:$IR$2&gt;=1,C19:IR19,0))</f>
        <v>172935049.53074646</v>
      </c>
      <c r="IT19" s="5" t="s">
        <v>164</v>
      </c>
    </row>
    <row r="20" spans="1:254" x14ac:dyDescent="0.2">
      <c r="A20" s="2" t="s">
        <v>168</v>
      </c>
      <c r="B20" s="1" t="s">
        <v>4</v>
      </c>
      <c r="C20" s="9">
        <v>280230.30360000004</v>
      </c>
      <c r="D20" s="9">
        <v>81434.44720000001</v>
      </c>
      <c r="E20" s="9">
        <v>81434.44720000001</v>
      </c>
      <c r="F20" s="9">
        <v>33531.831200000008</v>
      </c>
      <c r="G20" s="9">
        <v>179634.81</v>
      </c>
      <c r="H20" s="9">
        <v>81434.44720000001</v>
      </c>
      <c r="I20" s="9">
        <v>21556.177200000006</v>
      </c>
      <c r="J20" s="9">
        <v>29939.135000000002</v>
      </c>
      <c r="K20" s="9">
        <v>71853.923999999999</v>
      </c>
      <c r="L20" s="9">
        <v>91014.970400000006</v>
      </c>
      <c r="M20" s="9">
        <v>83829.578000000009</v>
      </c>
      <c r="N20" s="9">
        <v>101793.05900000002</v>
      </c>
      <c r="O20" s="9">
        <v>23951.308000000005</v>
      </c>
      <c r="P20" s="9">
        <v>20358.611800000002</v>
      </c>
      <c r="Q20" s="9">
        <v>20358.611800000002</v>
      </c>
      <c r="R20" s="9">
        <v>35926.962</v>
      </c>
      <c r="S20" s="9">
        <v>280230.30360000004</v>
      </c>
      <c r="T20" s="9">
        <v>81434.44720000001</v>
      </c>
      <c r="U20" s="9">
        <v>81434.44720000001</v>
      </c>
      <c r="V20" s="9">
        <v>33531.831200000008</v>
      </c>
      <c r="W20" s="9">
        <v>179634.81</v>
      </c>
      <c r="X20" s="9">
        <v>81434.44720000001</v>
      </c>
      <c r="Y20" s="9">
        <v>21556.177200000006</v>
      </c>
      <c r="Z20" s="9">
        <v>29939.135000000002</v>
      </c>
      <c r="AA20" s="9">
        <v>71853.923999999999</v>
      </c>
      <c r="AB20" s="9">
        <v>91014.970400000006</v>
      </c>
      <c r="AC20" s="9">
        <v>83829.578000000009</v>
      </c>
      <c r="AD20" s="9">
        <v>101793.05900000002</v>
      </c>
      <c r="AE20" s="9">
        <v>23951.308000000005</v>
      </c>
      <c r="AF20" s="9">
        <v>20358.611800000002</v>
      </c>
      <c r="AG20" s="9">
        <v>20358.611800000002</v>
      </c>
      <c r="AH20" s="9">
        <v>35926.962</v>
      </c>
      <c r="AI20" s="9">
        <v>280230.30360000004</v>
      </c>
      <c r="AJ20" s="9">
        <v>81434.44720000001</v>
      </c>
      <c r="AK20" s="9">
        <v>81434.44720000001</v>
      </c>
      <c r="AL20" s="9">
        <v>33531.831200000008</v>
      </c>
      <c r="AM20" s="9">
        <v>179634.81</v>
      </c>
      <c r="AN20" s="9">
        <v>81434.44720000001</v>
      </c>
      <c r="AO20" s="9">
        <v>21556.177200000006</v>
      </c>
      <c r="AP20" s="9">
        <v>29939.135000000002</v>
      </c>
      <c r="AQ20" s="9">
        <v>71853.923999999999</v>
      </c>
      <c r="AR20" s="9">
        <v>91014.970400000006</v>
      </c>
      <c r="AS20" s="9">
        <v>83829.578000000009</v>
      </c>
      <c r="AT20" s="9">
        <v>101793.05900000002</v>
      </c>
      <c r="AU20" s="9">
        <v>23951.308000000005</v>
      </c>
      <c r="AV20" s="9">
        <v>20358.611800000002</v>
      </c>
      <c r="AW20" s="9">
        <v>20358.611800000002</v>
      </c>
      <c r="AX20" s="9">
        <v>35926.962</v>
      </c>
      <c r="AY20" s="9">
        <v>359.26962000000003</v>
      </c>
      <c r="AZ20" s="9">
        <v>9580523.2000000011</v>
      </c>
      <c r="BA20" s="9">
        <v>9580523.2000000011</v>
      </c>
      <c r="BB20" s="9">
        <v>2993913.5</v>
      </c>
      <c r="BC20" s="9">
        <v>2993913.5</v>
      </c>
      <c r="BD20" s="9">
        <v>2993913.5</v>
      </c>
      <c r="BE20" s="9">
        <v>2993913.5</v>
      </c>
      <c r="BF20" s="9">
        <v>2993913.5</v>
      </c>
      <c r="BG20" s="9">
        <v>2993913.5</v>
      </c>
      <c r="BH20" s="9">
        <v>2993913.5</v>
      </c>
      <c r="BI20" s="9">
        <v>2993913.5</v>
      </c>
      <c r="BJ20" s="9">
        <v>2993913.5</v>
      </c>
      <c r="BK20" s="9">
        <v>2993913.5</v>
      </c>
      <c r="BL20" s="9">
        <v>2993913.5</v>
      </c>
      <c r="BM20" s="9">
        <v>2993913.5</v>
      </c>
      <c r="BN20" s="9">
        <v>2993913.5</v>
      </c>
      <c r="BO20" s="9">
        <v>2993913.5</v>
      </c>
      <c r="BP20" s="9">
        <v>2993913.5</v>
      </c>
      <c r="BQ20" s="9">
        <v>2993913.5</v>
      </c>
      <c r="BR20" s="9">
        <v>2993913.5</v>
      </c>
      <c r="BS20" s="9">
        <v>2993913.5</v>
      </c>
      <c r="BT20" s="9">
        <v>2993913.5</v>
      </c>
      <c r="BU20" s="9">
        <v>2993913.5</v>
      </c>
      <c r="BV20" s="9">
        <v>2993913.5</v>
      </c>
      <c r="BW20" s="9">
        <v>2993913.5</v>
      </c>
      <c r="BX20" s="9">
        <v>2993913.5</v>
      </c>
      <c r="BY20" s="9">
        <v>2993913.5</v>
      </c>
      <c r="BZ20" s="9">
        <v>2993913.5</v>
      </c>
      <c r="CA20" s="9">
        <v>2993913.5</v>
      </c>
      <c r="CB20" s="9">
        <v>2993913.5</v>
      </c>
      <c r="CC20" s="9">
        <v>2993913.5</v>
      </c>
      <c r="CD20" s="9">
        <v>2993913.5</v>
      </c>
      <c r="CE20" s="9">
        <v>2993913.5</v>
      </c>
      <c r="CF20" s="9">
        <v>2993913.5</v>
      </c>
      <c r="CG20" s="9">
        <v>2993913.5</v>
      </c>
      <c r="CH20" s="9">
        <v>2993913.5</v>
      </c>
      <c r="CI20" s="9">
        <v>2993913.5</v>
      </c>
      <c r="CJ20" s="9">
        <v>2993913.5</v>
      </c>
      <c r="CK20" s="9">
        <v>2993913.5</v>
      </c>
      <c r="CL20" s="9">
        <v>2993913.5</v>
      </c>
      <c r="CM20" s="9">
        <v>2993913.5</v>
      </c>
      <c r="CN20" s="9">
        <v>2993913.5</v>
      </c>
      <c r="CO20" s="9">
        <v>2993913.5</v>
      </c>
      <c r="CP20" s="9">
        <v>2993913.5</v>
      </c>
      <c r="CQ20" s="9">
        <v>2993913.5</v>
      </c>
      <c r="CR20" s="9">
        <v>2993913.5</v>
      </c>
      <c r="CS20" s="9">
        <v>2993913.5</v>
      </c>
      <c r="CT20" s="9">
        <v>2993913.5</v>
      </c>
      <c r="CU20" s="9">
        <v>2993913.5</v>
      </c>
      <c r="CV20" s="9">
        <v>2993913.5</v>
      </c>
      <c r="CW20" s="9">
        <v>2993913.5</v>
      </c>
      <c r="CX20" s="9">
        <v>2993913.5</v>
      </c>
      <c r="CY20" s="9">
        <v>2993913.5</v>
      </c>
      <c r="CZ20" s="9">
        <v>2993913.5</v>
      </c>
      <c r="DA20" s="9">
        <v>2993913.5</v>
      </c>
      <c r="DB20" s="9">
        <v>2993913.5</v>
      </c>
      <c r="DC20" s="9">
        <v>2993913.5</v>
      </c>
      <c r="DD20" s="9">
        <v>2993913.5</v>
      </c>
      <c r="DE20" s="9">
        <v>2993913.5</v>
      </c>
      <c r="DF20" s="9">
        <v>2993913.5</v>
      </c>
      <c r="DG20" s="9">
        <v>2993913.5</v>
      </c>
      <c r="DH20" s="9">
        <v>2993913.5</v>
      </c>
      <c r="DI20" s="9">
        <v>2993913.5</v>
      </c>
      <c r="DJ20" s="9">
        <v>2993913.5</v>
      </c>
      <c r="DK20" s="9">
        <v>2993913.5</v>
      </c>
      <c r="DL20" s="9">
        <v>2993913.5</v>
      </c>
      <c r="DM20" s="9">
        <v>2993913.5</v>
      </c>
      <c r="DN20" s="9">
        <v>2993913.5</v>
      </c>
      <c r="DO20" s="9">
        <v>2993913.5</v>
      </c>
      <c r="DP20" s="9">
        <v>2993913.5</v>
      </c>
      <c r="DQ20" s="9">
        <v>2993913.5</v>
      </c>
      <c r="DR20" s="9">
        <v>2993913.5</v>
      </c>
      <c r="DS20" s="9">
        <v>2993913.5</v>
      </c>
      <c r="DT20" s="9">
        <v>2993913.5</v>
      </c>
      <c r="DU20" s="9">
        <v>2993913.5</v>
      </c>
      <c r="DV20" s="9">
        <v>2993913.5</v>
      </c>
      <c r="DW20" s="9">
        <v>2993913.5</v>
      </c>
      <c r="DX20" s="9">
        <v>2993913.5</v>
      </c>
      <c r="DY20" s="9">
        <v>2993913.5</v>
      </c>
      <c r="DZ20" s="9">
        <v>2993913.5</v>
      </c>
      <c r="EA20" s="9">
        <v>2993913.5</v>
      </c>
      <c r="EB20" s="9">
        <v>2993913.5</v>
      </c>
      <c r="EC20" s="9">
        <v>2993913.5</v>
      </c>
      <c r="ED20" s="9">
        <v>2993913.5</v>
      </c>
      <c r="EE20" s="9">
        <v>2993913.5</v>
      </c>
      <c r="EF20" s="9">
        <v>2993913.5</v>
      </c>
      <c r="EG20" s="9">
        <v>2993913.5</v>
      </c>
      <c r="EH20" s="9">
        <v>2993913.5</v>
      </c>
      <c r="EI20" s="9">
        <v>2993913.5</v>
      </c>
      <c r="EJ20" s="9">
        <v>2993913.5</v>
      </c>
      <c r="EK20" s="9">
        <v>2993913.5</v>
      </c>
      <c r="EL20" s="9">
        <v>2993913.5</v>
      </c>
      <c r="EM20" s="9">
        <v>2993913.5</v>
      </c>
      <c r="EN20" s="9">
        <v>2993913.5</v>
      </c>
      <c r="EO20" s="9">
        <v>2993913.5</v>
      </c>
      <c r="EP20" s="9">
        <v>2993913.5</v>
      </c>
      <c r="EQ20" s="9">
        <v>2993913.5</v>
      </c>
      <c r="ER20" s="9">
        <v>2993913.5</v>
      </c>
      <c r="ES20" s="9">
        <v>2993913.5</v>
      </c>
      <c r="ET20" s="9">
        <v>2993913.5</v>
      </c>
      <c r="EU20" s="9">
        <v>2993913.5</v>
      </c>
      <c r="EV20" s="9">
        <v>2993913.5</v>
      </c>
      <c r="EW20" s="9">
        <v>2993913.5</v>
      </c>
      <c r="EX20" s="9">
        <v>2993913.5</v>
      </c>
      <c r="EY20" s="9">
        <v>2993913.5</v>
      </c>
      <c r="EZ20" s="9">
        <v>2993913.5</v>
      </c>
      <c r="FA20" s="9">
        <v>2993913.5</v>
      </c>
      <c r="FB20" s="9">
        <v>2993913.5</v>
      </c>
      <c r="FC20" s="9">
        <v>2993913.5</v>
      </c>
      <c r="FD20" s="9">
        <v>2993913.5</v>
      </c>
      <c r="FE20" s="9">
        <v>2993913.5</v>
      </c>
      <c r="FF20" s="9">
        <v>2993913.5</v>
      </c>
      <c r="FG20" s="9">
        <v>2993913.5</v>
      </c>
      <c r="FH20" s="9">
        <v>2993913.5</v>
      </c>
      <c r="FI20" s="9">
        <v>2993913.5</v>
      </c>
      <c r="FJ20" s="3">
        <f t="shared" si="81"/>
        <v>395196.58200000005</v>
      </c>
      <c r="FK20" s="3">
        <f t="shared" si="0"/>
        <v>395196.58200000005</v>
      </c>
      <c r="FL20" s="3">
        <f t="shared" si="0"/>
        <v>395196.58200000005</v>
      </c>
      <c r="FM20" s="3">
        <f t="shared" si="1"/>
        <v>395196.58200000005</v>
      </c>
      <c r="FN20" s="3">
        <f t="shared" si="2"/>
        <v>395196.58200000005</v>
      </c>
      <c r="FO20" s="3">
        <f t="shared" si="3"/>
        <v>395196.58200000005</v>
      </c>
      <c r="FP20" s="3">
        <f t="shared" si="4"/>
        <v>352084.22759999998</v>
      </c>
      <c r="FQ20" s="3">
        <f t="shared" si="5"/>
        <v>352084.22759999998</v>
      </c>
      <c r="FR20" s="3">
        <f t="shared" si="6"/>
        <v>352084.22759999998</v>
      </c>
      <c r="FS20" s="3">
        <f t="shared" si="7"/>
        <v>362862.3162</v>
      </c>
      <c r="FT20" s="3">
        <f t="shared" si="8"/>
        <v>362862.3162</v>
      </c>
      <c r="FU20" s="3">
        <f t="shared" si="9"/>
        <v>362862.3162</v>
      </c>
      <c r="FV20" s="3">
        <f t="shared" si="82"/>
        <v>183227.50620000003</v>
      </c>
      <c r="FW20" s="3">
        <f t="shared" si="10"/>
        <v>183227.50620000003</v>
      </c>
      <c r="FX20" s="3">
        <f t="shared" si="10"/>
        <v>183227.50620000003</v>
      </c>
      <c r="FY20" s="3">
        <f t="shared" si="11"/>
        <v>172449.41760000002</v>
      </c>
      <c r="FZ20" s="3">
        <f t="shared" si="12"/>
        <v>172449.41760000002</v>
      </c>
      <c r="GA20" s="3">
        <f t="shared" si="13"/>
        <v>172449.41760000002</v>
      </c>
      <c r="GB20" s="3">
        <f t="shared" si="14"/>
        <v>172449.41760000002</v>
      </c>
      <c r="GC20" s="3">
        <f t="shared" si="15"/>
        <v>172449.41760000002</v>
      </c>
      <c r="GD20" s="3">
        <f t="shared" si="16"/>
        <v>172449.41760000002</v>
      </c>
      <c r="GE20" s="3">
        <f t="shared" si="17"/>
        <v>183227.50620000003</v>
      </c>
      <c r="GF20" s="3">
        <f t="shared" si="18"/>
        <v>183227.50620000003</v>
      </c>
      <c r="GG20" s="3">
        <f t="shared" si="19"/>
        <v>183227.50620000003</v>
      </c>
      <c r="GH20" s="14">
        <f t="shared" si="20"/>
        <v>23951.308000000005</v>
      </c>
      <c r="GI20" s="3">
        <f t="shared" si="21"/>
        <v>23951.308000000005</v>
      </c>
      <c r="GJ20" s="3">
        <f t="shared" si="22"/>
        <v>23951.308000000005</v>
      </c>
      <c r="GK20" s="3">
        <f t="shared" si="23"/>
        <v>21556.177200000006</v>
      </c>
      <c r="GL20" s="3">
        <f t="shared" si="24"/>
        <v>21556.177200000006</v>
      </c>
      <c r="GM20" s="3">
        <f t="shared" si="25"/>
        <v>21556.177200000006</v>
      </c>
      <c r="GN20" s="3">
        <f t="shared" si="26"/>
        <v>29939.135000000002</v>
      </c>
      <c r="GO20" s="3">
        <f t="shared" si="27"/>
        <v>29939.135000000002</v>
      </c>
      <c r="GP20" s="3">
        <f t="shared" si="28"/>
        <v>29939.135000000002</v>
      </c>
      <c r="GQ20" s="3">
        <f t="shared" si="29"/>
        <v>35926.962</v>
      </c>
      <c r="GR20" s="3">
        <f t="shared" si="30"/>
        <v>35926.962</v>
      </c>
      <c r="GS20" s="3">
        <f t="shared" si="31"/>
        <v>35926.962</v>
      </c>
      <c r="GT20" s="3">
        <f t="shared" si="32"/>
        <v>20358.611800000002</v>
      </c>
      <c r="GU20" s="3">
        <f t="shared" si="33"/>
        <v>20358.611800000002</v>
      </c>
      <c r="GV20" s="3">
        <f t="shared" si="34"/>
        <v>20358.611800000002</v>
      </c>
      <c r="GW20" s="3">
        <f t="shared" si="35"/>
        <v>20358.611800000002</v>
      </c>
      <c r="GX20" s="3">
        <f t="shared" si="36"/>
        <v>20358.611800000002</v>
      </c>
      <c r="GY20" s="3">
        <f t="shared" si="37"/>
        <v>20358.611800000002</v>
      </c>
      <c r="GZ20" s="3">
        <f t="shared" si="38"/>
        <v>359.26962000000003</v>
      </c>
      <c r="HA20" s="3">
        <f t="shared" si="38"/>
        <v>9580523.2000000011</v>
      </c>
      <c r="HB20" s="3">
        <f t="shared" si="38"/>
        <v>9580523.2000000011</v>
      </c>
      <c r="HC20" s="3">
        <f t="shared" si="39"/>
        <v>8981740.5</v>
      </c>
      <c r="HD20" s="3">
        <f t="shared" si="40"/>
        <v>8981740.5</v>
      </c>
      <c r="HE20" s="3">
        <f t="shared" si="41"/>
        <v>8981740.5</v>
      </c>
      <c r="HF20" s="3">
        <f t="shared" si="42"/>
        <v>8981740.5</v>
      </c>
      <c r="HG20" s="3">
        <f t="shared" si="43"/>
        <v>8981740.5</v>
      </c>
      <c r="HH20" s="3">
        <f t="shared" si="44"/>
        <v>8981740.5</v>
      </c>
      <c r="HI20" s="3">
        <f t="shared" si="45"/>
        <v>8981740.5</v>
      </c>
      <c r="HJ20" s="3">
        <f t="shared" si="46"/>
        <v>8981740.5</v>
      </c>
      <c r="HK20" s="3">
        <f t="shared" si="47"/>
        <v>8981740.5</v>
      </c>
      <c r="HL20" s="3">
        <f t="shared" si="48"/>
        <v>8981740.5</v>
      </c>
      <c r="HM20" s="3">
        <f t="shared" si="49"/>
        <v>8981740.5</v>
      </c>
      <c r="HN20" s="3">
        <f t="shared" si="50"/>
        <v>8981740.5</v>
      </c>
      <c r="HO20" s="3">
        <f t="shared" si="51"/>
        <v>8981740.5</v>
      </c>
      <c r="HP20" s="3">
        <f t="shared" si="52"/>
        <v>8981740.5</v>
      </c>
      <c r="HQ20" s="3">
        <f t="shared" si="53"/>
        <v>8981740.5</v>
      </c>
      <c r="HR20" s="3">
        <f t="shared" si="54"/>
        <v>8981740.5</v>
      </c>
      <c r="HS20" s="3">
        <f t="shared" si="55"/>
        <v>8981740.5</v>
      </c>
      <c r="HT20" s="3">
        <f t="shared" si="56"/>
        <v>8981740.5</v>
      </c>
      <c r="HU20" s="3">
        <f t="shared" si="57"/>
        <v>8981740.5</v>
      </c>
      <c r="HV20" s="3">
        <f t="shared" si="58"/>
        <v>8981740.5</v>
      </c>
      <c r="HW20" s="3">
        <f t="shared" si="59"/>
        <v>8981740.5</v>
      </c>
      <c r="HX20" s="3">
        <f t="shared" si="60"/>
        <v>5987827</v>
      </c>
      <c r="HY20" s="3">
        <f t="shared" si="61"/>
        <v>5987827</v>
      </c>
      <c r="HZ20" s="3">
        <f t="shared" si="62"/>
        <v>5987827</v>
      </c>
      <c r="IA20" s="3">
        <f t="shared" si="63"/>
        <v>5987827</v>
      </c>
      <c r="IB20" s="3">
        <f t="shared" si="64"/>
        <v>5987827</v>
      </c>
      <c r="IC20" s="3">
        <f t="shared" si="65"/>
        <v>5987827</v>
      </c>
      <c r="ID20" s="3">
        <f t="shared" si="66"/>
        <v>5987827</v>
      </c>
      <c r="IE20" s="3">
        <f t="shared" si="67"/>
        <v>5987827</v>
      </c>
      <c r="IF20" s="3">
        <f t="shared" si="68"/>
        <v>5987827</v>
      </c>
      <c r="IG20" s="3">
        <f t="shared" si="69"/>
        <v>5987827</v>
      </c>
      <c r="IH20" s="3">
        <f t="shared" si="70"/>
        <v>5987827</v>
      </c>
      <c r="II20" s="3">
        <f t="shared" si="71"/>
        <v>5987827</v>
      </c>
      <c r="IJ20" s="3">
        <f t="shared" si="72"/>
        <v>5987827</v>
      </c>
      <c r="IK20" s="3">
        <f t="shared" si="73"/>
        <v>5987827</v>
      </c>
      <c r="IL20" s="3">
        <f t="shared" si="74"/>
        <v>5987827</v>
      </c>
      <c r="IM20" s="3">
        <f t="shared" si="75"/>
        <v>5987827</v>
      </c>
      <c r="IN20" s="3">
        <f t="shared" si="76"/>
        <v>5987827</v>
      </c>
      <c r="IO20" s="3">
        <f t="shared" si="77"/>
        <v>8981740.5</v>
      </c>
      <c r="IP20" s="3">
        <f t="shared" si="78"/>
        <v>5987827</v>
      </c>
      <c r="IQ20" s="3">
        <f t="shared" si="79"/>
        <v>5987827</v>
      </c>
      <c r="IR20" s="3">
        <f t="shared" si="80"/>
        <v>5987827</v>
      </c>
      <c r="IS20" s="3">
        <f t="array" ref="IS20">SUM(IF($C$2:$IR$2&gt;=1,C20:IR20,0))</f>
        <v>103563060.66120002</v>
      </c>
      <c r="IT20" s="5" t="s">
        <v>164</v>
      </c>
    </row>
    <row r="21" spans="1:254" x14ac:dyDescent="0.2">
      <c r="A21" s="2" t="s">
        <v>168</v>
      </c>
      <c r="B21" s="1" t="s">
        <v>5</v>
      </c>
      <c r="C21" s="9">
        <v>280230.30360000004</v>
      </c>
      <c r="D21" s="9">
        <v>81434.44720000001</v>
      </c>
      <c r="E21" s="9">
        <v>81434.44720000001</v>
      </c>
      <c r="F21" s="9">
        <v>33531.831200000008</v>
      </c>
      <c r="G21" s="9">
        <v>179634.81</v>
      </c>
      <c r="H21" s="9">
        <v>81434.44720000001</v>
      </c>
      <c r="I21" s="9">
        <v>21556.177200000006</v>
      </c>
      <c r="J21" s="9">
        <v>29939.135000000002</v>
      </c>
      <c r="K21" s="9">
        <v>71853.923999999999</v>
      </c>
      <c r="L21" s="9">
        <v>91014.970400000006</v>
      </c>
      <c r="M21" s="9">
        <v>83829.578000000009</v>
      </c>
      <c r="N21" s="9">
        <v>101793.05900000002</v>
      </c>
      <c r="O21" s="9">
        <v>23951.308000000005</v>
      </c>
      <c r="P21" s="9">
        <v>20358.611800000002</v>
      </c>
      <c r="Q21" s="9">
        <v>20358.611800000002</v>
      </c>
      <c r="R21" s="9">
        <v>35926.962</v>
      </c>
      <c r="S21" s="9">
        <v>280230.30360000004</v>
      </c>
      <c r="T21" s="9">
        <v>81434.44720000001</v>
      </c>
      <c r="U21" s="9">
        <v>81434.44720000001</v>
      </c>
      <c r="V21" s="9">
        <v>33531.831200000008</v>
      </c>
      <c r="W21" s="9">
        <v>179634.81</v>
      </c>
      <c r="X21" s="9">
        <v>81434.44720000001</v>
      </c>
      <c r="Y21" s="9">
        <v>21556.177200000006</v>
      </c>
      <c r="Z21" s="9">
        <v>29939.135000000002</v>
      </c>
      <c r="AA21" s="9">
        <v>71853.923999999999</v>
      </c>
      <c r="AB21" s="9">
        <v>91014.970400000006</v>
      </c>
      <c r="AC21" s="9">
        <v>83829.578000000009</v>
      </c>
      <c r="AD21" s="9">
        <v>101793.05900000002</v>
      </c>
      <c r="AE21" s="9">
        <v>23951.308000000005</v>
      </c>
      <c r="AF21" s="9">
        <v>20358.611800000002</v>
      </c>
      <c r="AG21" s="9">
        <v>20358.611800000002</v>
      </c>
      <c r="AH21" s="9">
        <v>35926.962</v>
      </c>
      <c r="AI21" s="9">
        <v>280230.30360000004</v>
      </c>
      <c r="AJ21" s="9">
        <v>81434.44720000001</v>
      </c>
      <c r="AK21" s="9">
        <v>81434.44720000001</v>
      </c>
      <c r="AL21" s="9">
        <v>33531.831200000008</v>
      </c>
      <c r="AM21" s="9">
        <v>179634.81</v>
      </c>
      <c r="AN21" s="9">
        <v>81434.44720000001</v>
      </c>
      <c r="AO21" s="9">
        <v>21556.177200000006</v>
      </c>
      <c r="AP21" s="9">
        <v>29939.135000000002</v>
      </c>
      <c r="AQ21" s="9">
        <v>71853.923999999999</v>
      </c>
      <c r="AR21" s="9">
        <v>91014.970400000006</v>
      </c>
      <c r="AS21" s="9">
        <v>83829.578000000009</v>
      </c>
      <c r="AT21" s="9">
        <v>101793.05900000002</v>
      </c>
      <c r="AU21" s="9">
        <v>23951.308000000005</v>
      </c>
      <c r="AV21" s="9">
        <v>20358.611800000002</v>
      </c>
      <c r="AW21" s="9">
        <v>20358.611800000002</v>
      </c>
      <c r="AX21" s="9">
        <v>35926.962</v>
      </c>
      <c r="AY21" s="9">
        <v>359.26962000000003</v>
      </c>
      <c r="AZ21" s="9">
        <v>9580523.2000000011</v>
      </c>
      <c r="BA21" s="9">
        <v>9580523.2000000011</v>
      </c>
      <c r="BB21" s="9">
        <v>2993913.5</v>
      </c>
      <c r="BC21" s="9">
        <v>2993913.5</v>
      </c>
      <c r="BD21" s="9">
        <v>2993913.5</v>
      </c>
      <c r="BE21" s="9">
        <v>2993913.5</v>
      </c>
      <c r="BF21" s="9">
        <v>2993913.5</v>
      </c>
      <c r="BG21" s="9">
        <v>2993913.5</v>
      </c>
      <c r="BH21" s="9">
        <v>2993913.5</v>
      </c>
      <c r="BI21" s="9">
        <v>2993913.5</v>
      </c>
      <c r="BJ21" s="9">
        <v>2993913.5</v>
      </c>
      <c r="BK21" s="9">
        <v>2993913.5</v>
      </c>
      <c r="BL21" s="9">
        <v>2993913.5</v>
      </c>
      <c r="BM21" s="9">
        <v>2993913.5</v>
      </c>
      <c r="BN21" s="9">
        <v>2993913.5</v>
      </c>
      <c r="BO21" s="9">
        <v>2993913.5</v>
      </c>
      <c r="BP21" s="9">
        <v>2993913.5</v>
      </c>
      <c r="BQ21" s="9">
        <v>2993913.5</v>
      </c>
      <c r="BR21" s="9">
        <v>2993913.5</v>
      </c>
      <c r="BS21" s="9">
        <v>2993913.5</v>
      </c>
      <c r="BT21" s="9">
        <v>2993913.5</v>
      </c>
      <c r="BU21" s="9">
        <v>2993913.5</v>
      </c>
      <c r="BV21" s="9">
        <v>2993913.5</v>
      </c>
      <c r="BW21" s="9">
        <v>2993913.5</v>
      </c>
      <c r="BX21" s="9">
        <v>2993913.5</v>
      </c>
      <c r="BY21" s="9">
        <v>2993913.5</v>
      </c>
      <c r="BZ21" s="9">
        <v>2993913.5</v>
      </c>
      <c r="CA21" s="9">
        <v>2993913.5</v>
      </c>
      <c r="CB21" s="9">
        <v>2993913.5</v>
      </c>
      <c r="CC21" s="9">
        <v>2993913.5</v>
      </c>
      <c r="CD21" s="9">
        <v>2993913.5</v>
      </c>
      <c r="CE21" s="9">
        <v>2993913.5</v>
      </c>
      <c r="CF21" s="9">
        <v>2993913.5</v>
      </c>
      <c r="CG21" s="9">
        <v>2993913.5</v>
      </c>
      <c r="CH21" s="9">
        <v>2993913.5</v>
      </c>
      <c r="CI21" s="9">
        <v>2993913.5</v>
      </c>
      <c r="CJ21" s="9">
        <v>2993913.5</v>
      </c>
      <c r="CK21" s="9">
        <v>2993913.5</v>
      </c>
      <c r="CL21" s="9">
        <v>2993913.5</v>
      </c>
      <c r="CM21" s="9">
        <v>2993913.5</v>
      </c>
      <c r="CN21" s="9">
        <v>2993913.5</v>
      </c>
      <c r="CO21" s="9">
        <v>2993913.5</v>
      </c>
      <c r="CP21" s="9">
        <v>2993913.5</v>
      </c>
      <c r="CQ21" s="9">
        <v>2993913.5</v>
      </c>
      <c r="CR21" s="9">
        <v>2993913.5</v>
      </c>
      <c r="CS21" s="9">
        <v>2993913.5</v>
      </c>
      <c r="CT21" s="9">
        <v>2993913.5</v>
      </c>
      <c r="CU21" s="9">
        <v>2993913.5</v>
      </c>
      <c r="CV21" s="9">
        <v>2993913.5</v>
      </c>
      <c r="CW21" s="9">
        <v>2993913.5</v>
      </c>
      <c r="CX21" s="9">
        <v>2993913.5</v>
      </c>
      <c r="CY21" s="9">
        <v>2993913.5</v>
      </c>
      <c r="CZ21" s="9">
        <v>2993913.5</v>
      </c>
      <c r="DA21" s="9">
        <v>2993913.5</v>
      </c>
      <c r="DB21" s="9">
        <v>2993913.5</v>
      </c>
      <c r="DC21" s="9">
        <v>2993913.5</v>
      </c>
      <c r="DD21" s="9">
        <v>2993913.5</v>
      </c>
      <c r="DE21" s="9">
        <v>2993913.5</v>
      </c>
      <c r="DF21" s="9">
        <v>2993913.5</v>
      </c>
      <c r="DG21" s="9">
        <v>2993913.5</v>
      </c>
      <c r="DH21" s="9">
        <v>2993913.5</v>
      </c>
      <c r="DI21" s="9">
        <v>2993913.5</v>
      </c>
      <c r="DJ21" s="9">
        <v>2993913.5</v>
      </c>
      <c r="DK21" s="9">
        <v>2993913.5</v>
      </c>
      <c r="DL21" s="9">
        <v>2993913.5</v>
      </c>
      <c r="DM21" s="9">
        <v>2993913.5</v>
      </c>
      <c r="DN21" s="9">
        <v>2993913.5</v>
      </c>
      <c r="DO21" s="9">
        <v>2993913.5</v>
      </c>
      <c r="DP21" s="9">
        <v>2993913.5</v>
      </c>
      <c r="DQ21" s="9">
        <v>2993913.5</v>
      </c>
      <c r="DR21" s="9">
        <v>2993913.5</v>
      </c>
      <c r="DS21" s="9">
        <v>2993913.5</v>
      </c>
      <c r="DT21" s="9">
        <v>2993913.5</v>
      </c>
      <c r="DU21" s="9">
        <v>2993913.5</v>
      </c>
      <c r="DV21" s="9">
        <v>2993913.5</v>
      </c>
      <c r="DW21" s="9">
        <v>2993913.5</v>
      </c>
      <c r="DX21" s="9">
        <v>2993913.5</v>
      </c>
      <c r="DY21" s="9">
        <v>2993913.5</v>
      </c>
      <c r="DZ21" s="9">
        <v>2993913.5</v>
      </c>
      <c r="EA21" s="9">
        <v>2993913.5</v>
      </c>
      <c r="EB21" s="9">
        <v>2993913.5</v>
      </c>
      <c r="EC21" s="9">
        <v>2993913.5</v>
      </c>
      <c r="ED21" s="9">
        <v>2993913.5</v>
      </c>
      <c r="EE21" s="9">
        <v>2993913.5</v>
      </c>
      <c r="EF21" s="9">
        <v>2993913.5</v>
      </c>
      <c r="EG21" s="9">
        <v>2993913.5</v>
      </c>
      <c r="EH21" s="9">
        <v>2993913.5</v>
      </c>
      <c r="EI21" s="9">
        <v>2993913.5</v>
      </c>
      <c r="EJ21" s="9">
        <v>2993913.5</v>
      </c>
      <c r="EK21" s="9">
        <v>2993913.5</v>
      </c>
      <c r="EL21" s="9">
        <v>2993913.5</v>
      </c>
      <c r="EM21" s="9">
        <v>2993913.5</v>
      </c>
      <c r="EN21" s="9">
        <v>2993913.5</v>
      </c>
      <c r="EO21" s="9">
        <v>2993913.5</v>
      </c>
      <c r="EP21" s="9">
        <v>2993913.5</v>
      </c>
      <c r="EQ21" s="9">
        <v>2993913.5</v>
      </c>
      <c r="ER21" s="9">
        <v>2993913.5</v>
      </c>
      <c r="ES21" s="9">
        <v>2993913.5</v>
      </c>
      <c r="ET21" s="9">
        <v>2993913.5</v>
      </c>
      <c r="EU21" s="9">
        <v>2993913.5</v>
      </c>
      <c r="EV21" s="9">
        <v>2993913.5</v>
      </c>
      <c r="EW21" s="9">
        <v>2993913.5</v>
      </c>
      <c r="EX21" s="9">
        <v>2993913.5</v>
      </c>
      <c r="EY21" s="9">
        <v>2993913.5</v>
      </c>
      <c r="EZ21" s="9">
        <v>2993913.5</v>
      </c>
      <c r="FA21" s="9">
        <v>2993913.5</v>
      </c>
      <c r="FB21" s="9">
        <v>2993913.5</v>
      </c>
      <c r="FC21" s="9">
        <v>2993913.5</v>
      </c>
      <c r="FD21" s="9">
        <v>2993913.5</v>
      </c>
      <c r="FE21" s="9">
        <v>2993913.5</v>
      </c>
      <c r="FF21" s="9">
        <v>2993913.5</v>
      </c>
      <c r="FG21" s="9">
        <v>2993913.5</v>
      </c>
      <c r="FH21" s="9">
        <v>2993913.5</v>
      </c>
      <c r="FI21" s="9">
        <v>2993913.5</v>
      </c>
      <c r="FJ21" s="3">
        <f t="shared" si="81"/>
        <v>395196.58200000005</v>
      </c>
      <c r="FK21" s="3">
        <f t="shared" si="81"/>
        <v>395196.58200000005</v>
      </c>
      <c r="FL21" s="3">
        <f t="shared" si="81"/>
        <v>395196.58200000005</v>
      </c>
      <c r="FM21" s="3">
        <f t="shared" si="1"/>
        <v>395196.58200000005</v>
      </c>
      <c r="FN21" s="3">
        <f t="shared" si="2"/>
        <v>395196.58200000005</v>
      </c>
      <c r="FO21" s="3">
        <f t="shared" si="3"/>
        <v>395196.58200000005</v>
      </c>
      <c r="FP21" s="3">
        <f t="shared" si="4"/>
        <v>352084.22759999998</v>
      </c>
      <c r="FQ21" s="3">
        <f t="shared" si="5"/>
        <v>352084.22759999998</v>
      </c>
      <c r="FR21" s="3">
        <f t="shared" si="6"/>
        <v>352084.22759999998</v>
      </c>
      <c r="FS21" s="3">
        <f t="shared" si="7"/>
        <v>362862.3162</v>
      </c>
      <c r="FT21" s="3">
        <f t="shared" si="8"/>
        <v>362862.3162</v>
      </c>
      <c r="FU21" s="3">
        <f t="shared" si="9"/>
        <v>362862.3162</v>
      </c>
      <c r="FV21" s="3">
        <f t="shared" si="82"/>
        <v>183227.50620000003</v>
      </c>
      <c r="FW21" s="3">
        <f t="shared" si="82"/>
        <v>183227.50620000003</v>
      </c>
      <c r="FX21" s="3">
        <f t="shared" si="82"/>
        <v>183227.50620000003</v>
      </c>
      <c r="FY21" s="3">
        <f t="shared" si="11"/>
        <v>172449.41760000002</v>
      </c>
      <c r="FZ21" s="3">
        <f t="shared" si="12"/>
        <v>172449.41760000002</v>
      </c>
      <c r="GA21" s="3">
        <f t="shared" si="13"/>
        <v>172449.41760000002</v>
      </c>
      <c r="GB21" s="3">
        <f t="shared" si="14"/>
        <v>172449.41760000002</v>
      </c>
      <c r="GC21" s="3">
        <f t="shared" si="15"/>
        <v>172449.41760000002</v>
      </c>
      <c r="GD21" s="3">
        <f t="shared" si="16"/>
        <v>172449.41760000002</v>
      </c>
      <c r="GE21" s="3">
        <f t="shared" si="17"/>
        <v>183227.50620000003</v>
      </c>
      <c r="GF21" s="3">
        <f t="shared" si="18"/>
        <v>183227.50620000003</v>
      </c>
      <c r="GG21" s="3">
        <f t="shared" si="19"/>
        <v>183227.50620000003</v>
      </c>
      <c r="GH21" s="14">
        <f t="shared" si="20"/>
        <v>23951.308000000005</v>
      </c>
      <c r="GI21" s="3">
        <f t="shared" si="21"/>
        <v>23951.308000000005</v>
      </c>
      <c r="GJ21" s="3">
        <f t="shared" si="22"/>
        <v>23951.308000000005</v>
      </c>
      <c r="GK21" s="3">
        <f t="shared" si="23"/>
        <v>21556.177200000006</v>
      </c>
      <c r="GL21" s="3">
        <f t="shared" si="24"/>
        <v>21556.177200000006</v>
      </c>
      <c r="GM21" s="3">
        <f t="shared" si="25"/>
        <v>21556.177200000006</v>
      </c>
      <c r="GN21" s="3">
        <f t="shared" si="26"/>
        <v>29939.135000000002</v>
      </c>
      <c r="GO21" s="3">
        <f t="shared" si="27"/>
        <v>29939.135000000002</v>
      </c>
      <c r="GP21" s="3">
        <f t="shared" si="28"/>
        <v>29939.135000000002</v>
      </c>
      <c r="GQ21" s="3">
        <f t="shared" si="29"/>
        <v>35926.962</v>
      </c>
      <c r="GR21" s="3">
        <f t="shared" si="30"/>
        <v>35926.962</v>
      </c>
      <c r="GS21" s="3">
        <f t="shared" si="31"/>
        <v>35926.962</v>
      </c>
      <c r="GT21" s="3">
        <f t="shared" si="32"/>
        <v>20358.611800000002</v>
      </c>
      <c r="GU21" s="3">
        <f t="shared" si="33"/>
        <v>20358.611800000002</v>
      </c>
      <c r="GV21" s="3">
        <f t="shared" si="34"/>
        <v>20358.611800000002</v>
      </c>
      <c r="GW21" s="3">
        <f t="shared" si="35"/>
        <v>20358.611800000002</v>
      </c>
      <c r="GX21" s="3">
        <f t="shared" si="36"/>
        <v>20358.611800000002</v>
      </c>
      <c r="GY21" s="3">
        <f t="shared" si="37"/>
        <v>20358.611800000002</v>
      </c>
      <c r="GZ21" s="3">
        <f t="shared" si="38"/>
        <v>359.26962000000003</v>
      </c>
      <c r="HA21" s="3">
        <f t="shared" si="38"/>
        <v>9580523.2000000011</v>
      </c>
      <c r="HB21" s="3">
        <f t="shared" si="38"/>
        <v>9580523.2000000011</v>
      </c>
      <c r="HC21" s="3">
        <f t="shared" si="39"/>
        <v>8981740.5</v>
      </c>
      <c r="HD21" s="3">
        <f t="shared" si="40"/>
        <v>8981740.5</v>
      </c>
      <c r="HE21" s="3">
        <f t="shared" si="41"/>
        <v>8981740.5</v>
      </c>
      <c r="HF21" s="3">
        <f t="shared" si="42"/>
        <v>8981740.5</v>
      </c>
      <c r="HG21" s="3">
        <f t="shared" si="43"/>
        <v>8981740.5</v>
      </c>
      <c r="HH21" s="3">
        <f t="shared" si="44"/>
        <v>8981740.5</v>
      </c>
      <c r="HI21" s="3">
        <f t="shared" si="45"/>
        <v>8981740.5</v>
      </c>
      <c r="HJ21" s="3">
        <f t="shared" si="46"/>
        <v>8981740.5</v>
      </c>
      <c r="HK21" s="3">
        <f t="shared" si="47"/>
        <v>8981740.5</v>
      </c>
      <c r="HL21" s="3">
        <f t="shared" si="48"/>
        <v>8981740.5</v>
      </c>
      <c r="HM21" s="3">
        <f t="shared" si="49"/>
        <v>8981740.5</v>
      </c>
      <c r="HN21" s="3">
        <f t="shared" si="50"/>
        <v>8981740.5</v>
      </c>
      <c r="HO21" s="3">
        <f t="shared" si="51"/>
        <v>8981740.5</v>
      </c>
      <c r="HP21" s="3">
        <f t="shared" si="52"/>
        <v>8981740.5</v>
      </c>
      <c r="HQ21" s="3">
        <f t="shared" si="53"/>
        <v>8981740.5</v>
      </c>
      <c r="HR21" s="3">
        <f t="shared" si="54"/>
        <v>8981740.5</v>
      </c>
      <c r="HS21" s="3">
        <f t="shared" si="55"/>
        <v>8981740.5</v>
      </c>
      <c r="HT21" s="3">
        <f t="shared" si="56"/>
        <v>8981740.5</v>
      </c>
      <c r="HU21" s="3">
        <f t="shared" si="57"/>
        <v>8981740.5</v>
      </c>
      <c r="HV21" s="3">
        <f t="shared" si="58"/>
        <v>8981740.5</v>
      </c>
      <c r="HW21" s="3">
        <f t="shared" si="59"/>
        <v>8981740.5</v>
      </c>
      <c r="HX21" s="3">
        <f t="shared" si="60"/>
        <v>5987827</v>
      </c>
      <c r="HY21" s="3">
        <f t="shared" si="61"/>
        <v>5987827</v>
      </c>
      <c r="HZ21" s="3">
        <f t="shared" si="62"/>
        <v>5987827</v>
      </c>
      <c r="IA21" s="3">
        <f t="shared" si="63"/>
        <v>5987827</v>
      </c>
      <c r="IB21" s="3">
        <f t="shared" si="64"/>
        <v>5987827</v>
      </c>
      <c r="IC21" s="3">
        <f t="shared" si="65"/>
        <v>5987827</v>
      </c>
      <c r="ID21" s="3">
        <f t="shared" si="66"/>
        <v>5987827</v>
      </c>
      <c r="IE21" s="3">
        <f t="shared" si="67"/>
        <v>5987827</v>
      </c>
      <c r="IF21" s="3">
        <f t="shared" si="68"/>
        <v>5987827</v>
      </c>
      <c r="IG21" s="3">
        <f t="shared" si="69"/>
        <v>5987827</v>
      </c>
      <c r="IH21" s="3">
        <f t="shared" si="70"/>
        <v>5987827</v>
      </c>
      <c r="II21" s="3">
        <f t="shared" si="71"/>
        <v>5987827</v>
      </c>
      <c r="IJ21" s="3">
        <f t="shared" si="72"/>
        <v>5987827</v>
      </c>
      <c r="IK21" s="3">
        <f t="shared" si="73"/>
        <v>5987827</v>
      </c>
      <c r="IL21" s="3">
        <f t="shared" si="74"/>
        <v>5987827</v>
      </c>
      <c r="IM21" s="3">
        <f t="shared" si="75"/>
        <v>5987827</v>
      </c>
      <c r="IN21" s="3">
        <f t="shared" si="76"/>
        <v>5987827</v>
      </c>
      <c r="IO21" s="3">
        <f t="shared" si="77"/>
        <v>8981740.5</v>
      </c>
      <c r="IP21" s="3">
        <f t="shared" si="78"/>
        <v>5987827</v>
      </c>
      <c r="IQ21" s="3">
        <f t="shared" si="79"/>
        <v>5987827</v>
      </c>
      <c r="IR21" s="3">
        <f t="shared" si="80"/>
        <v>5987827</v>
      </c>
      <c r="IS21" s="3">
        <f t="array" ref="IS21">SUM(IF($C$2:$IR$2&gt;=1,C21:IR21,0))</f>
        <v>103563060.66120002</v>
      </c>
      <c r="IT21" s="5" t="s">
        <v>164</v>
      </c>
    </row>
    <row r="22" spans="1:254" x14ac:dyDescent="0.2">
      <c r="A22" s="2" t="s">
        <v>131</v>
      </c>
      <c r="B22" s="1" t="s">
        <v>5</v>
      </c>
      <c r="C22" s="9">
        <v>280230.30360000004</v>
      </c>
      <c r="D22" s="9">
        <v>81434.44720000001</v>
      </c>
      <c r="E22" s="9">
        <v>81434.44720000001</v>
      </c>
      <c r="F22" s="9">
        <v>33531.831200000008</v>
      </c>
      <c r="G22" s="9">
        <v>179634.81</v>
      </c>
      <c r="H22" s="9">
        <v>81434.44720000001</v>
      </c>
      <c r="I22" s="9">
        <v>21556.177200000006</v>
      </c>
      <c r="J22" s="9">
        <v>29939.135000000002</v>
      </c>
      <c r="K22" s="9">
        <v>71853.923999999999</v>
      </c>
      <c r="L22" s="9">
        <v>91014.970400000006</v>
      </c>
      <c r="M22" s="9">
        <v>83829.578000000009</v>
      </c>
      <c r="N22" s="9">
        <v>101793.05900000002</v>
      </c>
      <c r="O22" s="9">
        <v>23951.308000000005</v>
      </c>
      <c r="P22" s="9">
        <v>20358.611800000002</v>
      </c>
      <c r="Q22" s="9">
        <v>20358.611800000002</v>
      </c>
      <c r="R22" s="9">
        <v>35926.962</v>
      </c>
      <c r="S22" s="9">
        <v>279032.73820000002</v>
      </c>
      <c r="T22" s="9">
        <v>80236.881800000017</v>
      </c>
      <c r="U22" s="9">
        <v>80236.881800000017</v>
      </c>
      <c r="V22" s="9">
        <v>32334.265800000005</v>
      </c>
      <c r="W22" s="9">
        <v>178437.24460000001</v>
      </c>
      <c r="X22" s="9">
        <v>80236.881800000017</v>
      </c>
      <c r="Y22" s="9">
        <v>20358.611800000002</v>
      </c>
      <c r="Z22" s="9">
        <v>28741.569600000003</v>
      </c>
      <c r="AA22" s="9">
        <v>70656.358600000021</v>
      </c>
      <c r="AB22" s="9">
        <v>89817.404999999999</v>
      </c>
      <c r="AC22" s="9">
        <v>82632.012600000016</v>
      </c>
      <c r="AD22" s="9">
        <v>100595.49360000002</v>
      </c>
      <c r="AE22" s="9">
        <v>22753.742600000001</v>
      </c>
      <c r="AF22" s="9">
        <v>19161.046400000003</v>
      </c>
      <c r="AG22" s="9">
        <v>19161.046400000003</v>
      </c>
      <c r="AH22" s="9">
        <v>34729.3966</v>
      </c>
      <c r="AI22" s="9">
        <v>277954.92934000003</v>
      </c>
      <c r="AJ22" s="9">
        <v>79159.072940000013</v>
      </c>
      <c r="AK22" s="9">
        <v>79159.072940000013</v>
      </c>
      <c r="AL22" s="9">
        <v>31256.456940000007</v>
      </c>
      <c r="AM22" s="9">
        <v>177359.43574000002</v>
      </c>
      <c r="AN22" s="9">
        <v>79159.072940000013</v>
      </c>
      <c r="AO22" s="9">
        <v>19280.802940000005</v>
      </c>
      <c r="AP22" s="9">
        <v>27663.760740000005</v>
      </c>
      <c r="AQ22" s="9">
        <v>69578.549740000017</v>
      </c>
      <c r="AR22" s="9">
        <v>88739.596140000009</v>
      </c>
      <c r="AS22" s="9">
        <v>81554.203740000012</v>
      </c>
      <c r="AT22" s="9">
        <v>99517.684740000026</v>
      </c>
      <c r="AU22" s="9">
        <v>21675.933740000008</v>
      </c>
      <c r="AV22" s="9">
        <v>18083.237540000002</v>
      </c>
      <c r="AW22" s="9">
        <v>18083.237540000002</v>
      </c>
      <c r="AX22" s="9">
        <v>33651.58774000001</v>
      </c>
      <c r="AY22" s="9">
        <v>23951.308000000005</v>
      </c>
      <c r="AZ22" s="9">
        <v>479026.16000000003</v>
      </c>
      <c r="BA22" s="9">
        <v>658660.97000000009</v>
      </c>
      <c r="BB22" s="9">
        <v>2395130.8000000003</v>
      </c>
      <c r="BC22" s="9">
        <v>2395130.8000000003</v>
      </c>
      <c r="BD22" s="9">
        <v>2395130.8000000003</v>
      </c>
      <c r="BE22" s="9">
        <v>2395130.8000000003</v>
      </c>
      <c r="BF22" s="9">
        <v>2395130.8000000003</v>
      </c>
      <c r="BG22" s="9">
        <v>2395130.8000000003</v>
      </c>
      <c r="BH22" s="9">
        <v>2395130.8000000003</v>
      </c>
      <c r="BI22" s="9">
        <v>2395130.8000000003</v>
      </c>
      <c r="BJ22" s="9">
        <v>2395130.8000000003</v>
      </c>
      <c r="BK22" s="9">
        <v>2395130.8000000003</v>
      </c>
      <c r="BL22" s="9">
        <v>2395130.8000000003</v>
      </c>
      <c r="BM22" s="9">
        <v>2395130.8000000003</v>
      </c>
      <c r="BN22" s="9">
        <v>2395130.8000000003</v>
      </c>
      <c r="BO22" s="9">
        <v>2395130.8000000003</v>
      </c>
      <c r="BP22" s="9">
        <v>2395130.8000000003</v>
      </c>
      <c r="BQ22" s="9">
        <v>2395130.8000000003</v>
      </c>
      <c r="BR22" s="9">
        <v>2383155.1460000006</v>
      </c>
      <c r="BS22" s="9">
        <v>2383155.1460000006</v>
      </c>
      <c r="BT22" s="9">
        <v>2383155.1460000006</v>
      </c>
      <c r="BU22" s="9">
        <v>2383155.1460000006</v>
      </c>
      <c r="BV22" s="9">
        <v>2383155.1460000006</v>
      </c>
      <c r="BW22" s="9">
        <v>2383155.1460000006</v>
      </c>
      <c r="BX22" s="9">
        <v>2383155.1460000006</v>
      </c>
      <c r="BY22" s="9">
        <v>2383155.1460000006</v>
      </c>
      <c r="BZ22" s="9">
        <v>2383155.1460000006</v>
      </c>
      <c r="CA22" s="9">
        <v>2383155.1460000006</v>
      </c>
      <c r="CB22" s="9">
        <v>2383155.1460000006</v>
      </c>
      <c r="CC22" s="9">
        <v>2383155.1460000006</v>
      </c>
      <c r="CD22" s="9">
        <v>2383155.1460000006</v>
      </c>
      <c r="CE22" s="9">
        <v>2383155.1460000006</v>
      </c>
      <c r="CF22" s="9">
        <v>2383155.1460000006</v>
      </c>
      <c r="CG22" s="9">
        <v>2383155.1460000006</v>
      </c>
      <c r="CH22" s="9">
        <v>2377167.3190000001</v>
      </c>
      <c r="CI22" s="9">
        <v>2377167.3190000001</v>
      </c>
      <c r="CJ22" s="9">
        <v>2377167.3190000001</v>
      </c>
      <c r="CK22" s="9">
        <v>2377167.3190000001</v>
      </c>
      <c r="CL22" s="9">
        <v>2377167.3190000001</v>
      </c>
      <c r="CM22" s="9">
        <v>2377167.3190000001</v>
      </c>
      <c r="CN22" s="9">
        <v>2377167.3190000001</v>
      </c>
      <c r="CO22" s="9">
        <v>2377167.3190000001</v>
      </c>
      <c r="CP22" s="9">
        <v>2377167.3190000001</v>
      </c>
      <c r="CQ22" s="9">
        <v>2377167.3190000001</v>
      </c>
      <c r="CR22" s="9">
        <v>2377167.3190000001</v>
      </c>
      <c r="CS22" s="9">
        <v>2377167.3190000001</v>
      </c>
      <c r="CT22" s="9">
        <v>2377167.3190000001</v>
      </c>
      <c r="CU22" s="9">
        <v>2377167.3190000001</v>
      </c>
      <c r="CV22" s="9">
        <v>2377167.3190000001</v>
      </c>
      <c r="CW22" s="9">
        <v>2377167.3190000001</v>
      </c>
      <c r="CX22" s="9">
        <v>2371179.4920000001</v>
      </c>
      <c r="CY22" s="9">
        <v>2371179.4920000001</v>
      </c>
      <c r="CZ22" s="9">
        <v>2371179.4920000001</v>
      </c>
      <c r="DA22" s="9">
        <v>2371179.4920000001</v>
      </c>
      <c r="DB22" s="9">
        <v>2371179.4920000001</v>
      </c>
      <c r="DC22" s="9">
        <v>2371179.4920000001</v>
      </c>
      <c r="DD22" s="9">
        <v>2371179.4920000001</v>
      </c>
      <c r="DE22" s="9">
        <v>2371179.4920000001</v>
      </c>
      <c r="DF22" s="9">
        <v>2371179.4920000001</v>
      </c>
      <c r="DG22" s="9">
        <v>2371179.4920000001</v>
      </c>
      <c r="DH22" s="9">
        <v>2371179.4920000001</v>
      </c>
      <c r="DI22" s="9">
        <v>2371179.4920000001</v>
      </c>
      <c r="DJ22" s="9">
        <v>2371179.4920000001</v>
      </c>
      <c r="DK22" s="9">
        <v>2371179.4920000001</v>
      </c>
      <c r="DL22" s="9">
        <v>2371179.4920000001</v>
      </c>
      <c r="DM22" s="9">
        <v>2371179.4920000001</v>
      </c>
      <c r="DN22" s="9">
        <v>2365191.665</v>
      </c>
      <c r="DO22" s="9">
        <v>2365191.665</v>
      </c>
      <c r="DP22" s="9">
        <v>2365191.665</v>
      </c>
      <c r="DQ22" s="9">
        <v>2365191.665</v>
      </c>
      <c r="DR22" s="9">
        <v>2365191.665</v>
      </c>
      <c r="DS22" s="9">
        <v>2365191.665</v>
      </c>
      <c r="DT22" s="9">
        <v>2365191.665</v>
      </c>
      <c r="DU22" s="9">
        <v>2365191.665</v>
      </c>
      <c r="DV22" s="9">
        <v>2365191.665</v>
      </c>
      <c r="DW22" s="9">
        <v>2365191.665</v>
      </c>
      <c r="DX22" s="9">
        <v>2365191.665</v>
      </c>
      <c r="DY22" s="9">
        <v>2365191.665</v>
      </c>
      <c r="DZ22" s="9">
        <v>2365191.665</v>
      </c>
      <c r="EA22" s="9">
        <v>2365191.665</v>
      </c>
      <c r="EB22" s="9">
        <v>2365191.665</v>
      </c>
      <c r="EC22" s="9">
        <v>2365191.665</v>
      </c>
      <c r="ED22" s="9">
        <v>2359203.838</v>
      </c>
      <c r="EE22" s="9">
        <v>2359203.838</v>
      </c>
      <c r="EF22" s="9">
        <v>2359203.838</v>
      </c>
      <c r="EG22" s="9">
        <v>2359203.838</v>
      </c>
      <c r="EH22" s="9">
        <v>2359203.838</v>
      </c>
      <c r="EI22" s="9">
        <v>2359203.838</v>
      </c>
      <c r="EJ22" s="9">
        <v>2359203.838</v>
      </c>
      <c r="EK22" s="9">
        <v>2359203.838</v>
      </c>
      <c r="EL22" s="9">
        <v>2359203.838</v>
      </c>
      <c r="EM22" s="9">
        <v>2359203.838</v>
      </c>
      <c r="EN22" s="9">
        <v>2359203.838</v>
      </c>
      <c r="EO22" s="9">
        <v>2359203.838</v>
      </c>
      <c r="EP22" s="9">
        <v>2359203.838</v>
      </c>
      <c r="EQ22" s="9">
        <v>2359203.838</v>
      </c>
      <c r="ER22" s="9">
        <v>2359203.838</v>
      </c>
      <c r="ES22" s="9">
        <v>2359203.838</v>
      </c>
      <c r="ET22" s="9">
        <v>2353216.0110000004</v>
      </c>
      <c r="EU22" s="9">
        <v>2353216.0110000004</v>
      </c>
      <c r="EV22" s="9">
        <v>2353216.0110000004</v>
      </c>
      <c r="EW22" s="9">
        <v>2353216.0110000004</v>
      </c>
      <c r="EX22" s="9">
        <v>2353216.0110000004</v>
      </c>
      <c r="EY22" s="9">
        <v>2353216.0110000004</v>
      </c>
      <c r="EZ22" s="9">
        <v>2353216.0110000004</v>
      </c>
      <c r="FA22" s="9">
        <v>2353216.0110000004</v>
      </c>
      <c r="FB22" s="9">
        <v>2353216.0110000004</v>
      </c>
      <c r="FC22" s="9">
        <v>2353216.0110000004</v>
      </c>
      <c r="FD22" s="9">
        <v>2353216.0110000004</v>
      </c>
      <c r="FE22" s="9">
        <v>2353216.0110000004</v>
      </c>
      <c r="FF22" s="9">
        <v>2353216.0110000004</v>
      </c>
      <c r="FG22" s="9">
        <v>2353216.0110000004</v>
      </c>
      <c r="FH22" s="9">
        <v>2353216.0110000004</v>
      </c>
      <c r="FI22" s="9">
        <v>2353216.0110000004</v>
      </c>
      <c r="FJ22" s="3">
        <f t="shared" si="81"/>
        <v>395196.58200000005</v>
      </c>
      <c r="FK22" s="3">
        <f t="shared" si="81"/>
        <v>391603.88580000005</v>
      </c>
      <c r="FL22" s="3">
        <f t="shared" si="81"/>
        <v>388370.45922000002</v>
      </c>
      <c r="FM22" s="3">
        <f t="shared" si="1"/>
        <v>395196.58200000005</v>
      </c>
      <c r="FN22" s="3">
        <f t="shared" si="2"/>
        <v>391603.88580000005</v>
      </c>
      <c r="FO22" s="3">
        <f t="shared" si="3"/>
        <v>388370.45922000002</v>
      </c>
      <c r="FP22" s="3">
        <f t="shared" si="4"/>
        <v>352084.22759999998</v>
      </c>
      <c r="FQ22" s="3">
        <f t="shared" si="5"/>
        <v>348491.53139999998</v>
      </c>
      <c r="FR22" s="3">
        <f t="shared" si="6"/>
        <v>345258.10482000001</v>
      </c>
      <c r="FS22" s="3">
        <f t="shared" si="7"/>
        <v>362862.3162</v>
      </c>
      <c r="FT22" s="3">
        <f t="shared" si="8"/>
        <v>359269.62</v>
      </c>
      <c r="FU22" s="3">
        <f t="shared" si="9"/>
        <v>356036.19342000003</v>
      </c>
      <c r="FV22" s="3">
        <f t="shared" si="82"/>
        <v>183227.50620000003</v>
      </c>
      <c r="FW22" s="3">
        <f t="shared" si="82"/>
        <v>180832.37540000002</v>
      </c>
      <c r="FX22" s="3">
        <f t="shared" si="82"/>
        <v>180832.37540000002</v>
      </c>
      <c r="FY22" s="3">
        <f t="shared" si="11"/>
        <v>172449.41760000002</v>
      </c>
      <c r="FZ22" s="3">
        <f t="shared" si="12"/>
        <v>170054.2868</v>
      </c>
      <c r="GA22" s="3">
        <f t="shared" si="13"/>
        <v>167898.66908000002</v>
      </c>
      <c r="GB22" s="3">
        <f t="shared" si="14"/>
        <v>172449.41760000002</v>
      </c>
      <c r="GC22" s="3">
        <f t="shared" si="15"/>
        <v>170054.2868</v>
      </c>
      <c r="GD22" s="3">
        <f t="shared" si="16"/>
        <v>167898.66908000002</v>
      </c>
      <c r="GE22" s="3">
        <f t="shared" si="17"/>
        <v>183227.50620000003</v>
      </c>
      <c r="GF22" s="3">
        <f t="shared" si="18"/>
        <v>180832.37540000002</v>
      </c>
      <c r="GG22" s="3">
        <f t="shared" si="19"/>
        <v>180832.37540000002</v>
      </c>
      <c r="GH22" s="14">
        <f t="shared" si="20"/>
        <v>23951.308000000005</v>
      </c>
      <c r="GI22" s="3">
        <f t="shared" si="21"/>
        <v>22753.742600000001</v>
      </c>
      <c r="GJ22" s="3">
        <f t="shared" si="22"/>
        <v>21675.933740000008</v>
      </c>
      <c r="GK22" s="3">
        <f t="shared" si="23"/>
        <v>21556.177200000006</v>
      </c>
      <c r="GL22" s="3">
        <f t="shared" si="24"/>
        <v>20358.611800000002</v>
      </c>
      <c r="GM22" s="3">
        <f t="shared" si="25"/>
        <v>19280.802940000005</v>
      </c>
      <c r="GN22" s="3">
        <f t="shared" si="26"/>
        <v>29939.135000000002</v>
      </c>
      <c r="GO22" s="3">
        <f t="shared" si="27"/>
        <v>28741.569600000003</v>
      </c>
      <c r="GP22" s="3">
        <f t="shared" si="28"/>
        <v>27663.760740000005</v>
      </c>
      <c r="GQ22" s="3">
        <f t="shared" si="29"/>
        <v>35926.962</v>
      </c>
      <c r="GR22" s="3">
        <f t="shared" si="30"/>
        <v>34729.3966</v>
      </c>
      <c r="GS22" s="3">
        <f t="shared" si="31"/>
        <v>33651.58774000001</v>
      </c>
      <c r="GT22" s="3">
        <f t="shared" si="32"/>
        <v>20358.611800000002</v>
      </c>
      <c r="GU22" s="3">
        <f t="shared" si="33"/>
        <v>19161.046400000003</v>
      </c>
      <c r="GV22" s="3">
        <f t="shared" si="34"/>
        <v>18083.237540000002</v>
      </c>
      <c r="GW22" s="3">
        <f t="shared" si="35"/>
        <v>20358.611800000002</v>
      </c>
      <c r="GX22" s="3">
        <f t="shared" si="36"/>
        <v>19161.046400000003</v>
      </c>
      <c r="GY22" s="3">
        <f t="shared" si="37"/>
        <v>18083.237540000002</v>
      </c>
      <c r="GZ22" s="3">
        <f t="shared" si="38"/>
        <v>23951.308000000005</v>
      </c>
      <c r="HA22" s="3">
        <f t="shared" si="38"/>
        <v>479026.16000000003</v>
      </c>
      <c r="HB22" s="3">
        <f t="shared" si="38"/>
        <v>658660.97000000009</v>
      </c>
      <c r="HC22" s="3">
        <f t="shared" si="39"/>
        <v>7185392.4000000004</v>
      </c>
      <c r="HD22" s="3">
        <f t="shared" si="40"/>
        <v>7149465.4380000019</v>
      </c>
      <c r="HE22" s="3">
        <f t="shared" si="41"/>
        <v>7131501.9570000004</v>
      </c>
      <c r="HF22" s="3">
        <f t="shared" si="42"/>
        <v>7113538.4759999998</v>
      </c>
      <c r="HG22" s="3">
        <f t="shared" si="43"/>
        <v>7095574.9950000001</v>
      </c>
      <c r="HH22" s="3">
        <f t="shared" si="44"/>
        <v>7077611.5140000004</v>
      </c>
      <c r="HI22" s="3">
        <f t="shared" si="45"/>
        <v>7059648.0330000017</v>
      </c>
      <c r="HJ22" s="3">
        <f t="shared" si="46"/>
        <v>7185392.4000000004</v>
      </c>
      <c r="HK22" s="3">
        <f t="shared" si="47"/>
        <v>7149465.4380000019</v>
      </c>
      <c r="HL22" s="3">
        <f t="shared" si="48"/>
        <v>7131501.9570000004</v>
      </c>
      <c r="HM22" s="3">
        <f t="shared" si="49"/>
        <v>7113538.4759999998</v>
      </c>
      <c r="HN22" s="3">
        <f t="shared" si="50"/>
        <v>7095574.9950000001</v>
      </c>
      <c r="HO22" s="3">
        <f t="shared" si="51"/>
        <v>7077611.5140000004</v>
      </c>
      <c r="HP22" s="3">
        <f t="shared" si="52"/>
        <v>7059648.0330000017</v>
      </c>
      <c r="HQ22" s="3">
        <f t="shared" si="53"/>
        <v>7077611.5140000004</v>
      </c>
      <c r="HR22" s="3">
        <f t="shared" si="54"/>
        <v>7149465.4380000019</v>
      </c>
      <c r="HS22" s="3">
        <f t="shared" si="55"/>
        <v>7131501.9570000004</v>
      </c>
      <c r="HT22" s="3">
        <f t="shared" si="56"/>
        <v>7113538.4759999998</v>
      </c>
      <c r="HU22" s="3">
        <f t="shared" si="57"/>
        <v>7095574.9950000001</v>
      </c>
      <c r="HV22" s="3">
        <f t="shared" si="58"/>
        <v>7077611.5140000004</v>
      </c>
      <c r="HW22" s="3">
        <f t="shared" si="59"/>
        <v>7059648.0330000017</v>
      </c>
      <c r="HX22" s="3">
        <f t="shared" si="60"/>
        <v>4790261.6000000006</v>
      </c>
      <c r="HY22" s="3">
        <f t="shared" si="61"/>
        <v>4766310.2920000013</v>
      </c>
      <c r="HZ22" s="3">
        <f t="shared" si="62"/>
        <v>4754334.6380000003</v>
      </c>
      <c r="IA22" s="3">
        <f t="shared" si="63"/>
        <v>4742358.9840000002</v>
      </c>
      <c r="IB22" s="3">
        <f t="shared" si="64"/>
        <v>4730383.33</v>
      </c>
      <c r="IC22" s="3">
        <f t="shared" si="65"/>
        <v>4718407.676</v>
      </c>
      <c r="ID22" s="3">
        <f t="shared" si="66"/>
        <v>4706432.0220000008</v>
      </c>
      <c r="IE22" s="3">
        <f t="shared" si="67"/>
        <v>4790261.6000000006</v>
      </c>
      <c r="IF22" s="3">
        <f t="shared" si="68"/>
        <v>4766310.2920000013</v>
      </c>
      <c r="IG22" s="3">
        <f t="shared" si="69"/>
        <v>4754334.6380000003</v>
      </c>
      <c r="IH22" s="3">
        <f t="shared" si="70"/>
        <v>4742358.9840000002</v>
      </c>
      <c r="II22" s="3">
        <f t="shared" si="71"/>
        <v>4730383.33</v>
      </c>
      <c r="IJ22" s="3">
        <f t="shared" si="72"/>
        <v>4718407.676</v>
      </c>
      <c r="IK22" s="3">
        <f t="shared" si="73"/>
        <v>4706432.0220000008</v>
      </c>
      <c r="IL22" s="3">
        <f t="shared" si="74"/>
        <v>4790261.6000000006</v>
      </c>
      <c r="IM22" s="3">
        <f t="shared" si="75"/>
        <v>4766310.2920000013</v>
      </c>
      <c r="IN22" s="3">
        <f t="shared" si="76"/>
        <v>4754334.6380000003</v>
      </c>
      <c r="IO22" s="3">
        <f t="shared" si="77"/>
        <v>7113538.4759999998</v>
      </c>
      <c r="IP22" s="3">
        <f t="shared" si="78"/>
        <v>4730383.33</v>
      </c>
      <c r="IQ22" s="3">
        <f t="shared" si="79"/>
        <v>4718407.676</v>
      </c>
      <c r="IR22" s="3">
        <f t="shared" si="80"/>
        <v>4718407.676</v>
      </c>
      <c r="IS22" s="3">
        <f t="array" ref="IS22">SUM(IF($C$2:$IR$2&gt;=1,C22:IR22,0))</f>
        <v>54309471.13346</v>
      </c>
      <c r="IT22" s="5" t="s">
        <v>164</v>
      </c>
    </row>
    <row r="23" spans="1:254" x14ac:dyDescent="0.2">
      <c r="A23" s="2" t="s">
        <v>138</v>
      </c>
      <c r="B23" s="1" t="s">
        <v>128</v>
      </c>
      <c r="C23" s="9">
        <v>280230.30360000004</v>
      </c>
      <c r="D23" s="9">
        <v>81434.44720000001</v>
      </c>
      <c r="E23" s="9">
        <v>81434.44720000001</v>
      </c>
      <c r="F23" s="9">
        <v>33531.831200000008</v>
      </c>
      <c r="G23" s="9">
        <v>179634.81</v>
      </c>
      <c r="H23" s="9">
        <v>81434.44720000001</v>
      </c>
      <c r="I23" s="9">
        <v>21556.177200000006</v>
      </c>
      <c r="J23" s="9">
        <v>29939.135000000002</v>
      </c>
      <c r="K23" s="9">
        <v>71853.923999999999</v>
      </c>
      <c r="L23" s="9">
        <v>91014.970400000006</v>
      </c>
      <c r="M23" s="9">
        <v>83829.578000000009</v>
      </c>
      <c r="N23" s="9">
        <v>101793.05900000002</v>
      </c>
      <c r="O23" s="9">
        <v>23951.308000000005</v>
      </c>
      <c r="P23" s="9">
        <v>20358.611800000002</v>
      </c>
      <c r="Q23" s="9">
        <v>20358.611800000002</v>
      </c>
      <c r="R23" s="9">
        <v>35926.962</v>
      </c>
      <c r="S23" s="9">
        <v>274625.69752800005</v>
      </c>
      <c r="T23" s="9">
        <v>79805.758256000001</v>
      </c>
      <c r="U23" s="9">
        <v>79805.758256000001</v>
      </c>
      <c r="V23" s="9">
        <v>32861.194576000002</v>
      </c>
      <c r="W23" s="9">
        <v>176042.11380000002</v>
      </c>
      <c r="X23" s="9">
        <v>79805.758256000001</v>
      </c>
      <c r="Y23" s="9">
        <v>21125.053656000004</v>
      </c>
      <c r="Z23" s="9">
        <v>29340.352300000006</v>
      </c>
      <c r="AA23" s="9">
        <v>70416.845520000017</v>
      </c>
      <c r="AB23" s="9">
        <v>89194.670992000014</v>
      </c>
      <c r="AC23" s="9">
        <v>82152.986440000022</v>
      </c>
      <c r="AD23" s="9">
        <v>99757.197820000016</v>
      </c>
      <c r="AE23" s="9">
        <v>23472.281840000003</v>
      </c>
      <c r="AF23" s="9">
        <v>19951.439564</v>
      </c>
      <c r="AG23" s="9">
        <v>19951.439564</v>
      </c>
      <c r="AH23" s="9">
        <v>35208.422760000009</v>
      </c>
      <c r="AI23" s="9">
        <v>266218.78842000006</v>
      </c>
      <c r="AJ23" s="9">
        <v>77362.72484000001</v>
      </c>
      <c r="AK23" s="9">
        <v>77362.72484000001</v>
      </c>
      <c r="AL23" s="9">
        <v>31855.239640000007</v>
      </c>
      <c r="AM23" s="9">
        <v>170653.06950000001</v>
      </c>
      <c r="AN23" s="9">
        <v>77362.72484000001</v>
      </c>
      <c r="AO23" s="9">
        <v>20478.368340000005</v>
      </c>
      <c r="AP23" s="9">
        <v>28442.178250000004</v>
      </c>
      <c r="AQ23" s="9">
        <v>68261.227800000008</v>
      </c>
      <c r="AR23" s="9">
        <v>86464.221880000012</v>
      </c>
      <c r="AS23" s="9">
        <v>79638.099100000007</v>
      </c>
      <c r="AT23" s="9">
        <v>96703.406050000005</v>
      </c>
      <c r="AU23" s="9">
        <v>22753.742600000001</v>
      </c>
      <c r="AV23" s="9">
        <v>19340.681210000002</v>
      </c>
      <c r="AW23" s="9">
        <v>19340.681210000002</v>
      </c>
      <c r="AX23" s="9">
        <v>34130.613900000004</v>
      </c>
      <c r="AY23" s="9">
        <v>2395.1308000000004</v>
      </c>
      <c r="AZ23" s="9">
        <v>5987827</v>
      </c>
      <c r="BA23" s="9">
        <v>8382957.8000000007</v>
      </c>
      <c r="BB23" s="9">
        <v>10053561.533000002</v>
      </c>
      <c r="BC23" s="9">
        <v>9281131.8499999996</v>
      </c>
      <c r="BD23" s="9">
        <v>5161506.8740000008</v>
      </c>
      <c r="BE23" s="9">
        <v>5161506.8740000008</v>
      </c>
      <c r="BF23" s="9">
        <v>9837999.7610000018</v>
      </c>
      <c r="BG23" s="9">
        <v>9837999.7610000018</v>
      </c>
      <c r="BH23" s="9">
        <v>9837999.7610000018</v>
      </c>
      <c r="BI23" s="9">
        <v>9837999.7610000018</v>
      </c>
      <c r="BJ23" s="9">
        <v>9837999.7610000018</v>
      </c>
      <c r="BK23" s="9">
        <v>9065570.0780000016</v>
      </c>
      <c r="BL23" s="9">
        <v>8305116.0490000006</v>
      </c>
      <c r="BM23" s="9">
        <v>8005724.699000001</v>
      </c>
      <c r="BN23" s="9">
        <v>7736272.4840000011</v>
      </c>
      <c r="BO23" s="9">
        <v>7230899.8852000004</v>
      </c>
      <c r="BP23" s="9">
        <v>7230899.8852000004</v>
      </c>
      <c r="BQ23" s="9">
        <v>6472840.9870000007</v>
      </c>
      <c r="BR23" s="9">
        <v>10520612.039000003</v>
      </c>
      <c r="BS23" s="9">
        <v>9233229.2340000011</v>
      </c>
      <c r="BT23" s="9">
        <v>7101562.8220000006</v>
      </c>
      <c r="BU23" s="9">
        <v>7101562.8220000006</v>
      </c>
      <c r="BV23" s="9">
        <v>10161342.419000002</v>
      </c>
      <c r="BW23" s="9">
        <v>10161342.419000002</v>
      </c>
      <c r="BX23" s="9">
        <v>10161342.419000002</v>
      </c>
      <c r="BY23" s="9">
        <v>10161342.419000002</v>
      </c>
      <c r="BZ23" s="9">
        <v>10161342.419000002</v>
      </c>
      <c r="CA23" s="9">
        <v>8634446.534</v>
      </c>
      <c r="CB23" s="9">
        <v>7574601.1550000003</v>
      </c>
      <c r="CC23" s="9">
        <v>7107550.6490000002</v>
      </c>
      <c r="CD23" s="9">
        <v>4526797.2120000012</v>
      </c>
      <c r="CE23" s="9">
        <v>10311038.094000002</v>
      </c>
      <c r="CF23" s="9">
        <v>10311038.094000002</v>
      </c>
      <c r="CG23" s="9">
        <v>9287119.6769999992</v>
      </c>
      <c r="CH23" s="9">
        <v>10951735.583000001</v>
      </c>
      <c r="CI23" s="9">
        <v>9664352.7780000009</v>
      </c>
      <c r="CJ23" s="9">
        <v>7532686.3660000013</v>
      </c>
      <c r="CK23" s="9">
        <v>7532686.3660000013</v>
      </c>
      <c r="CL23" s="9">
        <v>10592465.963000001</v>
      </c>
      <c r="CM23" s="9">
        <v>10592465.963000001</v>
      </c>
      <c r="CN23" s="9">
        <v>10592465.963000001</v>
      </c>
      <c r="CO23" s="9">
        <v>10592465.963000001</v>
      </c>
      <c r="CP23" s="9">
        <v>10592465.963000001</v>
      </c>
      <c r="CQ23" s="9">
        <v>9065570.0780000016</v>
      </c>
      <c r="CR23" s="9">
        <v>7862016.8510000017</v>
      </c>
      <c r="CS23" s="9">
        <v>7538674.1930000009</v>
      </c>
      <c r="CT23" s="9">
        <v>4957920.7560000001</v>
      </c>
      <c r="CU23" s="9">
        <v>10742161.638</v>
      </c>
      <c r="CV23" s="9">
        <v>10742161.638</v>
      </c>
      <c r="CW23" s="9">
        <v>9718243.2210000008</v>
      </c>
      <c r="CX23" s="9">
        <v>11382859.127000002</v>
      </c>
      <c r="CY23" s="9">
        <v>10095476.322000001</v>
      </c>
      <c r="CZ23" s="9">
        <v>7963809.9100000001</v>
      </c>
      <c r="DA23" s="9">
        <v>7963809.9100000001</v>
      </c>
      <c r="DB23" s="9">
        <v>11023589.507000003</v>
      </c>
      <c r="DC23" s="9">
        <v>11023589.507000003</v>
      </c>
      <c r="DD23" s="9">
        <v>11023589.507000003</v>
      </c>
      <c r="DE23" s="9">
        <v>11023589.507000003</v>
      </c>
      <c r="DF23" s="9">
        <v>11023589.507000003</v>
      </c>
      <c r="DG23" s="9">
        <v>9496693.6219999995</v>
      </c>
      <c r="DH23" s="9">
        <v>8149432.5470000012</v>
      </c>
      <c r="DI23" s="9">
        <v>7969797.7370000007</v>
      </c>
      <c r="DJ23" s="9">
        <v>7520710.7120000012</v>
      </c>
      <c r="DK23" s="9">
        <v>13304951.594000002</v>
      </c>
      <c r="DL23" s="9">
        <v>13304951.594000002</v>
      </c>
      <c r="DM23" s="9">
        <v>10149366.765000001</v>
      </c>
      <c r="DN23" s="9">
        <v>15927619.82</v>
      </c>
      <c r="DO23" s="9">
        <v>13867807.332000002</v>
      </c>
      <c r="DP23" s="9">
        <v>11305017.376000002</v>
      </c>
      <c r="DQ23" s="9">
        <v>11305017.376000002</v>
      </c>
      <c r="DR23" s="9">
        <v>15352788.428000001</v>
      </c>
      <c r="DS23" s="9">
        <v>15352788.428000001</v>
      </c>
      <c r="DT23" s="9">
        <v>15352788.428000001</v>
      </c>
      <c r="DU23" s="9">
        <v>15352788.428000001</v>
      </c>
      <c r="DV23" s="9">
        <v>15352788.428000001</v>
      </c>
      <c r="DW23" s="9">
        <v>10358940.710000001</v>
      </c>
      <c r="DX23" s="9">
        <v>9490705.7949999999</v>
      </c>
      <c r="DY23" s="9">
        <v>10466721.596000001</v>
      </c>
      <c r="DZ23" s="9">
        <v>9748182.3560000006</v>
      </c>
      <c r="EA23" s="9">
        <v>16440177.8112</v>
      </c>
      <c r="EB23" s="9">
        <v>16440177.8112</v>
      </c>
      <c r="EC23" s="9">
        <v>14801908.344000002</v>
      </c>
      <c r="ED23" s="9">
        <v>17220990.452000003</v>
      </c>
      <c r="EE23" s="9">
        <v>15161177.964000002</v>
      </c>
      <c r="EF23" s="9">
        <v>12598388.008000001</v>
      </c>
      <c r="EG23" s="9">
        <v>12598388.008000001</v>
      </c>
      <c r="EH23" s="9">
        <v>16646159.060000001</v>
      </c>
      <c r="EI23" s="9">
        <v>16646159.060000001</v>
      </c>
      <c r="EJ23" s="9">
        <v>16646159.060000001</v>
      </c>
      <c r="EK23" s="9">
        <v>16646159.060000001</v>
      </c>
      <c r="EL23" s="9">
        <v>16646159.060000001</v>
      </c>
      <c r="EM23" s="9">
        <v>11652311.342000002</v>
      </c>
      <c r="EN23" s="9">
        <v>12813949.780000001</v>
      </c>
      <c r="EO23" s="9">
        <v>11760092.228000002</v>
      </c>
      <c r="EP23" s="9">
        <v>11041552.988000002</v>
      </c>
      <c r="EQ23" s="9">
        <v>17733548.443200003</v>
      </c>
      <c r="ER23" s="9">
        <v>17733548.443200003</v>
      </c>
      <c r="ES23" s="9">
        <v>16095278.976000002</v>
      </c>
      <c r="ET23" s="9">
        <v>27358381.563000005</v>
      </c>
      <c r="EU23" s="9">
        <v>24011186.27</v>
      </c>
      <c r="EV23" s="9">
        <v>18885606.358000003</v>
      </c>
      <c r="EW23" s="9">
        <v>18885606.358000003</v>
      </c>
      <c r="EX23" s="9">
        <v>26424280.551000003</v>
      </c>
      <c r="EY23" s="9">
        <v>26424280.551000003</v>
      </c>
      <c r="EZ23" s="9">
        <v>26424280.551000003</v>
      </c>
      <c r="FA23" s="9">
        <v>26424280.551000003</v>
      </c>
      <c r="FB23" s="9">
        <v>26424280.551000003</v>
      </c>
      <c r="FC23" s="9">
        <v>13807929.062000003</v>
      </c>
      <c r="FD23" s="9">
        <v>20196940.471000001</v>
      </c>
      <c r="FE23" s="9">
        <v>13358842.037000002</v>
      </c>
      <c r="FF23" s="9">
        <v>17316795.684</v>
      </c>
      <c r="FG23" s="9">
        <v>27230242.065200005</v>
      </c>
      <c r="FH23" s="9">
        <v>27230242.065200005</v>
      </c>
      <c r="FI23" s="9">
        <v>24568054.181000002</v>
      </c>
      <c r="FJ23" s="3">
        <f t="shared" si="81"/>
        <v>395196.58200000005</v>
      </c>
      <c r="FK23" s="3">
        <f t="shared" si="81"/>
        <v>387292.65036000003</v>
      </c>
      <c r="FL23" s="3">
        <f t="shared" si="81"/>
        <v>375436.75290000002</v>
      </c>
      <c r="FM23" s="3">
        <f t="shared" si="1"/>
        <v>395196.58200000005</v>
      </c>
      <c r="FN23" s="3">
        <f t="shared" si="2"/>
        <v>387292.65036000003</v>
      </c>
      <c r="FO23" s="3">
        <f t="shared" si="3"/>
        <v>375436.75290000002</v>
      </c>
      <c r="FP23" s="3">
        <f t="shared" si="4"/>
        <v>352084.22759999998</v>
      </c>
      <c r="FQ23" s="3">
        <f t="shared" si="5"/>
        <v>345042.54304800002</v>
      </c>
      <c r="FR23" s="3">
        <f t="shared" si="6"/>
        <v>334480.01622000005</v>
      </c>
      <c r="FS23" s="3">
        <f t="shared" si="7"/>
        <v>362862.3162</v>
      </c>
      <c r="FT23" s="3">
        <f t="shared" si="8"/>
        <v>355605.06987600005</v>
      </c>
      <c r="FU23" s="3">
        <f t="shared" si="9"/>
        <v>344719.20039000001</v>
      </c>
      <c r="FV23" s="3">
        <f t="shared" si="82"/>
        <v>183227.50620000003</v>
      </c>
      <c r="FW23" s="3">
        <f t="shared" si="82"/>
        <v>179562.956076</v>
      </c>
      <c r="FX23" s="3">
        <f t="shared" si="82"/>
        <v>179562.956076</v>
      </c>
      <c r="FY23" s="3">
        <f t="shared" si="11"/>
        <v>172449.41760000002</v>
      </c>
      <c r="FZ23" s="3">
        <f t="shared" si="12"/>
        <v>169000.42924800003</v>
      </c>
      <c r="GA23" s="3">
        <f t="shared" si="13"/>
        <v>163826.94672000001</v>
      </c>
      <c r="GB23" s="3">
        <f t="shared" si="14"/>
        <v>172449.41760000002</v>
      </c>
      <c r="GC23" s="3">
        <f t="shared" si="15"/>
        <v>169000.42924800003</v>
      </c>
      <c r="GD23" s="3">
        <f t="shared" si="16"/>
        <v>163826.94672000001</v>
      </c>
      <c r="GE23" s="3">
        <f t="shared" si="17"/>
        <v>183227.50620000003</v>
      </c>
      <c r="GF23" s="3">
        <f t="shared" si="18"/>
        <v>179562.956076</v>
      </c>
      <c r="GG23" s="3">
        <f t="shared" si="19"/>
        <v>179562.956076</v>
      </c>
      <c r="GH23" s="14">
        <f t="shared" si="20"/>
        <v>23951.308000000005</v>
      </c>
      <c r="GI23" s="3">
        <f t="shared" si="21"/>
        <v>23472.281840000003</v>
      </c>
      <c r="GJ23" s="3">
        <f t="shared" si="22"/>
        <v>22753.742600000001</v>
      </c>
      <c r="GK23" s="3">
        <f t="shared" si="23"/>
        <v>21556.177200000006</v>
      </c>
      <c r="GL23" s="3">
        <f t="shared" si="24"/>
        <v>21125.053656000004</v>
      </c>
      <c r="GM23" s="3">
        <f t="shared" si="25"/>
        <v>20478.368340000005</v>
      </c>
      <c r="GN23" s="3">
        <f t="shared" si="26"/>
        <v>29939.135000000002</v>
      </c>
      <c r="GO23" s="3">
        <f t="shared" si="27"/>
        <v>29340.352300000006</v>
      </c>
      <c r="GP23" s="3">
        <f t="shared" si="28"/>
        <v>28442.178250000004</v>
      </c>
      <c r="GQ23" s="3">
        <f t="shared" si="29"/>
        <v>35926.962</v>
      </c>
      <c r="GR23" s="3">
        <f t="shared" si="30"/>
        <v>35208.422760000009</v>
      </c>
      <c r="GS23" s="3">
        <f t="shared" si="31"/>
        <v>34130.613900000004</v>
      </c>
      <c r="GT23" s="3">
        <f t="shared" si="32"/>
        <v>20358.611800000002</v>
      </c>
      <c r="GU23" s="3">
        <f t="shared" si="33"/>
        <v>19951.439564</v>
      </c>
      <c r="GV23" s="3">
        <f t="shared" si="34"/>
        <v>19340.681210000002</v>
      </c>
      <c r="GW23" s="3">
        <f t="shared" si="35"/>
        <v>20358.611800000002</v>
      </c>
      <c r="GX23" s="3">
        <f t="shared" si="36"/>
        <v>19951.439564</v>
      </c>
      <c r="GY23" s="3">
        <f t="shared" si="37"/>
        <v>19340.681210000002</v>
      </c>
      <c r="GZ23" s="3">
        <f t="shared" si="38"/>
        <v>2395.1308000000004</v>
      </c>
      <c r="HA23" s="3">
        <f t="shared" si="38"/>
        <v>5987827</v>
      </c>
      <c r="HB23" s="3">
        <f t="shared" si="38"/>
        <v>8382957.8000000007</v>
      </c>
      <c r="HC23" s="3">
        <f t="shared" si="39"/>
        <v>24496200.257000003</v>
      </c>
      <c r="HD23" s="3">
        <f t="shared" si="40"/>
        <v>26855404.095000003</v>
      </c>
      <c r="HE23" s="3">
        <f t="shared" si="41"/>
        <v>28148774.727000002</v>
      </c>
      <c r="HF23" s="3">
        <f t="shared" si="42"/>
        <v>29442145.359000001</v>
      </c>
      <c r="HG23" s="3">
        <f t="shared" si="43"/>
        <v>41100444.528000005</v>
      </c>
      <c r="HH23" s="3">
        <f t="shared" si="44"/>
        <v>44980556.42400001</v>
      </c>
      <c r="HI23" s="3">
        <f t="shared" si="45"/>
        <v>70255174.191000015</v>
      </c>
      <c r="HJ23" s="3">
        <f t="shared" si="46"/>
        <v>28741569.600000005</v>
      </c>
      <c r="HK23" s="3">
        <f t="shared" si="47"/>
        <v>28957131.372000001</v>
      </c>
      <c r="HL23" s="3">
        <f t="shared" si="48"/>
        <v>30250502.004000004</v>
      </c>
      <c r="HM23" s="3">
        <f t="shared" si="49"/>
        <v>31543872.636000007</v>
      </c>
      <c r="HN23" s="3">
        <f t="shared" si="50"/>
        <v>41064517.566</v>
      </c>
      <c r="HO23" s="3">
        <f t="shared" si="51"/>
        <v>44944629.462000005</v>
      </c>
      <c r="HP23" s="3">
        <f t="shared" si="52"/>
        <v>66656490.164000005</v>
      </c>
      <c r="HQ23" s="3">
        <f t="shared" si="53"/>
        <v>46106267.900000006</v>
      </c>
      <c r="HR23" s="3">
        <f t="shared" si="54"/>
        <v>27897285.993000004</v>
      </c>
      <c r="HS23" s="3">
        <f t="shared" si="55"/>
        <v>29046948.777000003</v>
      </c>
      <c r="HT23" s="3">
        <f t="shared" si="56"/>
        <v>30196611.561000008</v>
      </c>
      <c r="HU23" s="3">
        <f t="shared" si="57"/>
        <v>41172298.452000007</v>
      </c>
      <c r="HV23" s="3">
        <f t="shared" si="58"/>
        <v>46106267.900000006</v>
      </c>
      <c r="HW23" s="3">
        <f t="shared" si="59"/>
        <v>73045501.573000014</v>
      </c>
      <c r="HX23" s="3">
        <f t="shared" si="60"/>
        <v>14227076.952000003</v>
      </c>
      <c r="HY23" s="3">
        <f t="shared" si="61"/>
        <v>15736009.356000001</v>
      </c>
      <c r="HZ23" s="3">
        <f t="shared" si="62"/>
        <v>16598256.444000002</v>
      </c>
      <c r="IA23" s="3">
        <f t="shared" si="63"/>
        <v>17460503.531999998</v>
      </c>
      <c r="IB23" s="3">
        <f t="shared" si="64"/>
        <v>21663958.086000003</v>
      </c>
      <c r="IC23" s="3">
        <f t="shared" si="65"/>
        <v>24250699.350000001</v>
      </c>
      <c r="ID23" s="3">
        <f t="shared" si="66"/>
        <v>32693535.420000006</v>
      </c>
      <c r="IE23" s="3">
        <f t="shared" si="67"/>
        <v>18903569.839000002</v>
      </c>
      <c r="IF23" s="3">
        <f t="shared" si="68"/>
        <v>18795788.953000002</v>
      </c>
      <c r="IG23" s="3">
        <f t="shared" si="69"/>
        <v>19658036.041000001</v>
      </c>
      <c r="IH23" s="3">
        <f t="shared" si="70"/>
        <v>20520283.129000001</v>
      </c>
      <c r="II23" s="3">
        <f t="shared" si="71"/>
        <v>25711729.138000004</v>
      </c>
      <c r="IJ23" s="3">
        <f t="shared" si="72"/>
        <v>28298470.402000003</v>
      </c>
      <c r="IK23" s="3">
        <f t="shared" si="73"/>
        <v>40232209.613000005</v>
      </c>
      <c r="IL23" s="3">
        <f t="shared" si="74"/>
        <v>18143115.810000002</v>
      </c>
      <c r="IM23" s="3">
        <f t="shared" si="75"/>
        <v>17735943.574000001</v>
      </c>
      <c r="IN23" s="3">
        <f t="shared" si="76"/>
        <v>18454482.814000003</v>
      </c>
      <c r="IO23" s="3">
        <f t="shared" si="77"/>
        <v>30196611.561000008</v>
      </c>
      <c r="IP23" s="3">
        <f t="shared" si="78"/>
        <v>25819510.024000004</v>
      </c>
      <c r="IQ23" s="3">
        <f t="shared" si="79"/>
        <v>29460108.840000004</v>
      </c>
      <c r="IR23" s="3">
        <f t="shared" si="80"/>
        <v>29460108.840000004</v>
      </c>
      <c r="IS23" s="3">
        <f t="array" ref="IS23">SUM(IF($C$2:$IR$2&gt;=1,C23:IR23,0))</f>
        <v>322136949.15528005</v>
      </c>
      <c r="IT23" s="5" t="s">
        <v>164</v>
      </c>
    </row>
    <row r="24" spans="1:254" x14ac:dyDescent="0.2">
      <c r="A24" s="2" t="s">
        <v>127</v>
      </c>
      <c r="B24" s="1" t="s">
        <v>128</v>
      </c>
      <c r="C24" s="9">
        <v>280230.30360000004</v>
      </c>
      <c r="D24" s="9">
        <v>81434.44720000001</v>
      </c>
      <c r="E24" s="9">
        <v>81434.44720000001</v>
      </c>
      <c r="F24" s="9">
        <v>33531.831200000008</v>
      </c>
      <c r="G24" s="9">
        <v>179634.81</v>
      </c>
      <c r="H24" s="9">
        <v>81434.44720000001</v>
      </c>
      <c r="I24" s="9">
        <v>21556.177200000006</v>
      </c>
      <c r="J24" s="9">
        <v>29939.135000000002</v>
      </c>
      <c r="K24" s="9">
        <v>71853.923999999999</v>
      </c>
      <c r="L24" s="9">
        <v>91014.970400000006</v>
      </c>
      <c r="M24" s="9">
        <v>83829.578000000009</v>
      </c>
      <c r="N24" s="9">
        <v>101793.05900000002</v>
      </c>
      <c r="O24" s="9">
        <v>23951.308000000005</v>
      </c>
      <c r="P24" s="9">
        <v>20358.611800000002</v>
      </c>
      <c r="Q24" s="9">
        <v>20358.611800000002</v>
      </c>
      <c r="R24" s="9">
        <v>35926.962</v>
      </c>
      <c r="S24" s="9">
        <v>280230.30360000004</v>
      </c>
      <c r="T24" s="9">
        <v>81434.44720000001</v>
      </c>
      <c r="U24" s="9">
        <v>81434.44720000001</v>
      </c>
      <c r="V24" s="9">
        <v>33531.831200000008</v>
      </c>
      <c r="W24" s="9">
        <v>179634.81</v>
      </c>
      <c r="X24" s="9">
        <v>81434.44720000001</v>
      </c>
      <c r="Y24" s="9">
        <v>21556.177200000006</v>
      </c>
      <c r="Z24" s="9">
        <v>29939.135000000002</v>
      </c>
      <c r="AA24" s="9">
        <v>71853.923999999999</v>
      </c>
      <c r="AB24" s="9">
        <v>91014.970400000006</v>
      </c>
      <c r="AC24" s="9">
        <v>83829.578000000009</v>
      </c>
      <c r="AD24" s="9">
        <v>101793.05900000002</v>
      </c>
      <c r="AE24" s="9">
        <v>23951.308000000005</v>
      </c>
      <c r="AF24" s="9">
        <v>20358.611800000002</v>
      </c>
      <c r="AG24" s="9">
        <v>20358.611800000002</v>
      </c>
      <c r="AH24" s="9">
        <v>35926.962</v>
      </c>
      <c r="AI24" s="9">
        <v>280230.30360000004</v>
      </c>
      <c r="AJ24" s="9">
        <v>81434.44720000001</v>
      </c>
      <c r="AK24" s="9">
        <v>81434.44720000001</v>
      </c>
      <c r="AL24" s="9">
        <v>33531.831200000008</v>
      </c>
      <c r="AM24" s="9">
        <v>179634.81</v>
      </c>
      <c r="AN24" s="9">
        <v>81434.44720000001</v>
      </c>
      <c r="AO24" s="9">
        <v>21556.177200000006</v>
      </c>
      <c r="AP24" s="9">
        <v>29939.135000000002</v>
      </c>
      <c r="AQ24" s="9">
        <v>71853.923999999999</v>
      </c>
      <c r="AR24" s="9">
        <v>91014.970400000006</v>
      </c>
      <c r="AS24" s="9">
        <v>83829.578000000009</v>
      </c>
      <c r="AT24" s="9">
        <v>101793.05900000002</v>
      </c>
      <c r="AU24" s="9">
        <v>23951.308000000005</v>
      </c>
      <c r="AV24" s="9">
        <v>20358.611800000002</v>
      </c>
      <c r="AW24" s="9">
        <v>20358.611800000002</v>
      </c>
      <c r="AX24" s="9">
        <v>35926.962</v>
      </c>
      <c r="AY24" s="9">
        <v>598.78270000000009</v>
      </c>
      <c r="AZ24" s="9">
        <v>1518273.4141200003</v>
      </c>
      <c r="BA24" s="9">
        <v>1518273.4141200003</v>
      </c>
      <c r="BB24" s="9">
        <v>1002002.9701800003</v>
      </c>
      <c r="BC24" s="9">
        <v>1002002.9701800003</v>
      </c>
      <c r="BD24" s="9">
        <v>1002002.9701800003</v>
      </c>
      <c r="BE24" s="9">
        <v>1002002.9701800003</v>
      </c>
      <c r="BF24" s="9">
        <v>1002002.9701800003</v>
      </c>
      <c r="BG24" s="9">
        <v>1002002.9701800003</v>
      </c>
      <c r="BH24" s="9">
        <v>1002002.9701800003</v>
      </c>
      <c r="BI24" s="9">
        <v>1002002.9701800003</v>
      </c>
      <c r="BJ24" s="9">
        <v>1002002.9701800003</v>
      </c>
      <c r="BK24" s="9">
        <v>1002002.9701800003</v>
      </c>
      <c r="BL24" s="9">
        <v>1002002.9701800003</v>
      </c>
      <c r="BM24" s="9">
        <v>1002002.9701800003</v>
      </c>
      <c r="BN24" s="9">
        <v>1002002.9701800003</v>
      </c>
      <c r="BO24" s="9">
        <v>1002002.9701800003</v>
      </c>
      <c r="BP24" s="9">
        <v>1002002.9701800003</v>
      </c>
      <c r="BQ24" s="9">
        <v>1002002.9701800003</v>
      </c>
      <c r="BR24" s="9">
        <v>1002002.9701800003</v>
      </c>
      <c r="BS24" s="9">
        <v>1002002.9701800003</v>
      </c>
      <c r="BT24" s="9">
        <v>1002002.9701800003</v>
      </c>
      <c r="BU24" s="9">
        <v>1002002.9701800003</v>
      </c>
      <c r="BV24" s="9">
        <v>1002002.9701800003</v>
      </c>
      <c r="BW24" s="9">
        <v>1002002.9701800003</v>
      </c>
      <c r="BX24" s="9">
        <v>1002002.9701800003</v>
      </c>
      <c r="BY24" s="9">
        <v>1002002.9701800003</v>
      </c>
      <c r="BZ24" s="9">
        <v>1002002.9701800003</v>
      </c>
      <c r="CA24" s="9">
        <v>1002002.9701800003</v>
      </c>
      <c r="CB24" s="9">
        <v>1002002.9701800003</v>
      </c>
      <c r="CC24" s="9">
        <v>1002002.9701800003</v>
      </c>
      <c r="CD24" s="9">
        <v>1002002.9701800003</v>
      </c>
      <c r="CE24" s="9">
        <v>1002002.9701800003</v>
      </c>
      <c r="CF24" s="9">
        <v>1002002.9701800003</v>
      </c>
      <c r="CG24" s="9">
        <v>1002002.9701800003</v>
      </c>
      <c r="CH24" s="9">
        <v>1002002.9701800003</v>
      </c>
      <c r="CI24" s="9">
        <v>1002002.9701800003</v>
      </c>
      <c r="CJ24" s="9">
        <v>1002002.9701800003</v>
      </c>
      <c r="CK24" s="9">
        <v>1002002.9701800003</v>
      </c>
      <c r="CL24" s="9">
        <v>1002002.9701800003</v>
      </c>
      <c r="CM24" s="9">
        <v>1002002.9701800003</v>
      </c>
      <c r="CN24" s="9">
        <v>1002002.9701800003</v>
      </c>
      <c r="CO24" s="9">
        <v>1002002.9701800003</v>
      </c>
      <c r="CP24" s="9">
        <v>1002002.9701800003</v>
      </c>
      <c r="CQ24" s="9">
        <v>1002002.9701800003</v>
      </c>
      <c r="CR24" s="9">
        <v>1002002.9701800003</v>
      </c>
      <c r="CS24" s="9">
        <v>1002002.9701800003</v>
      </c>
      <c r="CT24" s="9">
        <v>1002002.9701800003</v>
      </c>
      <c r="CU24" s="9">
        <v>1002002.9701800003</v>
      </c>
      <c r="CV24" s="9">
        <v>1002002.9701800003</v>
      </c>
      <c r="CW24" s="9">
        <v>1002002.9701800003</v>
      </c>
      <c r="CX24" s="9">
        <v>1002002.9701800003</v>
      </c>
      <c r="CY24" s="9">
        <v>1002002.9701800003</v>
      </c>
      <c r="CZ24" s="9">
        <v>1002002.9701800003</v>
      </c>
      <c r="DA24" s="9">
        <v>1002002.9701800003</v>
      </c>
      <c r="DB24" s="9">
        <v>1002002.9701800003</v>
      </c>
      <c r="DC24" s="9">
        <v>1002002.9701800003</v>
      </c>
      <c r="DD24" s="9">
        <v>1002002.9701800003</v>
      </c>
      <c r="DE24" s="9">
        <v>1002002.9701800003</v>
      </c>
      <c r="DF24" s="9">
        <v>1002002.9701800003</v>
      </c>
      <c r="DG24" s="9">
        <v>1002002.9701800003</v>
      </c>
      <c r="DH24" s="9">
        <v>1002002.9701800003</v>
      </c>
      <c r="DI24" s="9">
        <v>1002002.9701800003</v>
      </c>
      <c r="DJ24" s="9">
        <v>1002002.9701800003</v>
      </c>
      <c r="DK24" s="9">
        <v>1002002.9701800003</v>
      </c>
      <c r="DL24" s="9">
        <v>1002002.9701800003</v>
      </c>
      <c r="DM24" s="9">
        <v>1002002.9701800003</v>
      </c>
      <c r="DN24" s="9">
        <v>1002002.9701800003</v>
      </c>
      <c r="DO24" s="9">
        <v>1002002.9701800003</v>
      </c>
      <c r="DP24" s="9">
        <v>1002002.9701800003</v>
      </c>
      <c r="DQ24" s="9">
        <v>1002002.9701800003</v>
      </c>
      <c r="DR24" s="9">
        <v>1002002.9701800003</v>
      </c>
      <c r="DS24" s="9">
        <v>1002002.9701800003</v>
      </c>
      <c r="DT24" s="9">
        <v>1002002.9701800003</v>
      </c>
      <c r="DU24" s="9">
        <v>1002002.9701800003</v>
      </c>
      <c r="DV24" s="9">
        <v>1002002.9701800003</v>
      </c>
      <c r="DW24" s="9">
        <v>1002002.9701800003</v>
      </c>
      <c r="DX24" s="9">
        <v>1002002.9701800003</v>
      </c>
      <c r="DY24" s="9">
        <v>1002002.9701800003</v>
      </c>
      <c r="DZ24" s="9">
        <v>1002002.9701800003</v>
      </c>
      <c r="EA24" s="9">
        <v>1002002.9701800003</v>
      </c>
      <c r="EB24" s="9">
        <v>1002002.9701800003</v>
      </c>
      <c r="EC24" s="9">
        <v>1002002.9701800003</v>
      </c>
      <c r="ED24" s="9">
        <v>1002002.9701800003</v>
      </c>
      <c r="EE24" s="9">
        <v>1002002.9701800003</v>
      </c>
      <c r="EF24" s="9">
        <v>1002002.9701800003</v>
      </c>
      <c r="EG24" s="9">
        <v>1002002.9701800003</v>
      </c>
      <c r="EH24" s="9">
        <v>1002002.9701800003</v>
      </c>
      <c r="EI24" s="9">
        <v>1002002.9701800003</v>
      </c>
      <c r="EJ24" s="9">
        <v>1002002.9701800003</v>
      </c>
      <c r="EK24" s="9">
        <v>1002002.9701800003</v>
      </c>
      <c r="EL24" s="9">
        <v>1002002.9701800003</v>
      </c>
      <c r="EM24" s="9">
        <v>1002002.9701800003</v>
      </c>
      <c r="EN24" s="9">
        <v>1002002.9701800003</v>
      </c>
      <c r="EO24" s="9">
        <v>1002002.9701800003</v>
      </c>
      <c r="EP24" s="9">
        <v>1002002.9701800003</v>
      </c>
      <c r="EQ24" s="9">
        <v>1002002.9701800003</v>
      </c>
      <c r="ER24" s="9">
        <v>1002002.9701800003</v>
      </c>
      <c r="ES24" s="9">
        <v>1002002.9701800003</v>
      </c>
      <c r="ET24" s="9">
        <v>1002002.9701800003</v>
      </c>
      <c r="EU24" s="9">
        <v>1002002.9701800003</v>
      </c>
      <c r="EV24" s="9">
        <v>1002002.9701800003</v>
      </c>
      <c r="EW24" s="9">
        <v>1002002.9701800003</v>
      </c>
      <c r="EX24" s="9">
        <v>1002002.9701800003</v>
      </c>
      <c r="EY24" s="9">
        <v>1002002.9701800003</v>
      </c>
      <c r="EZ24" s="9">
        <v>1002002.9701800003</v>
      </c>
      <c r="FA24" s="9">
        <v>1002002.9701800003</v>
      </c>
      <c r="FB24" s="9">
        <v>1002002.9701800003</v>
      </c>
      <c r="FC24" s="9">
        <v>1002002.9701800003</v>
      </c>
      <c r="FD24" s="9">
        <v>1002002.9701800003</v>
      </c>
      <c r="FE24" s="9">
        <v>1002002.9701800003</v>
      </c>
      <c r="FF24" s="9">
        <v>1002002.9701800003</v>
      </c>
      <c r="FG24" s="9">
        <v>1002002.9701800003</v>
      </c>
      <c r="FH24" s="9">
        <v>1002002.9701800003</v>
      </c>
      <c r="FI24" s="9">
        <v>1002002.9701800003</v>
      </c>
      <c r="FJ24" s="3">
        <f t="shared" si="81"/>
        <v>395196.58200000005</v>
      </c>
      <c r="FK24" s="3">
        <f t="shared" si="81"/>
        <v>395196.58200000005</v>
      </c>
      <c r="FL24" s="3">
        <f t="shared" si="81"/>
        <v>395196.58200000005</v>
      </c>
      <c r="FM24" s="3">
        <f t="shared" si="1"/>
        <v>395196.58200000005</v>
      </c>
      <c r="FN24" s="3">
        <f t="shared" si="2"/>
        <v>395196.58200000005</v>
      </c>
      <c r="FO24" s="3">
        <f t="shared" si="3"/>
        <v>395196.58200000005</v>
      </c>
      <c r="FP24" s="3">
        <f t="shared" si="4"/>
        <v>352084.22759999998</v>
      </c>
      <c r="FQ24" s="3">
        <f t="shared" si="5"/>
        <v>352084.22759999998</v>
      </c>
      <c r="FR24" s="3">
        <f t="shared" si="6"/>
        <v>352084.22759999998</v>
      </c>
      <c r="FS24" s="3">
        <f t="shared" si="7"/>
        <v>362862.3162</v>
      </c>
      <c r="FT24" s="3">
        <f t="shared" si="8"/>
        <v>362862.3162</v>
      </c>
      <c r="FU24" s="3">
        <f t="shared" si="9"/>
        <v>362862.3162</v>
      </c>
      <c r="FV24" s="3">
        <f t="shared" si="82"/>
        <v>183227.50620000003</v>
      </c>
      <c r="FW24" s="3">
        <f t="shared" si="82"/>
        <v>183227.50620000003</v>
      </c>
      <c r="FX24" s="3">
        <f t="shared" si="82"/>
        <v>183227.50620000003</v>
      </c>
      <c r="FY24" s="3">
        <f t="shared" si="11"/>
        <v>172449.41760000002</v>
      </c>
      <c r="FZ24" s="3">
        <f t="shared" si="12"/>
        <v>172449.41760000002</v>
      </c>
      <c r="GA24" s="3">
        <f t="shared" si="13"/>
        <v>172449.41760000002</v>
      </c>
      <c r="GB24" s="3">
        <f t="shared" si="14"/>
        <v>172449.41760000002</v>
      </c>
      <c r="GC24" s="3">
        <f t="shared" si="15"/>
        <v>172449.41760000002</v>
      </c>
      <c r="GD24" s="3">
        <f t="shared" si="16"/>
        <v>172449.41760000002</v>
      </c>
      <c r="GE24" s="3">
        <f t="shared" si="17"/>
        <v>183227.50620000003</v>
      </c>
      <c r="GF24" s="3">
        <f t="shared" si="18"/>
        <v>183227.50620000003</v>
      </c>
      <c r="GG24" s="3">
        <f t="shared" si="19"/>
        <v>183227.50620000003</v>
      </c>
      <c r="GH24" s="14">
        <f t="shared" si="20"/>
        <v>23951.308000000005</v>
      </c>
      <c r="GI24" s="3">
        <f t="shared" si="21"/>
        <v>23951.308000000005</v>
      </c>
      <c r="GJ24" s="3">
        <f t="shared" si="22"/>
        <v>23951.308000000005</v>
      </c>
      <c r="GK24" s="3">
        <f t="shared" si="23"/>
        <v>21556.177200000006</v>
      </c>
      <c r="GL24" s="3">
        <f t="shared" si="24"/>
        <v>21556.177200000006</v>
      </c>
      <c r="GM24" s="3">
        <f t="shared" si="25"/>
        <v>21556.177200000006</v>
      </c>
      <c r="GN24" s="3">
        <f t="shared" si="26"/>
        <v>29939.135000000002</v>
      </c>
      <c r="GO24" s="3">
        <f t="shared" si="27"/>
        <v>29939.135000000002</v>
      </c>
      <c r="GP24" s="3">
        <f t="shared" si="28"/>
        <v>29939.135000000002</v>
      </c>
      <c r="GQ24" s="3">
        <f t="shared" si="29"/>
        <v>35926.962</v>
      </c>
      <c r="GR24" s="3">
        <f t="shared" si="30"/>
        <v>35926.962</v>
      </c>
      <c r="GS24" s="3">
        <f t="shared" si="31"/>
        <v>35926.962</v>
      </c>
      <c r="GT24" s="3">
        <f t="shared" si="32"/>
        <v>20358.611800000002</v>
      </c>
      <c r="GU24" s="3">
        <f t="shared" si="33"/>
        <v>20358.611800000002</v>
      </c>
      <c r="GV24" s="3">
        <f t="shared" si="34"/>
        <v>20358.611800000002</v>
      </c>
      <c r="GW24" s="3">
        <f t="shared" si="35"/>
        <v>20358.611800000002</v>
      </c>
      <c r="GX24" s="3">
        <f t="shared" si="36"/>
        <v>20358.611800000002</v>
      </c>
      <c r="GY24" s="3">
        <f t="shared" si="37"/>
        <v>20358.611800000002</v>
      </c>
      <c r="GZ24" s="3">
        <f t="shared" si="38"/>
        <v>598.78270000000009</v>
      </c>
      <c r="HA24" s="3">
        <f t="shared" si="38"/>
        <v>1518273.4141200003</v>
      </c>
      <c r="HB24" s="3">
        <f t="shared" si="38"/>
        <v>1518273.4141200003</v>
      </c>
      <c r="HC24" s="3">
        <f t="shared" si="39"/>
        <v>3006008.910540001</v>
      </c>
      <c r="HD24" s="3">
        <f t="shared" si="40"/>
        <v>3006008.910540001</v>
      </c>
      <c r="HE24" s="3">
        <f t="shared" si="41"/>
        <v>3006008.910540001</v>
      </c>
      <c r="HF24" s="3">
        <f t="shared" si="42"/>
        <v>3006008.910540001</v>
      </c>
      <c r="HG24" s="3">
        <f t="shared" si="43"/>
        <v>3006008.910540001</v>
      </c>
      <c r="HH24" s="3">
        <f t="shared" si="44"/>
        <v>3006008.910540001</v>
      </c>
      <c r="HI24" s="3">
        <f t="shared" si="45"/>
        <v>3006008.910540001</v>
      </c>
      <c r="HJ24" s="3">
        <f t="shared" si="46"/>
        <v>3006008.910540001</v>
      </c>
      <c r="HK24" s="3">
        <f t="shared" si="47"/>
        <v>3006008.910540001</v>
      </c>
      <c r="HL24" s="3">
        <f t="shared" si="48"/>
        <v>3006008.910540001</v>
      </c>
      <c r="HM24" s="3">
        <f t="shared" si="49"/>
        <v>3006008.910540001</v>
      </c>
      <c r="HN24" s="3">
        <f t="shared" si="50"/>
        <v>3006008.910540001</v>
      </c>
      <c r="HO24" s="3">
        <f t="shared" si="51"/>
        <v>3006008.910540001</v>
      </c>
      <c r="HP24" s="3">
        <f t="shared" si="52"/>
        <v>3006008.910540001</v>
      </c>
      <c r="HQ24" s="3">
        <f t="shared" si="53"/>
        <v>3006008.910540001</v>
      </c>
      <c r="HR24" s="3">
        <f t="shared" si="54"/>
        <v>3006008.910540001</v>
      </c>
      <c r="HS24" s="3">
        <f t="shared" si="55"/>
        <v>3006008.910540001</v>
      </c>
      <c r="HT24" s="3">
        <f t="shared" si="56"/>
        <v>3006008.910540001</v>
      </c>
      <c r="HU24" s="3">
        <f t="shared" si="57"/>
        <v>3006008.910540001</v>
      </c>
      <c r="HV24" s="3">
        <f t="shared" si="58"/>
        <v>3006008.910540001</v>
      </c>
      <c r="HW24" s="3">
        <f t="shared" si="59"/>
        <v>3006008.910540001</v>
      </c>
      <c r="HX24" s="3">
        <f t="shared" si="60"/>
        <v>2004005.9403600006</v>
      </c>
      <c r="HY24" s="3">
        <f t="shared" si="61"/>
        <v>2004005.9403600006</v>
      </c>
      <c r="HZ24" s="3">
        <f t="shared" si="62"/>
        <v>2004005.9403600006</v>
      </c>
      <c r="IA24" s="3">
        <f t="shared" si="63"/>
        <v>2004005.9403600006</v>
      </c>
      <c r="IB24" s="3">
        <f t="shared" si="64"/>
        <v>2004005.9403600006</v>
      </c>
      <c r="IC24" s="3">
        <f t="shared" si="65"/>
        <v>2004005.9403600006</v>
      </c>
      <c r="ID24" s="3">
        <f t="shared" si="66"/>
        <v>2004005.9403600006</v>
      </c>
      <c r="IE24" s="3">
        <f t="shared" si="67"/>
        <v>2004005.9403600006</v>
      </c>
      <c r="IF24" s="3">
        <f t="shared" si="68"/>
        <v>2004005.9403600006</v>
      </c>
      <c r="IG24" s="3">
        <f t="shared" si="69"/>
        <v>2004005.9403600006</v>
      </c>
      <c r="IH24" s="3">
        <f t="shared" si="70"/>
        <v>2004005.9403600006</v>
      </c>
      <c r="II24" s="3">
        <f t="shared" si="71"/>
        <v>2004005.9403600006</v>
      </c>
      <c r="IJ24" s="3">
        <f t="shared" si="72"/>
        <v>2004005.9403600006</v>
      </c>
      <c r="IK24" s="3">
        <f t="shared" si="73"/>
        <v>2004005.9403600006</v>
      </c>
      <c r="IL24" s="3">
        <f t="shared" si="74"/>
        <v>2004005.9403600006</v>
      </c>
      <c r="IM24" s="3">
        <f t="shared" si="75"/>
        <v>2004005.9403600006</v>
      </c>
      <c r="IN24" s="3">
        <f t="shared" si="76"/>
        <v>2004005.9403600006</v>
      </c>
      <c r="IO24" s="3">
        <f t="shared" si="77"/>
        <v>3006008.910540001</v>
      </c>
      <c r="IP24" s="3">
        <f t="shared" si="78"/>
        <v>2004005.9403600006</v>
      </c>
      <c r="IQ24" s="3">
        <f t="shared" si="79"/>
        <v>2004005.9403600006</v>
      </c>
      <c r="IR24" s="3">
        <f t="shared" si="80"/>
        <v>2004005.9403600006</v>
      </c>
      <c r="IS24" s="3">
        <f t="array" ref="IS24">SUM(IF($C$2:$IR$2&gt;=1,C24:IR24,0))</f>
        <v>29483940.391460013</v>
      </c>
      <c r="IT24" s="5" t="s">
        <v>164</v>
      </c>
    </row>
    <row r="25" spans="1:254" x14ac:dyDescent="0.2">
      <c r="A25" s="2" t="s">
        <v>139</v>
      </c>
      <c r="B25" s="1" t="s">
        <v>128</v>
      </c>
      <c r="C25" s="9">
        <v>280230.30360000004</v>
      </c>
      <c r="D25" s="9">
        <v>81434.44720000001</v>
      </c>
      <c r="E25" s="9">
        <v>81434.44720000001</v>
      </c>
      <c r="F25" s="9">
        <v>33531.831200000008</v>
      </c>
      <c r="G25" s="9">
        <v>179634.81</v>
      </c>
      <c r="H25" s="9">
        <v>81434.44720000001</v>
      </c>
      <c r="I25" s="9">
        <v>21556.177200000006</v>
      </c>
      <c r="J25" s="9">
        <v>29939.135000000002</v>
      </c>
      <c r="K25" s="9">
        <v>71853.923999999999</v>
      </c>
      <c r="L25" s="9">
        <v>91014.970400000006</v>
      </c>
      <c r="M25" s="9">
        <v>83829.578000000009</v>
      </c>
      <c r="N25" s="9">
        <v>101793.05900000002</v>
      </c>
      <c r="O25" s="9">
        <v>23951.308000000005</v>
      </c>
      <c r="P25" s="9">
        <v>20358.611800000002</v>
      </c>
      <c r="Q25" s="9">
        <v>20358.611800000002</v>
      </c>
      <c r="R25" s="9">
        <v>35926.962</v>
      </c>
      <c r="S25" s="9">
        <v>279032.73820000002</v>
      </c>
      <c r="T25" s="9">
        <v>80236.881800000017</v>
      </c>
      <c r="U25" s="9">
        <v>80236.881800000017</v>
      </c>
      <c r="V25" s="9">
        <v>32334.265800000005</v>
      </c>
      <c r="W25" s="9">
        <v>178437.24460000001</v>
      </c>
      <c r="X25" s="9">
        <v>80236.881800000017</v>
      </c>
      <c r="Y25" s="9">
        <v>20358.611800000002</v>
      </c>
      <c r="Z25" s="9">
        <v>28741.569600000003</v>
      </c>
      <c r="AA25" s="9">
        <v>70656.358600000021</v>
      </c>
      <c r="AB25" s="9">
        <v>89817.404999999999</v>
      </c>
      <c r="AC25" s="9">
        <v>82632.012600000016</v>
      </c>
      <c r="AD25" s="9">
        <v>100595.49360000002</v>
      </c>
      <c r="AE25" s="9">
        <v>22753.742600000001</v>
      </c>
      <c r="AF25" s="9">
        <v>19161.046400000003</v>
      </c>
      <c r="AG25" s="9">
        <v>19161.046400000003</v>
      </c>
      <c r="AH25" s="9">
        <v>34729.3966</v>
      </c>
      <c r="AI25" s="9">
        <v>277954.92934000003</v>
      </c>
      <c r="AJ25" s="9">
        <v>79159.072940000013</v>
      </c>
      <c r="AK25" s="9">
        <v>79159.072940000013</v>
      </c>
      <c r="AL25" s="9">
        <v>31256.456940000007</v>
      </c>
      <c r="AM25" s="9">
        <v>177359.43574000002</v>
      </c>
      <c r="AN25" s="9">
        <v>79159.072940000013</v>
      </c>
      <c r="AO25" s="9">
        <v>19280.802940000005</v>
      </c>
      <c r="AP25" s="9">
        <v>27663.760740000005</v>
      </c>
      <c r="AQ25" s="9">
        <v>69578.549740000017</v>
      </c>
      <c r="AR25" s="9">
        <v>88739.596140000009</v>
      </c>
      <c r="AS25" s="9">
        <v>81554.203740000012</v>
      </c>
      <c r="AT25" s="9">
        <v>99517.684740000026</v>
      </c>
      <c r="AU25" s="9">
        <v>21675.933740000008</v>
      </c>
      <c r="AV25" s="9">
        <v>18083.237540000002</v>
      </c>
      <c r="AW25" s="9">
        <v>18083.237540000002</v>
      </c>
      <c r="AX25" s="9">
        <v>33651.58774000001</v>
      </c>
      <c r="AY25" s="9">
        <v>23951.308000000005</v>
      </c>
      <c r="AZ25" s="9">
        <v>598782.70000000007</v>
      </c>
      <c r="BA25" s="9">
        <v>718539.24</v>
      </c>
      <c r="BB25" s="9">
        <v>2395130.8000000003</v>
      </c>
      <c r="BC25" s="9">
        <v>2395130.8000000003</v>
      </c>
      <c r="BD25" s="9">
        <v>2395130.8000000003</v>
      </c>
      <c r="BE25" s="9">
        <v>2395130.8000000003</v>
      </c>
      <c r="BF25" s="9">
        <v>2395130.8000000003</v>
      </c>
      <c r="BG25" s="9">
        <v>2395130.8000000003</v>
      </c>
      <c r="BH25" s="9">
        <v>2395130.8000000003</v>
      </c>
      <c r="BI25" s="9">
        <v>2395130.8000000003</v>
      </c>
      <c r="BJ25" s="9">
        <v>2395130.8000000003</v>
      </c>
      <c r="BK25" s="9">
        <v>2395130.8000000003</v>
      </c>
      <c r="BL25" s="9">
        <v>2395130.8000000003</v>
      </c>
      <c r="BM25" s="9">
        <v>2395130.8000000003</v>
      </c>
      <c r="BN25" s="9">
        <v>2395130.8000000003</v>
      </c>
      <c r="BO25" s="9">
        <v>2395130.8000000003</v>
      </c>
      <c r="BP25" s="9">
        <v>2395130.8000000003</v>
      </c>
      <c r="BQ25" s="9">
        <v>2395130.8000000003</v>
      </c>
      <c r="BR25" s="9">
        <v>2383155.1460000006</v>
      </c>
      <c r="BS25" s="9">
        <v>2383155.1460000006</v>
      </c>
      <c r="BT25" s="9">
        <v>2383155.1460000006</v>
      </c>
      <c r="BU25" s="9">
        <v>2383155.1460000006</v>
      </c>
      <c r="BV25" s="9">
        <v>2383155.1460000006</v>
      </c>
      <c r="BW25" s="9">
        <v>2383155.1460000006</v>
      </c>
      <c r="BX25" s="9">
        <v>2383155.1460000006</v>
      </c>
      <c r="BY25" s="9">
        <v>2383155.1460000006</v>
      </c>
      <c r="BZ25" s="9">
        <v>2383155.1460000006</v>
      </c>
      <c r="CA25" s="9">
        <v>2383155.1460000006</v>
      </c>
      <c r="CB25" s="9">
        <v>2383155.1460000006</v>
      </c>
      <c r="CC25" s="9">
        <v>2383155.1460000006</v>
      </c>
      <c r="CD25" s="9">
        <v>2383155.1460000006</v>
      </c>
      <c r="CE25" s="9">
        <v>2383155.1460000006</v>
      </c>
      <c r="CF25" s="9">
        <v>2383155.1460000006</v>
      </c>
      <c r="CG25" s="9">
        <v>2383155.1460000006</v>
      </c>
      <c r="CH25" s="9">
        <v>2377167.3190000001</v>
      </c>
      <c r="CI25" s="9">
        <v>2377167.3190000001</v>
      </c>
      <c r="CJ25" s="9">
        <v>2377167.3190000001</v>
      </c>
      <c r="CK25" s="9">
        <v>2377167.3190000001</v>
      </c>
      <c r="CL25" s="9">
        <v>2377167.3190000001</v>
      </c>
      <c r="CM25" s="9">
        <v>2377167.3190000001</v>
      </c>
      <c r="CN25" s="9">
        <v>2377167.3190000001</v>
      </c>
      <c r="CO25" s="9">
        <v>2377167.3190000001</v>
      </c>
      <c r="CP25" s="9">
        <v>2377167.3190000001</v>
      </c>
      <c r="CQ25" s="9">
        <v>2377167.3190000001</v>
      </c>
      <c r="CR25" s="9">
        <v>2377167.3190000001</v>
      </c>
      <c r="CS25" s="9">
        <v>2377167.3190000001</v>
      </c>
      <c r="CT25" s="9">
        <v>2377167.3190000001</v>
      </c>
      <c r="CU25" s="9">
        <v>2377167.3190000001</v>
      </c>
      <c r="CV25" s="9">
        <v>2377167.3190000001</v>
      </c>
      <c r="CW25" s="9">
        <v>2377167.3190000001</v>
      </c>
      <c r="CX25" s="9">
        <v>2371179.4920000001</v>
      </c>
      <c r="CY25" s="9">
        <v>2371179.4920000001</v>
      </c>
      <c r="CZ25" s="9">
        <v>2371179.4920000001</v>
      </c>
      <c r="DA25" s="9">
        <v>2371179.4920000001</v>
      </c>
      <c r="DB25" s="9">
        <v>2371179.4920000001</v>
      </c>
      <c r="DC25" s="9">
        <v>2371179.4920000001</v>
      </c>
      <c r="DD25" s="9">
        <v>2371179.4920000001</v>
      </c>
      <c r="DE25" s="9">
        <v>2371179.4920000001</v>
      </c>
      <c r="DF25" s="9">
        <v>2371179.4920000001</v>
      </c>
      <c r="DG25" s="9">
        <v>2371179.4920000001</v>
      </c>
      <c r="DH25" s="9">
        <v>2371179.4920000001</v>
      </c>
      <c r="DI25" s="9">
        <v>2371179.4920000001</v>
      </c>
      <c r="DJ25" s="9">
        <v>2371179.4920000001</v>
      </c>
      <c r="DK25" s="9">
        <v>2371179.4920000001</v>
      </c>
      <c r="DL25" s="9">
        <v>2371179.4920000001</v>
      </c>
      <c r="DM25" s="9">
        <v>2371179.4920000001</v>
      </c>
      <c r="DN25" s="9">
        <v>2365191.665</v>
      </c>
      <c r="DO25" s="9">
        <v>2365191.665</v>
      </c>
      <c r="DP25" s="9">
        <v>2365191.665</v>
      </c>
      <c r="DQ25" s="9">
        <v>2365191.665</v>
      </c>
      <c r="DR25" s="9">
        <v>2365191.665</v>
      </c>
      <c r="DS25" s="9">
        <v>2365191.665</v>
      </c>
      <c r="DT25" s="9">
        <v>2365191.665</v>
      </c>
      <c r="DU25" s="9">
        <v>2365191.665</v>
      </c>
      <c r="DV25" s="9">
        <v>2365191.665</v>
      </c>
      <c r="DW25" s="9">
        <v>2365191.665</v>
      </c>
      <c r="DX25" s="9">
        <v>2365191.665</v>
      </c>
      <c r="DY25" s="9">
        <v>2365191.665</v>
      </c>
      <c r="DZ25" s="9">
        <v>2365191.665</v>
      </c>
      <c r="EA25" s="9">
        <v>2365191.665</v>
      </c>
      <c r="EB25" s="9">
        <v>2365191.665</v>
      </c>
      <c r="EC25" s="9">
        <v>2365191.665</v>
      </c>
      <c r="ED25" s="9">
        <v>2359203.838</v>
      </c>
      <c r="EE25" s="9">
        <v>2359203.838</v>
      </c>
      <c r="EF25" s="9">
        <v>2359203.838</v>
      </c>
      <c r="EG25" s="9">
        <v>2359203.838</v>
      </c>
      <c r="EH25" s="9">
        <v>2359203.838</v>
      </c>
      <c r="EI25" s="9">
        <v>2359203.838</v>
      </c>
      <c r="EJ25" s="9">
        <v>2359203.838</v>
      </c>
      <c r="EK25" s="9">
        <v>2359203.838</v>
      </c>
      <c r="EL25" s="9">
        <v>2359203.838</v>
      </c>
      <c r="EM25" s="9">
        <v>2359203.838</v>
      </c>
      <c r="EN25" s="9">
        <v>2359203.838</v>
      </c>
      <c r="EO25" s="9">
        <v>2359203.838</v>
      </c>
      <c r="EP25" s="9">
        <v>2359203.838</v>
      </c>
      <c r="EQ25" s="9">
        <v>2359203.838</v>
      </c>
      <c r="ER25" s="9">
        <v>2359203.838</v>
      </c>
      <c r="ES25" s="9">
        <v>2359203.838</v>
      </c>
      <c r="ET25" s="9">
        <v>2353216.0110000004</v>
      </c>
      <c r="EU25" s="9">
        <v>2353216.0110000004</v>
      </c>
      <c r="EV25" s="9">
        <v>2353216.0110000004</v>
      </c>
      <c r="EW25" s="9">
        <v>2353216.0110000004</v>
      </c>
      <c r="EX25" s="9">
        <v>2353216.0110000004</v>
      </c>
      <c r="EY25" s="9">
        <v>2353216.0110000004</v>
      </c>
      <c r="EZ25" s="9">
        <v>2353216.0110000004</v>
      </c>
      <c r="FA25" s="9">
        <v>2353216.0110000004</v>
      </c>
      <c r="FB25" s="9">
        <v>2353216.0110000004</v>
      </c>
      <c r="FC25" s="9">
        <v>2353216.0110000004</v>
      </c>
      <c r="FD25" s="9">
        <v>2353216.0110000004</v>
      </c>
      <c r="FE25" s="9">
        <v>2353216.0110000004</v>
      </c>
      <c r="FF25" s="9">
        <v>2353216.0110000004</v>
      </c>
      <c r="FG25" s="9">
        <v>2353216.0110000004</v>
      </c>
      <c r="FH25" s="9">
        <v>2353216.0110000004</v>
      </c>
      <c r="FI25" s="9">
        <v>2353216.0110000004</v>
      </c>
      <c r="FJ25" s="3">
        <f t="shared" si="81"/>
        <v>395196.58200000005</v>
      </c>
      <c r="FK25" s="3">
        <f t="shared" si="81"/>
        <v>391603.88580000005</v>
      </c>
      <c r="FL25" s="3">
        <f t="shared" si="81"/>
        <v>388370.45922000002</v>
      </c>
      <c r="FM25" s="3">
        <f t="shared" si="1"/>
        <v>395196.58200000005</v>
      </c>
      <c r="FN25" s="3">
        <f t="shared" si="2"/>
        <v>391603.88580000005</v>
      </c>
      <c r="FO25" s="3">
        <f t="shared" si="3"/>
        <v>388370.45922000002</v>
      </c>
      <c r="FP25" s="3">
        <f t="shared" si="4"/>
        <v>352084.22759999998</v>
      </c>
      <c r="FQ25" s="3">
        <f t="shared" si="5"/>
        <v>348491.53139999998</v>
      </c>
      <c r="FR25" s="3">
        <f t="shared" si="6"/>
        <v>345258.10482000001</v>
      </c>
      <c r="FS25" s="3">
        <f t="shared" si="7"/>
        <v>362862.3162</v>
      </c>
      <c r="FT25" s="3">
        <f t="shared" si="8"/>
        <v>359269.62</v>
      </c>
      <c r="FU25" s="3">
        <f t="shared" si="9"/>
        <v>356036.19342000003</v>
      </c>
      <c r="FV25" s="3">
        <f t="shared" si="82"/>
        <v>183227.50620000003</v>
      </c>
      <c r="FW25" s="3">
        <f t="shared" si="82"/>
        <v>180832.37540000002</v>
      </c>
      <c r="FX25" s="3">
        <f t="shared" si="82"/>
        <v>180832.37540000002</v>
      </c>
      <c r="FY25" s="3">
        <f t="shared" si="11"/>
        <v>172449.41760000002</v>
      </c>
      <c r="FZ25" s="3">
        <f t="shared" si="12"/>
        <v>170054.2868</v>
      </c>
      <c r="GA25" s="3">
        <f t="shared" si="13"/>
        <v>167898.66908000002</v>
      </c>
      <c r="GB25" s="3">
        <f t="shared" si="14"/>
        <v>172449.41760000002</v>
      </c>
      <c r="GC25" s="3">
        <f t="shared" si="15"/>
        <v>170054.2868</v>
      </c>
      <c r="GD25" s="3">
        <f t="shared" si="16"/>
        <v>167898.66908000002</v>
      </c>
      <c r="GE25" s="3">
        <f t="shared" si="17"/>
        <v>183227.50620000003</v>
      </c>
      <c r="GF25" s="3">
        <f t="shared" si="18"/>
        <v>180832.37540000002</v>
      </c>
      <c r="GG25" s="3">
        <f t="shared" si="19"/>
        <v>180832.37540000002</v>
      </c>
      <c r="GH25" s="14">
        <f t="shared" si="20"/>
        <v>23951.308000000005</v>
      </c>
      <c r="GI25" s="3">
        <f t="shared" si="21"/>
        <v>22753.742600000001</v>
      </c>
      <c r="GJ25" s="3">
        <f t="shared" si="22"/>
        <v>21675.933740000008</v>
      </c>
      <c r="GK25" s="3">
        <f t="shared" si="23"/>
        <v>21556.177200000006</v>
      </c>
      <c r="GL25" s="3">
        <f t="shared" si="24"/>
        <v>20358.611800000002</v>
      </c>
      <c r="GM25" s="3">
        <f t="shared" si="25"/>
        <v>19280.802940000005</v>
      </c>
      <c r="GN25" s="3">
        <f t="shared" si="26"/>
        <v>29939.135000000002</v>
      </c>
      <c r="GO25" s="3">
        <f t="shared" si="27"/>
        <v>28741.569600000003</v>
      </c>
      <c r="GP25" s="3">
        <f t="shared" si="28"/>
        <v>27663.760740000005</v>
      </c>
      <c r="GQ25" s="3">
        <f t="shared" si="29"/>
        <v>35926.962</v>
      </c>
      <c r="GR25" s="3">
        <f t="shared" si="30"/>
        <v>34729.3966</v>
      </c>
      <c r="GS25" s="3">
        <f t="shared" si="31"/>
        <v>33651.58774000001</v>
      </c>
      <c r="GT25" s="3">
        <f t="shared" si="32"/>
        <v>20358.611800000002</v>
      </c>
      <c r="GU25" s="3">
        <f t="shared" si="33"/>
        <v>19161.046400000003</v>
      </c>
      <c r="GV25" s="3">
        <f t="shared" si="34"/>
        <v>18083.237540000002</v>
      </c>
      <c r="GW25" s="3">
        <f t="shared" si="35"/>
        <v>20358.611800000002</v>
      </c>
      <c r="GX25" s="3">
        <f t="shared" si="36"/>
        <v>19161.046400000003</v>
      </c>
      <c r="GY25" s="3">
        <f t="shared" si="37"/>
        <v>18083.237540000002</v>
      </c>
      <c r="GZ25" s="3">
        <f t="shared" si="38"/>
        <v>23951.308000000005</v>
      </c>
      <c r="HA25" s="3">
        <f t="shared" si="38"/>
        <v>598782.70000000007</v>
      </c>
      <c r="HB25" s="3">
        <f t="shared" si="38"/>
        <v>718539.24</v>
      </c>
      <c r="HC25" s="3">
        <f t="shared" si="39"/>
        <v>7185392.4000000004</v>
      </c>
      <c r="HD25" s="3">
        <f t="shared" si="40"/>
        <v>7149465.4380000019</v>
      </c>
      <c r="HE25" s="3">
        <f t="shared" si="41"/>
        <v>7131501.9570000004</v>
      </c>
      <c r="HF25" s="3">
        <f t="shared" si="42"/>
        <v>7113538.4759999998</v>
      </c>
      <c r="HG25" s="3">
        <f t="shared" si="43"/>
        <v>7095574.9950000001</v>
      </c>
      <c r="HH25" s="3">
        <f t="shared" si="44"/>
        <v>7077611.5140000004</v>
      </c>
      <c r="HI25" s="3">
        <f t="shared" si="45"/>
        <v>7059648.0330000017</v>
      </c>
      <c r="HJ25" s="3">
        <f t="shared" si="46"/>
        <v>7185392.4000000004</v>
      </c>
      <c r="HK25" s="3">
        <f t="shared" si="47"/>
        <v>7149465.4380000019</v>
      </c>
      <c r="HL25" s="3">
        <f t="shared" si="48"/>
        <v>7131501.9570000004</v>
      </c>
      <c r="HM25" s="3">
        <f t="shared" si="49"/>
        <v>7113538.4759999998</v>
      </c>
      <c r="HN25" s="3">
        <f t="shared" si="50"/>
        <v>7095574.9950000001</v>
      </c>
      <c r="HO25" s="3">
        <f t="shared" si="51"/>
        <v>7077611.5140000004</v>
      </c>
      <c r="HP25" s="3">
        <f t="shared" si="52"/>
        <v>7059648.0330000017</v>
      </c>
      <c r="HQ25" s="3">
        <f t="shared" si="53"/>
        <v>7077611.5140000004</v>
      </c>
      <c r="HR25" s="3">
        <f t="shared" si="54"/>
        <v>7149465.4380000019</v>
      </c>
      <c r="HS25" s="3">
        <f t="shared" si="55"/>
        <v>7131501.9570000004</v>
      </c>
      <c r="HT25" s="3">
        <f t="shared" si="56"/>
        <v>7113538.4759999998</v>
      </c>
      <c r="HU25" s="3">
        <f t="shared" si="57"/>
        <v>7095574.9950000001</v>
      </c>
      <c r="HV25" s="3">
        <f t="shared" si="58"/>
        <v>7077611.5140000004</v>
      </c>
      <c r="HW25" s="3">
        <f t="shared" si="59"/>
        <v>7059648.0330000017</v>
      </c>
      <c r="HX25" s="3">
        <f t="shared" si="60"/>
        <v>4790261.6000000006</v>
      </c>
      <c r="HY25" s="3">
        <f t="shared" si="61"/>
        <v>4766310.2920000013</v>
      </c>
      <c r="HZ25" s="3">
        <f t="shared" si="62"/>
        <v>4754334.6380000003</v>
      </c>
      <c r="IA25" s="3">
        <f t="shared" si="63"/>
        <v>4742358.9840000002</v>
      </c>
      <c r="IB25" s="3">
        <f t="shared" si="64"/>
        <v>4730383.33</v>
      </c>
      <c r="IC25" s="3">
        <f t="shared" si="65"/>
        <v>4718407.676</v>
      </c>
      <c r="ID25" s="3">
        <f t="shared" si="66"/>
        <v>4706432.0220000008</v>
      </c>
      <c r="IE25" s="3">
        <f t="shared" si="67"/>
        <v>4790261.6000000006</v>
      </c>
      <c r="IF25" s="3">
        <f t="shared" si="68"/>
        <v>4766310.2920000013</v>
      </c>
      <c r="IG25" s="3">
        <f t="shared" si="69"/>
        <v>4754334.6380000003</v>
      </c>
      <c r="IH25" s="3">
        <f t="shared" si="70"/>
        <v>4742358.9840000002</v>
      </c>
      <c r="II25" s="3">
        <f t="shared" si="71"/>
        <v>4730383.33</v>
      </c>
      <c r="IJ25" s="3">
        <f t="shared" si="72"/>
        <v>4718407.676</v>
      </c>
      <c r="IK25" s="3">
        <f t="shared" si="73"/>
        <v>4706432.0220000008</v>
      </c>
      <c r="IL25" s="3">
        <f t="shared" si="74"/>
        <v>4790261.6000000006</v>
      </c>
      <c r="IM25" s="3">
        <f t="shared" si="75"/>
        <v>4766310.2920000013</v>
      </c>
      <c r="IN25" s="3">
        <f t="shared" si="76"/>
        <v>4754334.6380000003</v>
      </c>
      <c r="IO25" s="3">
        <f t="shared" si="77"/>
        <v>7113538.4759999998</v>
      </c>
      <c r="IP25" s="3">
        <f t="shared" si="78"/>
        <v>4730383.33</v>
      </c>
      <c r="IQ25" s="3">
        <f t="shared" si="79"/>
        <v>4718407.676</v>
      </c>
      <c r="IR25" s="3">
        <f t="shared" si="80"/>
        <v>4718407.676</v>
      </c>
      <c r="IS25" s="3">
        <f t="array" ref="IS25">SUM(IF($C$2:$IR$2&gt;=1,C25:IR25,0))</f>
        <v>54668740.75345999</v>
      </c>
      <c r="IT25" s="5" t="s">
        <v>164</v>
      </c>
    </row>
    <row r="26" spans="1:254" x14ac:dyDescent="0.2">
      <c r="A26" s="2" t="s">
        <v>130</v>
      </c>
      <c r="B26" s="1" t="s">
        <v>128</v>
      </c>
      <c r="C26" s="9">
        <v>280230.30360000004</v>
      </c>
      <c r="D26" s="9">
        <v>81434.44720000001</v>
      </c>
      <c r="E26" s="9">
        <v>81434.44720000001</v>
      </c>
      <c r="F26" s="9">
        <v>33531.831200000008</v>
      </c>
      <c r="G26" s="9">
        <v>179634.81</v>
      </c>
      <c r="H26" s="9">
        <v>81434.44720000001</v>
      </c>
      <c r="I26" s="9">
        <v>21556.177200000006</v>
      </c>
      <c r="J26" s="9">
        <v>29939.135000000002</v>
      </c>
      <c r="K26" s="9">
        <v>71853.923999999999</v>
      </c>
      <c r="L26" s="9">
        <v>91014.970400000006</v>
      </c>
      <c r="M26" s="9">
        <v>83829.578000000009</v>
      </c>
      <c r="N26" s="9">
        <v>101793.05900000002</v>
      </c>
      <c r="O26" s="9">
        <v>23951.308000000005</v>
      </c>
      <c r="P26" s="9">
        <v>20358.611800000002</v>
      </c>
      <c r="Q26" s="9">
        <v>20358.611800000002</v>
      </c>
      <c r="R26" s="9">
        <v>35926.962</v>
      </c>
      <c r="S26" s="9">
        <v>279032.73820000002</v>
      </c>
      <c r="T26" s="9">
        <v>80236.881800000017</v>
      </c>
      <c r="U26" s="9">
        <v>80236.881800000017</v>
      </c>
      <c r="V26" s="9">
        <v>32334.265800000005</v>
      </c>
      <c r="W26" s="9">
        <v>178437.24460000001</v>
      </c>
      <c r="X26" s="9">
        <v>80236.881800000017</v>
      </c>
      <c r="Y26" s="9">
        <v>20358.611800000002</v>
      </c>
      <c r="Z26" s="9">
        <v>28741.569600000003</v>
      </c>
      <c r="AA26" s="9">
        <v>70656.358600000021</v>
      </c>
      <c r="AB26" s="9">
        <v>89817.404999999999</v>
      </c>
      <c r="AC26" s="9">
        <v>82632.012600000016</v>
      </c>
      <c r="AD26" s="9">
        <v>100595.49360000002</v>
      </c>
      <c r="AE26" s="9">
        <v>22753.742600000001</v>
      </c>
      <c r="AF26" s="9">
        <v>19161.046400000003</v>
      </c>
      <c r="AG26" s="9">
        <v>19161.046400000003</v>
      </c>
      <c r="AH26" s="9">
        <v>34729.3966</v>
      </c>
      <c r="AI26" s="9">
        <v>277954.92934000003</v>
      </c>
      <c r="AJ26" s="9">
        <v>79159.072940000013</v>
      </c>
      <c r="AK26" s="9">
        <v>79159.072940000013</v>
      </c>
      <c r="AL26" s="9">
        <v>31256.456940000007</v>
      </c>
      <c r="AM26" s="9">
        <v>177359.43574000002</v>
      </c>
      <c r="AN26" s="9">
        <v>79159.072940000013</v>
      </c>
      <c r="AO26" s="9">
        <v>19280.802940000005</v>
      </c>
      <c r="AP26" s="9">
        <v>27663.760740000005</v>
      </c>
      <c r="AQ26" s="9">
        <v>69578.549740000017</v>
      </c>
      <c r="AR26" s="9">
        <v>88739.596140000009</v>
      </c>
      <c r="AS26" s="9">
        <v>81554.203740000012</v>
      </c>
      <c r="AT26" s="9">
        <v>99517.684740000026</v>
      </c>
      <c r="AU26" s="9">
        <v>21675.933740000008</v>
      </c>
      <c r="AV26" s="9">
        <v>18083.237540000002</v>
      </c>
      <c r="AW26" s="9">
        <v>18083.237540000002</v>
      </c>
      <c r="AX26" s="9">
        <v>33651.58774000001</v>
      </c>
      <c r="AY26" s="9">
        <v>23951.308000000005</v>
      </c>
      <c r="AZ26" s="9">
        <v>479026.16000000003</v>
      </c>
      <c r="BA26" s="9">
        <v>658660.97000000009</v>
      </c>
      <c r="BB26" s="9">
        <v>2395130.8000000003</v>
      </c>
      <c r="BC26" s="9">
        <v>2395130.8000000003</v>
      </c>
      <c r="BD26" s="9">
        <v>2395130.8000000003</v>
      </c>
      <c r="BE26" s="9">
        <v>2395130.8000000003</v>
      </c>
      <c r="BF26" s="9">
        <v>2395130.8000000003</v>
      </c>
      <c r="BG26" s="9">
        <v>2395130.8000000003</v>
      </c>
      <c r="BH26" s="9">
        <v>2395130.8000000003</v>
      </c>
      <c r="BI26" s="9">
        <v>2395130.8000000003</v>
      </c>
      <c r="BJ26" s="9">
        <v>2395130.8000000003</v>
      </c>
      <c r="BK26" s="9">
        <v>2395130.8000000003</v>
      </c>
      <c r="BL26" s="9">
        <v>2395130.8000000003</v>
      </c>
      <c r="BM26" s="9">
        <v>2395130.8000000003</v>
      </c>
      <c r="BN26" s="9">
        <v>2395130.8000000003</v>
      </c>
      <c r="BO26" s="9">
        <v>2395130.8000000003</v>
      </c>
      <c r="BP26" s="9">
        <v>2395130.8000000003</v>
      </c>
      <c r="BQ26" s="9">
        <v>2395130.8000000003</v>
      </c>
      <c r="BR26" s="9">
        <v>2383155.1460000006</v>
      </c>
      <c r="BS26" s="9">
        <v>2383155.1460000006</v>
      </c>
      <c r="BT26" s="9">
        <v>2383155.1460000006</v>
      </c>
      <c r="BU26" s="9">
        <v>2383155.1460000006</v>
      </c>
      <c r="BV26" s="9">
        <v>2383155.1460000006</v>
      </c>
      <c r="BW26" s="9">
        <v>2383155.1460000006</v>
      </c>
      <c r="BX26" s="9">
        <v>2383155.1460000006</v>
      </c>
      <c r="BY26" s="9">
        <v>2383155.1460000006</v>
      </c>
      <c r="BZ26" s="9">
        <v>2383155.1460000006</v>
      </c>
      <c r="CA26" s="9">
        <v>2383155.1460000006</v>
      </c>
      <c r="CB26" s="9">
        <v>2383155.1460000006</v>
      </c>
      <c r="CC26" s="9">
        <v>2383155.1460000006</v>
      </c>
      <c r="CD26" s="9">
        <v>2383155.1460000006</v>
      </c>
      <c r="CE26" s="9">
        <v>2383155.1460000006</v>
      </c>
      <c r="CF26" s="9">
        <v>2383155.1460000006</v>
      </c>
      <c r="CG26" s="9">
        <v>2383155.1460000006</v>
      </c>
      <c r="CH26" s="9">
        <v>2377167.3190000001</v>
      </c>
      <c r="CI26" s="9">
        <v>2377167.3190000001</v>
      </c>
      <c r="CJ26" s="9">
        <v>2377167.3190000001</v>
      </c>
      <c r="CK26" s="9">
        <v>2377167.3190000001</v>
      </c>
      <c r="CL26" s="9">
        <v>2377167.3190000001</v>
      </c>
      <c r="CM26" s="9">
        <v>2377167.3190000001</v>
      </c>
      <c r="CN26" s="9">
        <v>2377167.3190000001</v>
      </c>
      <c r="CO26" s="9">
        <v>2377167.3190000001</v>
      </c>
      <c r="CP26" s="9">
        <v>2377167.3190000001</v>
      </c>
      <c r="CQ26" s="9">
        <v>2377167.3190000001</v>
      </c>
      <c r="CR26" s="9">
        <v>2377167.3190000001</v>
      </c>
      <c r="CS26" s="9">
        <v>2377167.3190000001</v>
      </c>
      <c r="CT26" s="9">
        <v>2377167.3190000001</v>
      </c>
      <c r="CU26" s="9">
        <v>2377167.3190000001</v>
      </c>
      <c r="CV26" s="9">
        <v>2377167.3190000001</v>
      </c>
      <c r="CW26" s="9">
        <v>2377167.3190000001</v>
      </c>
      <c r="CX26" s="9">
        <v>2371179.4920000001</v>
      </c>
      <c r="CY26" s="9">
        <v>2371179.4920000001</v>
      </c>
      <c r="CZ26" s="9">
        <v>2371179.4920000001</v>
      </c>
      <c r="DA26" s="9">
        <v>2371179.4920000001</v>
      </c>
      <c r="DB26" s="9">
        <v>2371179.4920000001</v>
      </c>
      <c r="DC26" s="9">
        <v>2371179.4920000001</v>
      </c>
      <c r="DD26" s="9">
        <v>2371179.4920000001</v>
      </c>
      <c r="DE26" s="9">
        <v>2371179.4920000001</v>
      </c>
      <c r="DF26" s="9">
        <v>2371179.4920000001</v>
      </c>
      <c r="DG26" s="9">
        <v>2371179.4920000001</v>
      </c>
      <c r="DH26" s="9">
        <v>2371179.4920000001</v>
      </c>
      <c r="DI26" s="9">
        <v>2371179.4920000001</v>
      </c>
      <c r="DJ26" s="9">
        <v>2371179.4920000001</v>
      </c>
      <c r="DK26" s="9">
        <v>2371179.4920000001</v>
      </c>
      <c r="DL26" s="9">
        <v>2371179.4920000001</v>
      </c>
      <c r="DM26" s="9">
        <v>2371179.4920000001</v>
      </c>
      <c r="DN26" s="9">
        <v>2365191.665</v>
      </c>
      <c r="DO26" s="9">
        <v>2365191.665</v>
      </c>
      <c r="DP26" s="9">
        <v>2365191.665</v>
      </c>
      <c r="DQ26" s="9">
        <v>2365191.665</v>
      </c>
      <c r="DR26" s="9">
        <v>2365191.665</v>
      </c>
      <c r="DS26" s="9">
        <v>2365191.665</v>
      </c>
      <c r="DT26" s="9">
        <v>2365191.665</v>
      </c>
      <c r="DU26" s="9">
        <v>2365191.665</v>
      </c>
      <c r="DV26" s="9">
        <v>2365191.665</v>
      </c>
      <c r="DW26" s="9">
        <v>2365191.665</v>
      </c>
      <c r="DX26" s="9">
        <v>2365191.665</v>
      </c>
      <c r="DY26" s="9">
        <v>2365191.665</v>
      </c>
      <c r="DZ26" s="9">
        <v>2365191.665</v>
      </c>
      <c r="EA26" s="9">
        <v>2365191.665</v>
      </c>
      <c r="EB26" s="9">
        <v>2365191.665</v>
      </c>
      <c r="EC26" s="9">
        <v>2365191.665</v>
      </c>
      <c r="ED26" s="9">
        <v>2359203.838</v>
      </c>
      <c r="EE26" s="9">
        <v>2359203.838</v>
      </c>
      <c r="EF26" s="9">
        <v>2359203.838</v>
      </c>
      <c r="EG26" s="9">
        <v>2359203.838</v>
      </c>
      <c r="EH26" s="9">
        <v>2359203.838</v>
      </c>
      <c r="EI26" s="9">
        <v>2359203.838</v>
      </c>
      <c r="EJ26" s="9">
        <v>2359203.838</v>
      </c>
      <c r="EK26" s="9">
        <v>2359203.838</v>
      </c>
      <c r="EL26" s="9">
        <v>2359203.838</v>
      </c>
      <c r="EM26" s="9">
        <v>2359203.838</v>
      </c>
      <c r="EN26" s="9">
        <v>2359203.838</v>
      </c>
      <c r="EO26" s="9">
        <v>2359203.838</v>
      </c>
      <c r="EP26" s="9">
        <v>2359203.838</v>
      </c>
      <c r="EQ26" s="9">
        <v>2359203.838</v>
      </c>
      <c r="ER26" s="9">
        <v>2359203.838</v>
      </c>
      <c r="ES26" s="9">
        <v>2359203.838</v>
      </c>
      <c r="ET26" s="9">
        <v>2353216.0110000004</v>
      </c>
      <c r="EU26" s="9">
        <v>2353216.0110000004</v>
      </c>
      <c r="EV26" s="9">
        <v>2353216.0110000004</v>
      </c>
      <c r="EW26" s="9">
        <v>2353216.0110000004</v>
      </c>
      <c r="EX26" s="9">
        <v>2353216.0110000004</v>
      </c>
      <c r="EY26" s="9">
        <v>2353216.0110000004</v>
      </c>
      <c r="EZ26" s="9">
        <v>2353216.0110000004</v>
      </c>
      <c r="FA26" s="9">
        <v>2353216.0110000004</v>
      </c>
      <c r="FB26" s="9">
        <v>2353216.0110000004</v>
      </c>
      <c r="FC26" s="9">
        <v>2353216.0110000004</v>
      </c>
      <c r="FD26" s="9">
        <v>2353216.0110000004</v>
      </c>
      <c r="FE26" s="9">
        <v>2353216.0110000004</v>
      </c>
      <c r="FF26" s="9">
        <v>2353216.0110000004</v>
      </c>
      <c r="FG26" s="9">
        <v>2353216.0110000004</v>
      </c>
      <c r="FH26" s="9">
        <v>2353216.0110000004</v>
      </c>
      <c r="FI26" s="9">
        <v>2353216.0110000004</v>
      </c>
      <c r="FJ26" s="3">
        <f t="shared" si="81"/>
        <v>395196.58200000005</v>
      </c>
      <c r="FK26" s="3">
        <f t="shared" si="81"/>
        <v>391603.88580000005</v>
      </c>
      <c r="FL26" s="3">
        <f t="shared" si="81"/>
        <v>388370.45922000002</v>
      </c>
      <c r="FM26" s="3">
        <f t="shared" si="1"/>
        <v>395196.58200000005</v>
      </c>
      <c r="FN26" s="3">
        <f t="shared" si="2"/>
        <v>391603.88580000005</v>
      </c>
      <c r="FO26" s="3">
        <f t="shared" si="3"/>
        <v>388370.45922000002</v>
      </c>
      <c r="FP26" s="3">
        <f t="shared" si="4"/>
        <v>352084.22759999998</v>
      </c>
      <c r="FQ26" s="3">
        <f t="shared" si="5"/>
        <v>348491.53139999998</v>
      </c>
      <c r="FR26" s="3">
        <f t="shared" si="6"/>
        <v>345258.10482000001</v>
      </c>
      <c r="FS26" s="3">
        <f t="shared" si="7"/>
        <v>362862.3162</v>
      </c>
      <c r="FT26" s="3">
        <f t="shared" si="8"/>
        <v>359269.62</v>
      </c>
      <c r="FU26" s="3">
        <f t="shared" si="9"/>
        <v>356036.19342000003</v>
      </c>
      <c r="FV26" s="3">
        <f t="shared" si="82"/>
        <v>183227.50620000003</v>
      </c>
      <c r="FW26" s="3">
        <f t="shared" si="82"/>
        <v>180832.37540000002</v>
      </c>
      <c r="FX26" s="3">
        <f t="shared" si="82"/>
        <v>180832.37540000002</v>
      </c>
      <c r="FY26" s="3">
        <f t="shared" si="11"/>
        <v>172449.41760000002</v>
      </c>
      <c r="FZ26" s="3">
        <f t="shared" si="12"/>
        <v>170054.2868</v>
      </c>
      <c r="GA26" s="3">
        <f t="shared" si="13"/>
        <v>167898.66908000002</v>
      </c>
      <c r="GB26" s="3">
        <f t="shared" si="14"/>
        <v>172449.41760000002</v>
      </c>
      <c r="GC26" s="3">
        <f t="shared" si="15"/>
        <v>170054.2868</v>
      </c>
      <c r="GD26" s="3">
        <f t="shared" si="16"/>
        <v>167898.66908000002</v>
      </c>
      <c r="GE26" s="3">
        <f t="shared" si="17"/>
        <v>183227.50620000003</v>
      </c>
      <c r="GF26" s="3">
        <f t="shared" si="18"/>
        <v>180832.37540000002</v>
      </c>
      <c r="GG26" s="3">
        <f t="shared" si="19"/>
        <v>180832.37540000002</v>
      </c>
      <c r="GH26" s="14">
        <f t="shared" si="20"/>
        <v>23951.308000000005</v>
      </c>
      <c r="GI26" s="3">
        <f t="shared" si="21"/>
        <v>22753.742600000001</v>
      </c>
      <c r="GJ26" s="3">
        <f t="shared" si="22"/>
        <v>21675.933740000008</v>
      </c>
      <c r="GK26" s="3">
        <f t="shared" si="23"/>
        <v>21556.177200000006</v>
      </c>
      <c r="GL26" s="3">
        <f t="shared" si="24"/>
        <v>20358.611800000002</v>
      </c>
      <c r="GM26" s="3">
        <f t="shared" si="25"/>
        <v>19280.802940000005</v>
      </c>
      <c r="GN26" s="3">
        <f t="shared" si="26"/>
        <v>29939.135000000002</v>
      </c>
      <c r="GO26" s="3">
        <f t="shared" si="27"/>
        <v>28741.569600000003</v>
      </c>
      <c r="GP26" s="3">
        <f t="shared" si="28"/>
        <v>27663.760740000005</v>
      </c>
      <c r="GQ26" s="3">
        <f t="shared" si="29"/>
        <v>35926.962</v>
      </c>
      <c r="GR26" s="3">
        <f t="shared" si="30"/>
        <v>34729.3966</v>
      </c>
      <c r="GS26" s="3">
        <f t="shared" si="31"/>
        <v>33651.58774000001</v>
      </c>
      <c r="GT26" s="3">
        <f t="shared" si="32"/>
        <v>20358.611800000002</v>
      </c>
      <c r="GU26" s="3">
        <f t="shared" si="33"/>
        <v>19161.046400000003</v>
      </c>
      <c r="GV26" s="3">
        <f t="shared" si="34"/>
        <v>18083.237540000002</v>
      </c>
      <c r="GW26" s="3">
        <f t="shared" si="35"/>
        <v>20358.611800000002</v>
      </c>
      <c r="GX26" s="3">
        <f t="shared" si="36"/>
        <v>19161.046400000003</v>
      </c>
      <c r="GY26" s="3">
        <f t="shared" si="37"/>
        <v>18083.237540000002</v>
      </c>
      <c r="GZ26" s="3">
        <f t="shared" si="38"/>
        <v>23951.308000000005</v>
      </c>
      <c r="HA26" s="3">
        <f t="shared" si="38"/>
        <v>479026.16000000003</v>
      </c>
      <c r="HB26" s="3">
        <f t="shared" si="38"/>
        <v>658660.97000000009</v>
      </c>
      <c r="HC26" s="3">
        <f t="shared" si="39"/>
        <v>7185392.4000000004</v>
      </c>
      <c r="HD26" s="3">
        <f t="shared" si="40"/>
        <v>7149465.4380000019</v>
      </c>
      <c r="HE26" s="3">
        <f t="shared" si="41"/>
        <v>7131501.9570000004</v>
      </c>
      <c r="HF26" s="3">
        <f t="shared" si="42"/>
        <v>7113538.4759999998</v>
      </c>
      <c r="HG26" s="3">
        <f t="shared" si="43"/>
        <v>7095574.9950000001</v>
      </c>
      <c r="HH26" s="3">
        <f t="shared" si="44"/>
        <v>7077611.5140000004</v>
      </c>
      <c r="HI26" s="3">
        <f t="shared" si="45"/>
        <v>7059648.0330000017</v>
      </c>
      <c r="HJ26" s="3">
        <f t="shared" si="46"/>
        <v>7185392.4000000004</v>
      </c>
      <c r="HK26" s="3">
        <f t="shared" si="47"/>
        <v>7149465.4380000019</v>
      </c>
      <c r="HL26" s="3">
        <f t="shared" si="48"/>
        <v>7131501.9570000004</v>
      </c>
      <c r="HM26" s="3">
        <f t="shared" si="49"/>
        <v>7113538.4759999998</v>
      </c>
      <c r="HN26" s="3">
        <f t="shared" si="50"/>
        <v>7095574.9950000001</v>
      </c>
      <c r="HO26" s="3">
        <f t="shared" si="51"/>
        <v>7077611.5140000004</v>
      </c>
      <c r="HP26" s="3">
        <f t="shared" si="52"/>
        <v>7059648.0330000017</v>
      </c>
      <c r="HQ26" s="3">
        <f t="shared" si="53"/>
        <v>7077611.5140000004</v>
      </c>
      <c r="HR26" s="3">
        <f t="shared" si="54"/>
        <v>7149465.4380000019</v>
      </c>
      <c r="HS26" s="3">
        <f t="shared" si="55"/>
        <v>7131501.9570000004</v>
      </c>
      <c r="HT26" s="3">
        <f t="shared" si="56"/>
        <v>7113538.4759999998</v>
      </c>
      <c r="HU26" s="3">
        <f t="shared" si="57"/>
        <v>7095574.9950000001</v>
      </c>
      <c r="HV26" s="3">
        <f t="shared" si="58"/>
        <v>7077611.5140000004</v>
      </c>
      <c r="HW26" s="3">
        <f t="shared" si="59"/>
        <v>7059648.0330000017</v>
      </c>
      <c r="HX26" s="3">
        <f t="shared" si="60"/>
        <v>4790261.6000000006</v>
      </c>
      <c r="HY26" s="3">
        <f t="shared" si="61"/>
        <v>4766310.2920000013</v>
      </c>
      <c r="HZ26" s="3">
        <f t="shared" si="62"/>
        <v>4754334.6380000003</v>
      </c>
      <c r="IA26" s="3">
        <f t="shared" si="63"/>
        <v>4742358.9840000002</v>
      </c>
      <c r="IB26" s="3">
        <f t="shared" si="64"/>
        <v>4730383.33</v>
      </c>
      <c r="IC26" s="3">
        <f t="shared" si="65"/>
        <v>4718407.676</v>
      </c>
      <c r="ID26" s="3">
        <f t="shared" si="66"/>
        <v>4706432.0220000008</v>
      </c>
      <c r="IE26" s="3">
        <f t="shared" si="67"/>
        <v>4790261.6000000006</v>
      </c>
      <c r="IF26" s="3">
        <f t="shared" si="68"/>
        <v>4766310.2920000013</v>
      </c>
      <c r="IG26" s="3">
        <f t="shared" si="69"/>
        <v>4754334.6380000003</v>
      </c>
      <c r="IH26" s="3">
        <f t="shared" si="70"/>
        <v>4742358.9840000002</v>
      </c>
      <c r="II26" s="3">
        <f t="shared" si="71"/>
        <v>4730383.33</v>
      </c>
      <c r="IJ26" s="3">
        <f t="shared" si="72"/>
        <v>4718407.676</v>
      </c>
      <c r="IK26" s="3">
        <f t="shared" si="73"/>
        <v>4706432.0220000008</v>
      </c>
      <c r="IL26" s="3">
        <f t="shared" si="74"/>
        <v>4790261.6000000006</v>
      </c>
      <c r="IM26" s="3">
        <f t="shared" si="75"/>
        <v>4766310.2920000013</v>
      </c>
      <c r="IN26" s="3">
        <f t="shared" si="76"/>
        <v>4754334.6380000003</v>
      </c>
      <c r="IO26" s="3">
        <f t="shared" si="77"/>
        <v>7113538.4759999998</v>
      </c>
      <c r="IP26" s="3">
        <f t="shared" si="78"/>
        <v>4730383.33</v>
      </c>
      <c r="IQ26" s="3">
        <f t="shared" si="79"/>
        <v>4718407.676</v>
      </c>
      <c r="IR26" s="3">
        <f t="shared" si="80"/>
        <v>4718407.676</v>
      </c>
      <c r="IS26" s="3">
        <f t="array" ref="IS26">SUM(IF($C$2:$IR$2&gt;=1,C26:IR26,0))</f>
        <v>54309471.13346</v>
      </c>
      <c r="IT26" s="5" t="s">
        <v>164</v>
      </c>
    </row>
    <row r="27" spans="1:254" x14ac:dyDescent="0.2">
      <c r="A27" s="2" t="s">
        <v>137</v>
      </c>
      <c r="B27" s="1" t="s">
        <v>6</v>
      </c>
      <c r="C27" s="9">
        <v>282625.43440000009</v>
      </c>
      <c r="D27" s="9">
        <v>83829.578000000009</v>
      </c>
      <c r="E27" s="9">
        <v>83829.578000000009</v>
      </c>
      <c r="F27" s="9">
        <v>35926.962</v>
      </c>
      <c r="G27" s="9">
        <v>182029.94080000001</v>
      </c>
      <c r="H27" s="9">
        <v>83829.578000000009</v>
      </c>
      <c r="I27" s="9">
        <v>23951.308000000005</v>
      </c>
      <c r="J27" s="9">
        <v>32334.265800000005</v>
      </c>
      <c r="K27" s="9">
        <v>74249.054799999998</v>
      </c>
      <c r="L27" s="9">
        <v>93410.101200000005</v>
      </c>
      <c r="M27" s="9">
        <v>86224.708800000022</v>
      </c>
      <c r="N27" s="9">
        <v>104188.18980000001</v>
      </c>
      <c r="O27" s="9">
        <v>26346.4388</v>
      </c>
      <c r="P27" s="9">
        <v>22753.742600000001</v>
      </c>
      <c r="Q27" s="9">
        <v>22753.742600000001</v>
      </c>
      <c r="R27" s="9">
        <v>38322.092800000006</v>
      </c>
      <c r="S27" s="9">
        <v>280230.30360000004</v>
      </c>
      <c r="T27" s="9">
        <v>81434.44720000001</v>
      </c>
      <c r="U27" s="9">
        <v>81434.44720000001</v>
      </c>
      <c r="V27" s="9">
        <v>33531.831200000008</v>
      </c>
      <c r="W27" s="9">
        <v>179634.81</v>
      </c>
      <c r="X27" s="9">
        <v>81434.44720000001</v>
      </c>
      <c r="Y27" s="9">
        <v>21556.177200000006</v>
      </c>
      <c r="Z27" s="9">
        <v>29939.135000000002</v>
      </c>
      <c r="AA27" s="9">
        <v>71853.923999999999</v>
      </c>
      <c r="AB27" s="9">
        <v>91014.970400000006</v>
      </c>
      <c r="AC27" s="9">
        <v>83829.578000000009</v>
      </c>
      <c r="AD27" s="9">
        <v>101793.05900000002</v>
      </c>
      <c r="AE27" s="9">
        <v>23951.308000000005</v>
      </c>
      <c r="AF27" s="9">
        <v>20358.611800000002</v>
      </c>
      <c r="AG27" s="9">
        <v>20358.611800000002</v>
      </c>
      <c r="AH27" s="9">
        <v>35926.962</v>
      </c>
      <c r="AI27" s="9">
        <v>277835.1728</v>
      </c>
      <c r="AJ27" s="9">
        <v>79039.316400000011</v>
      </c>
      <c r="AK27" s="9">
        <v>79039.316400000011</v>
      </c>
      <c r="AL27" s="9">
        <v>31136.700400000002</v>
      </c>
      <c r="AM27" s="9">
        <v>177239.67920000001</v>
      </c>
      <c r="AN27" s="9">
        <v>79039.316400000011</v>
      </c>
      <c r="AO27" s="9">
        <v>19161.046400000003</v>
      </c>
      <c r="AP27" s="9">
        <v>27544.004200000003</v>
      </c>
      <c r="AQ27" s="9">
        <v>69458.7932</v>
      </c>
      <c r="AR27" s="9">
        <v>88619.839600000007</v>
      </c>
      <c r="AS27" s="9">
        <v>81434.44720000001</v>
      </c>
      <c r="AT27" s="9">
        <v>99397.928200000009</v>
      </c>
      <c r="AU27" s="9">
        <v>21556.177200000006</v>
      </c>
      <c r="AV27" s="9">
        <v>17963.481</v>
      </c>
      <c r="AW27" s="9">
        <v>17963.481</v>
      </c>
      <c r="AX27" s="9">
        <v>33531.831200000008</v>
      </c>
      <c r="AY27" s="9">
        <v>77.841751000000031</v>
      </c>
      <c r="AZ27" s="9">
        <v>20647678.938686602</v>
      </c>
      <c r="BA27" s="9">
        <v>20647678.938686602</v>
      </c>
      <c r="BB27" s="9">
        <v>4191478.9000000004</v>
      </c>
      <c r="BC27" s="9">
        <v>4191478.9000000004</v>
      </c>
      <c r="BD27" s="9">
        <v>4191478.9000000004</v>
      </c>
      <c r="BE27" s="9">
        <v>4191478.9000000004</v>
      </c>
      <c r="BF27" s="9">
        <v>4191478.9000000004</v>
      </c>
      <c r="BG27" s="9">
        <v>4191478.9000000004</v>
      </c>
      <c r="BH27" s="9">
        <v>4191478.9000000004</v>
      </c>
      <c r="BI27" s="9">
        <v>4191478.9000000004</v>
      </c>
      <c r="BJ27" s="9">
        <v>4191478.9000000004</v>
      </c>
      <c r="BK27" s="9">
        <v>4191478.9000000004</v>
      </c>
      <c r="BL27" s="9">
        <v>4191478.9000000004</v>
      </c>
      <c r="BM27" s="9">
        <v>4191478.9000000004</v>
      </c>
      <c r="BN27" s="9">
        <v>4191478.9000000004</v>
      </c>
      <c r="BO27" s="9">
        <v>4191478.9000000004</v>
      </c>
      <c r="BP27" s="9">
        <v>4191478.9000000004</v>
      </c>
      <c r="BQ27" s="9">
        <v>4191478.9000000004</v>
      </c>
      <c r="BR27" s="9">
        <v>4191478.9000000004</v>
      </c>
      <c r="BS27" s="9">
        <v>4191478.9000000004</v>
      </c>
      <c r="BT27" s="9">
        <v>4191478.9000000004</v>
      </c>
      <c r="BU27" s="9">
        <v>4191478.9000000004</v>
      </c>
      <c r="BV27" s="9">
        <v>4191478.9000000004</v>
      </c>
      <c r="BW27" s="9">
        <v>4191478.9000000004</v>
      </c>
      <c r="BX27" s="9">
        <v>4191478.9000000004</v>
      </c>
      <c r="BY27" s="9">
        <v>4191478.9000000004</v>
      </c>
      <c r="BZ27" s="9">
        <v>4191478.9000000004</v>
      </c>
      <c r="CA27" s="9">
        <v>4191478.9000000004</v>
      </c>
      <c r="CB27" s="9">
        <v>4191478.9000000004</v>
      </c>
      <c r="CC27" s="9">
        <v>4191478.9000000004</v>
      </c>
      <c r="CD27" s="9">
        <v>4191478.9000000004</v>
      </c>
      <c r="CE27" s="9">
        <v>4191478.9000000004</v>
      </c>
      <c r="CF27" s="9">
        <v>4191478.9000000004</v>
      </c>
      <c r="CG27" s="9">
        <v>4191478.9000000004</v>
      </c>
      <c r="CH27" s="9">
        <v>4191478.9000000004</v>
      </c>
      <c r="CI27" s="9">
        <v>4191478.9000000004</v>
      </c>
      <c r="CJ27" s="9">
        <v>4191478.9000000004</v>
      </c>
      <c r="CK27" s="9">
        <v>4191478.9000000004</v>
      </c>
      <c r="CL27" s="9">
        <v>4191478.9000000004</v>
      </c>
      <c r="CM27" s="9">
        <v>4191478.9000000004</v>
      </c>
      <c r="CN27" s="9">
        <v>4191478.9000000004</v>
      </c>
      <c r="CO27" s="9">
        <v>4191478.9000000004</v>
      </c>
      <c r="CP27" s="9">
        <v>4191478.9000000004</v>
      </c>
      <c r="CQ27" s="9">
        <v>4191478.9000000004</v>
      </c>
      <c r="CR27" s="9">
        <v>4191478.9000000004</v>
      </c>
      <c r="CS27" s="9">
        <v>4191478.9000000004</v>
      </c>
      <c r="CT27" s="9">
        <v>4191478.9000000004</v>
      </c>
      <c r="CU27" s="9">
        <v>4191478.9000000004</v>
      </c>
      <c r="CV27" s="9">
        <v>4191478.9000000004</v>
      </c>
      <c r="CW27" s="9">
        <v>4191478.9000000004</v>
      </c>
      <c r="CX27" s="9">
        <v>4191478.9000000004</v>
      </c>
      <c r="CY27" s="9">
        <v>4191478.9000000004</v>
      </c>
      <c r="CZ27" s="9">
        <v>4191478.9000000004</v>
      </c>
      <c r="DA27" s="9">
        <v>4191478.9000000004</v>
      </c>
      <c r="DB27" s="9">
        <v>4191478.9000000004</v>
      </c>
      <c r="DC27" s="9">
        <v>4191478.9000000004</v>
      </c>
      <c r="DD27" s="9">
        <v>4191478.9000000004</v>
      </c>
      <c r="DE27" s="9">
        <v>4191478.9000000004</v>
      </c>
      <c r="DF27" s="9">
        <v>4191478.9000000004</v>
      </c>
      <c r="DG27" s="9">
        <v>4191478.9000000004</v>
      </c>
      <c r="DH27" s="9">
        <v>4191478.9000000004</v>
      </c>
      <c r="DI27" s="9">
        <v>4191478.9000000004</v>
      </c>
      <c r="DJ27" s="9">
        <v>4191478.9000000004</v>
      </c>
      <c r="DK27" s="9">
        <v>4191478.9000000004</v>
      </c>
      <c r="DL27" s="9">
        <v>4191478.9000000004</v>
      </c>
      <c r="DM27" s="9">
        <v>4191478.9000000004</v>
      </c>
      <c r="DN27" s="9">
        <v>4191478.9000000004</v>
      </c>
      <c r="DO27" s="9">
        <v>4191478.9000000004</v>
      </c>
      <c r="DP27" s="9">
        <v>4191478.9000000004</v>
      </c>
      <c r="DQ27" s="9">
        <v>4191478.9000000004</v>
      </c>
      <c r="DR27" s="9">
        <v>4191478.9000000004</v>
      </c>
      <c r="DS27" s="9">
        <v>4191478.9000000004</v>
      </c>
      <c r="DT27" s="9">
        <v>4191478.9000000004</v>
      </c>
      <c r="DU27" s="9">
        <v>4191478.9000000004</v>
      </c>
      <c r="DV27" s="9">
        <v>4191478.9000000004</v>
      </c>
      <c r="DW27" s="9">
        <v>4191478.9000000004</v>
      </c>
      <c r="DX27" s="9">
        <v>4191478.9000000004</v>
      </c>
      <c r="DY27" s="9">
        <v>4191478.9000000004</v>
      </c>
      <c r="DZ27" s="9">
        <v>4191478.9000000004</v>
      </c>
      <c r="EA27" s="9">
        <v>4191478.9000000004</v>
      </c>
      <c r="EB27" s="9">
        <v>4191478.9000000004</v>
      </c>
      <c r="EC27" s="9">
        <v>4191478.9000000004</v>
      </c>
      <c r="ED27" s="9">
        <v>4191478.9000000004</v>
      </c>
      <c r="EE27" s="9">
        <v>4191478.9000000004</v>
      </c>
      <c r="EF27" s="9">
        <v>4191478.9000000004</v>
      </c>
      <c r="EG27" s="9">
        <v>4191478.9000000004</v>
      </c>
      <c r="EH27" s="9">
        <v>4191478.9000000004</v>
      </c>
      <c r="EI27" s="9">
        <v>4191478.9000000004</v>
      </c>
      <c r="EJ27" s="9">
        <v>4191478.9000000004</v>
      </c>
      <c r="EK27" s="9">
        <v>4191478.9000000004</v>
      </c>
      <c r="EL27" s="9">
        <v>4191478.9000000004</v>
      </c>
      <c r="EM27" s="9">
        <v>4191478.9000000004</v>
      </c>
      <c r="EN27" s="9">
        <v>4191478.9000000004</v>
      </c>
      <c r="EO27" s="9">
        <v>4191478.9000000004</v>
      </c>
      <c r="EP27" s="9">
        <v>4191478.9000000004</v>
      </c>
      <c r="EQ27" s="9">
        <v>4191478.9000000004</v>
      </c>
      <c r="ER27" s="9">
        <v>4191478.9000000004</v>
      </c>
      <c r="ES27" s="9">
        <v>4191478.9000000004</v>
      </c>
      <c r="ET27" s="9">
        <v>4191478.9000000004</v>
      </c>
      <c r="EU27" s="9">
        <v>4191478.9000000004</v>
      </c>
      <c r="EV27" s="9">
        <v>4191478.9000000004</v>
      </c>
      <c r="EW27" s="9">
        <v>4191478.9000000004</v>
      </c>
      <c r="EX27" s="9">
        <v>4191478.9000000004</v>
      </c>
      <c r="EY27" s="9">
        <v>4191478.9000000004</v>
      </c>
      <c r="EZ27" s="9">
        <v>4191478.9000000004</v>
      </c>
      <c r="FA27" s="9">
        <v>4191478.9000000004</v>
      </c>
      <c r="FB27" s="9">
        <v>4191478.9000000004</v>
      </c>
      <c r="FC27" s="9">
        <v>4191478.9000000004</v>
      </c>
      <c r="FD27" s="9">
        <v>4191478.9000000004</v>
      </c>
      <c r="FE27" s="9">
        <v>4191478.9000000004</v>
      </c>
      <c r="FF27" s="9">
        <v>4191478.9000000004</v>
      </c>
      <c r="FG27" s="9">
        <v>4191478.9000000004</v>
      </c>
      <c r="FH27" s="9">
        <v>4191478.9000000004</v>
      </c>
      <c r="FI27" s="9">
        <v>4191478.9000000004</v>
      </c>
      <c r="FJ27" s="3">
        <f t="shared" si="81"/>
        <v>402381.97440000012</v>
      </c>
      <c r="FK27" s="3">
        <f t="shared" si="81"/>
        <v>395196.58200000005</v>
      </c>
      <c r="FL27" s="3">
        <f t="shared" si="81"/>
        <v>388011.18960000004</v>
      </c>
      <c r="FM27" s="3">
        <f t="shared" si="1"/>
        <v>402381.97440000012</v>
      </c>
      <c r="FN27" s="3">
        <f t="shared" si="2"/>
        <v>395196.58200000005</v>
      </c>
      <c r="FO27" s="3">
        <f t="shared" si="3"/>
        <v>388011.18960000004</v>
      </c>
      <c r="FP27" s="3">
        <f t="shared" si="4"/>
        <v>359269.62</v>
      </c>
      <c r="FQ27" s="3">
        <f t="shared" si="5"/>
        <v>352084.22759999998</v>
      </c>
      <c r="FR27" s="3">
        <f t="shared" si="6"/>
        <v>344898.83520000003</v>
      </c>
      <c r="FS27" s="3">
        <f t="shared" si="7"/>
        <v>370047.70860000001</v>
      </c>
      <c r="FT27" s="3">
        <f t="shared" si="8"/>
        <v>362862.3162</v>
      </c>
      <c r="FU27" s="3">
        <f t="shared" si="9"/>
        <v>355676.92380000005</v>
      </c>
      <c r="FV27" s="3">
        <f t="shared" si="82"/>
        <v>188017.76780000003</v>
      </c>
      <c r="FW27" s="3">
        <f t="shared" si="82"/>
        <v>183227.50620000003</v>
      </c>
      <c r="FX27" s="3">
        <f t="shared" si="82"/>
        <v>183227.50620000003</v>
      </c>
      <c r="FY27" s="3">
        <f t="shared" si="11"/>
        <v>177239.67920000001</v>
      </c>
      <c r="FZ27" s="3">
        <f t="shared" si="12"/>
        <v>172449.41760000002</v>
      </c>
      <c r="GA27" s="3">
        <f t="shared" si="13"/>
        <v>167659.15600000002</v>
      </c>
      <c r="GB27" s="3">
        <f t="shared" si="14"/>
        <v>177239.67920000001</v>
      </c>
      <c r="GC27" s="3">
        <f t="shared" si="15"/>
        <v>172449.41760000002</v>
      </c>
      <c r="GD27" s="3">
        <f t="shared" si="16"/>
        <v>167659.15600000002</v>
      </c>
      <c r="GE27" s="3">
        <f t="shared" si="17"/>
        <v>188017.76780000003</v>
      </c>
      <c r="GF27" s="3">
        <f t="shared" si="18"/>
        <v>183227.50620000003</v>
      </c>
      <c r="GG27" s="3">
        <f t="shared" si="19"/>
        <v>183227.50620000003</v>
      </c>
      <c r="GH27" s="14">
        <f t="shared" si="20"/>
        <v>26346.4388</v>
      </c>
      <c r="GI27" s="3">
        <f t="shared" si="21"/>
        <v>23951.308000000005</v>
      </c>
      <c r="GJ27" s="3">
        <f t="shared" si="22"/>
        <v>21556.177200000006</v>
      </c>
      <c r="GK27" s="3">
        <f t="shared" si="23"/>
        <v>23951.308000000005</v>
      </c>
      <c r="GL27" s="3">
        <f t="shared" si="24"/>
        <v>21556.177200000006</v>
      </c>
      <c r="GM27" s="3">
        <f t="shared" si="25"/>
        <v>19161.046400000003</v>
      </c>
      <c r="GN27" s="3">
        <f t="shared" si="26"/>
        <v>32334.265800000005</v>
      </c>
      <c r="GO27" s="3">
        <f t="shared" si="27"/>
        <v>29939.135000000002</v>
      </c>
      <c r="GP27" s="3">
        <f t="shared" si="28"/>
        <v>27544.004200000003</v>
      </c>
      <c r="GQ27" s="3">
        <f t="shared" si="29"/>
        <v>38322.092800000006</v>
      </c>
      <c r="GR27" s="3">
        <f t="shared" si="30"/>
        <v>35926.962</v>
      </c>
      <c r="GS27" s="3">
        <f t="shared" si="31"/>
        <v>33531.831200000008</v>
      </c>
      <c r="GT27" s="3">
        <f t="shared" si="32"/>
        <v>22753.742600000001</v>
      </c>
      <c r="GU27" s="3">
        <f t="shared" si="33"/>
        <v>20358.611800000002</v>
      </c>
      <c r="GV27" s="3">
        <f t="shared" si="34"/>
        <v>17963.481</v>
      </c>
      <c r="GW27" s="3">
        <f t="shared" si="35"/>
        <v>22753.742600000001</v>
      </c>
      <c r="GX27" s="3">
        <f t="shared" si="36"/>
        <v>20358.611800000002</v>
      </c>
      <c r="GY27" s="3">
        <f t="shared" si="37"/>
        <v>17963.481</v>
      </c>
      <c r="GZ27" s="3">
        <f t="shared" si="38"/>
        <v>77.841751000000031</v>
      </c>
      <c r="HA27" s="3">
        <f t="shared" si="38"/>
        <v>20647678.938686602</v>
      </c>
      <c r="HB27" s="3">
        <f t="shared" si="38"/>
        <v>20647678.938686602</v>
      </c>
      <c r="HC27" s="3">
        <f t="shared" si="39"/>
        <v>12574436.700000001</v>
      </c>
      <c r="HD27" s="3">
        <f t="shared" si="40"/>
        <v>12574436.700000001</v>
      </c>
      <c r="HE27" s="3">
        <f t="shared" si="41"/>
        <v>12574436.700000001</v>
      </c>
      <c r="HF27" s="3">
        <f t="shared" si="42"/>
        <v>12574436.700000001</v>
      </c>
      <c r="HG27" s="3">
        <f t="shared" si="43"/>
        <v>12574436.700000001</v>
      </c>
      <c r="HH27" s="3">
        <f t="shared" si="44"/>
        <v>12574436.700000001</v>
      </c>
      <c r="HI27" s="3">
        <f t="shared" si="45"/>
        <v>12574436.700000001</v>
      </c>
      <c r="HJ27" s="3">
        <f t="shared" si="46"/>
        <v>12574436.700000001</v>
      </c>
      <c r="HK27" s="3">
        <f t="shared" si="47"/>
        <v>12574436.700000001</v>
      </c>
      <c r="HL27" s="3">
        <f t="shared" si="48"/>
        <v>12574436.700000001</v>
      </c>
      <c r="HM27" s="3">
        <f t="shared" si="49"/>
        <v>12574436.700000001</v>
      </c>
      <c r="HN27" s="3">
        <f t="shared" si="50"/>
        <v>12574436.700000001</v>
      </c>
      <c r="HO27" s="3">
        <f t="shared" si="51"/>
        <v>12574436.700000001</v>
      </c>
      <c r="HP27" s="3">
        <f t="shared" si="52"/>
        <v>12574436.700000001</v>
      </c>
      <c r="HQ27" s="3">
        <f t="shared" si="53"/>
        <v>12574436.700000001</v>
      </c>
      <c r="HR27" s="3">
        <f t="shared" si="54"/>
        <v>12574436.700000001</v>
      </c>
      <c r="HS27" s="3">
        <f t="shared" si="55"/>
        <v>12574436.700000001</v>
      </c>
      <c r="HT27" s="3">
        <f t="shared" si="56"/>
        <v>12574436.700000001</v>
      </c>
      <c r="HU27" s="3">
        <f t="shared" si="57"/>
        <v>12574436.700000001</v>
      </c>
      <c r="HV27" s="3">
        <f t="shared" si="58"/>
        <v>12574436.700000001</v>
      </c>
      <c r="HW27" s="3">
        <f t="shared" si="59"/>
        <v>12574436.700000001</v>
      </c>
      <c r="HX27" s="3">
        <f t="shared" si="60"/>
        <v>8382957.8000000007</v>
      </c>
      <c r="HY27" s="3">
        <f t="shared" si="61"/>
        <v>8382957.8000000007</v>
      </c>
      <c r="HZ27" s="3">
        <f t="shared" si="62"/>
        <v>8382957.8000000007</v>
      </c>
      <c r="IA27" s="3">
        <f t="shared" si="63"/>
        <v>8382957.8000000007</v>
      </c>
      <c r="IB27" s="3">
        <f t="shared" si="64"/>
        <v>8382957.8000000007</v>
      </c>
      <c r="IC27" s="3">
        <f t="shared" si="65"/>
        <v>8382957.8000000007</v>
      </c>
      <c r="ID27" s="3">
        <f t="shared" si="66"/>
        <v>8382957.8000000007</v>
      </c>
      <c r="IE27" s="3">
        <f t="shared" si="67"/>
        <v>8382957.8000000007</v>
      </c>
      <c r="IF27" s="3">
        <f t="shared" si="68"/>
        <v>8382957.8000000007</v>
      </c>
      <c r="IG27" s="3">
        <f t="shared" si="69"/>
        <v>8382957.8000000007</v>
      </c>
      <c r="IH27" s="3">
        <f t="shared" si="70"/>
        <v>8382957.8000000007</v>
      </c>
      <c r="II27" s="3">
        <f t="shared" si="71"/>
        <v>8382957.8000000007</v>
      </c>
      <c r="IJ27" s="3">
        <f t="shared" si="72"/>
        <v>8382957.8000000007</v>
      </c>
      <c r="IK27" s="3">
        <f t="shared" si="73"/>
        <v>8382957.8000000007</v>
      </c>
      <c r="IL27" s="3">
        <f t="shared" si="74"/>
        <v>8382957.8000000007</v>
      </c>
      <c r="IM27" s="3">
        <f t="shared" si="75"/>
        <v>8382957.8000000007</v>
      </c>
      <c r="IN27" s="3">
        <f t="shared" si="76"/>
        <v>8382957.8000000007</v>
      </c>
      <c r="IO27" s="3">
        <f t="shared" si="77"/>
        <v>12574436.700000001</v>
      </c>
      <c r="IP27" s="3">
        <f t="shared" si="78"/>
        <v>8382957.8000000007</v>
      </c>
      <c r="IQ27" s="3">
        <f t="shared" si="79"/>
        <v>8382957.8000000007</v>
      </c>
      <c r="IR27" s="3">
        <f t="shared" si="80"/>
        <v>8382957.8000000007</v>
      </c>
      <c r="IS27" s="3">
        <f t="array" ref="IS27">SUM(IF($C$2:$IR$2&gt;=1,C27:IR27,0))</f>
        <v>172935049.53074646</v>
      </c>
      <c r="IT27" s="5" t="s">
        <v>164</v>
      </c>
    </row>
    <row r="28" spans="1:254" x14ac:dyDescent="0.2">
      <c r="A28" s="2" t="s">
        <v>168</v>
      </c>
      <c r="B28" s="1" t="s">
        <v>6</v>
      </c>
      <c r="C28" s="9">
        <v>280230.30360000004</v>
      </c>
      <c r="D28" s="9">
        <v>81434.44720000001</v>
      </c>
      <c r="E28" s="9">
        <v>81434.44720000001</v>
      </c>
      <c r="F28" s="9">
        <v>33531.831200000008</v>
      </c>
      <c r="G28" s="9">
        <v>179634.81</v>
      </c>
      <c r="H28" s="9">
        <v>81434.44720000001</v>
      </c>
      <c r="I28" s="9">
        <v>21556.177200000006</v>
      </c>
      <c r="J28" s="9">
        <v>29939.135000000002</v>
      </c>
      <c r="K28" s="9">
        <v>71853.923999999999</v>
      </c>
      <c r="L28" s="9">
        <v>91014.970400000006</v>
      </c>
      <c r="M28" s="9">
        <v>83829.578000000009</v>
      </c>
      <c r="N28" s="9">
        <v>101793.05900000002</v>
      </c>
      <c r="O28" s="9">
        <v>23951.308000000005</v>
      </c>
      <c r="P28" s="9">
        <v>20358.611800000002</v>
      </c>
      <c r="Q28" s="9">
        <v>20358.611800000002</v>
      </c>
      <c r="R28" s="9">
        <v>35926.962</v>
      </c>
      <c r="S28" s="9">
        <v>280230.30360000004</v>
      </c>
      <c r="T28" s="9">
        <v>81434.44720000001</v>
      </c>
      <c r="U28" s="9">
        <v>81434.44720000001</v>
      </c>
      <c r="V28" s="9">
        <v>33531.831200000008</v>
      </c>
      <c r="W28" s="9">
        <v>179634.81</v>
      </c>
      <c r="X28" s="9">
        <v>81434.44720000001</v>
      </c>
      <c r="Y28" s="9">
        <v>21556.177200000006</v>
      </c>
      <c r="Z28" s="9">
        <v>29939.135000000002</v>
      </c>
      <c r="AA28" s="9">
        <v>71853.923999999999</v>
      </c>
      <c r="AB28" s="9">
        <v>91014.970400000006</v>
      </c>
      <c r="AC28" s="9">
        <v>83829.578000000009</v>
      </c>
      <c r="AD28" s="9">
        <v>101793.05900000002</v>
      </c>
      <c r="AE28" s="9">
        <v>23951.308000000005</v>
      </c>
      <c r="AF28" s="9">
        <v>20358.611800000002</v>
      </c>
      <c r="AG28" s="9">
        <v>20358.611800000002</v>
      </c>
      <c r="AH28" s="9">
        <v>35926.962</v>
      </c>
      <c r="AI28" s="9">
        <v>280230.30360000004</v>
      </c>
      <c r="AJ28" s="9">
        <v>81434.44720000001</v>
      </c>
      <c r="AK28" s="9">
        <v>81434.44720000001</v>
      </c>
      <c r="AL28" s="9">
        <v>33531.831200000008</v>
      </c>
      <c r="AM28" s="9">
        <v>179634.81</v>
      </c>
      <c r="AN28" s="9">
        <v>81434.44720000001</v>
      </c>
      <c r="AO28" s="9">
        <v>21556.177200000006</v>
      </c>
      <c r="AP28" s="9">
        <v>29939.135000000002</v>
      </c>
      <c r="AQ28" s="9">
        <v>71853.923999999999</v>
      </c>
      <c r="AR28" s="9">
        <v>91014.970400000006</v>
      </c>
      <c r="AS28" s="9">
        <v>83829.578000000009</v>
      </c>
      <c r="AT28" s="9">
        <v>101793.05900000002</v>
      </c>
      <c r="AU28" s="9">
        <v>23951.308000000005</v>
      </c>
      <c r="AV28" s="9">
        <v>20358.611800000002</v>
      </c>
      <c r="AW28" s="9">
        <v>20358.611800000002</v>
      </c>
      <c r="AX28" s="9">
        <v>35926.962</v>
      </c>
      <c r="AY28" s="9">
        <v>359.26962000000003</v>
      </c>
      <c r="AZ28" s="9">
        <v>9580523.2000000011</v>
      </c>
      <c r="BA28" s="9">
        <v>9580523.2000000011</v>
      </c>
      <c r="BB28" s="9">
        <v>2993913.5</v>
      </c>
      <c r="BC28" s="9">
        <v>2993913.5</v>
      </c>
      <c r="BD28" s="9">
        <v>2993913.5</v>
      </c>
      <c r="BE28" s="9">
        <v>2993913.5</v>
      </c>
      <c r="BF28" s="9">
        <v>2993913.5</v>
      </c>
      <c r="BG28" s="9">
        <v>2993913.5</v>
      </c>
      <c r="BH28" s="9">
        <v>2993913.5</v>
      </c>
      <c r="BI28" s="9">
        <v>2993913.5</v>
      </c>
      <c r="BJ28" s="9">
        <v>2993913.5</v>
      </c>
      <c r="BK28" s="9">
        <v>2993913.5</v>
      </c>
      <c r="BL28" s="9">
        <v>2993913.5</v>
      </c>
      <c r="BM28" s="9">
        <v>2993913.5</v>
      </c>
      <c r="BN28" s="9">
        <v>2993913.5</v>
      </c>
      <c r="BO28" s="9">
        <v>2993913.5</v>
      </c>
      <c r="BP28" s="9">
        <v>2993913.5</v>
      </c>
      <c r="BQ28" s="9">
        <v>2993913.5</v>
      </c>
      <c r="BR28" s="9">
        <v>2993913.5</v>
      </c>
      <c r="BS28" s="9">
        <v>2993913.5</v>
      </c>
      <c r="BT28" s="9">
        <v>2993913.5</v>
      </c>
      <c r="BU28" s="9">
        <v>2993913.5</v>
      </c>
      <c r="BV28" s="9">
        <v>2993913.5</v>
      </c>
      <c r="BW28" s="9">
        <v>2993913.5</v>
      </c>
      <c r="BX28" s="9">
        <v>2993913.5</v>
      </c>
      <c r="BY28" s="9">
        <v>2993913.5</v>
      </c>
      <c r="BZ28" s="9">
        <v>2993913.5</v>
      </c>
      <c r="CA28" s="9">
        <v>2993913.5</v>
      </c>
      <c r="CB28" s="9">
        <v>2993913.5</v>
      </c>
      <c r="CC28" s="9">
        <v>2993913.5</v>
      </c>
      <c r="CD28" s="9">
        <v>2993913.5</v>
      </c>
      <c r="CE28" s="9">
        <v>2993913.5</v>
      </c>
      <c r="CF28" s="9">
        <v>2993913.5</v>
      </c>
      <c r="CG28" s="9">
        <v>2993913.5</v>
      </c>
      <c r="CH28" s="9">
        <v>2993913.5</v>
      </c>
      <c r="CI28" s="9">
        <v>2993913.5</v>
      </c>
      <c r="CJ28" s="9">
        <v>2993913.5</v>
      </c>
      <c r="CK28" s="9">
        <v>2993913.5</v>
      </c>
      <c r="CL28" s="9">
        <v>2993913.5</v>
      </c>
      <c r="CM28" s="9">
        <v>2993913.5</v>
      </c>
      <c r="CN28" s="9">
        <v>2993913.5</v>
      </c>
      <c r="CO28" s="9">
        <v>2993913.5</v>
      </c>
      <c r="CP28" s="9">
        <v>2993913.5</v>
      </c>
      <c r="CQ28" s="9">
        <v>2993913.5</v>
      </c>
      <c r="CR28" s="9">
        <v>2993913.5</v>
      </c>
      <c r="CS28" s="9">
        <v>2993913.5</v>
      </c>
      <c r="CT28" s="9">
        <v>2993913.5</v>
      </c>
      <c r="CU28" s="9">
        <v>2993913.5</v>
      </c>
      <c r="CV28" s="9">
        <v>2993913.5</v>
      </c>
      <c r="CW28" s="9">
        <v>2993913.5</v>
      </c>
      <c r="CX28" s="9">
        <v>2993913.5</v>
      </c>
      <c r="CY28" s="9">
        <v>2993913.5</v>
      </c>
      <c r="CZ28" s="9">
        <v>2993913.5</v>
      </c>
      <c r="DA28" s="9">
        <v>2993913.5</v>
      </c>
      <c r="DB28" s="9">
        <v>2993913.5</v>
      </c>
      <c r="DC28" s="9">
        <v>2993913.5</v>
      </c>
      <c r="DD28" s="9">
        <v>2993913.5</v>
      </c>
      <c r="DE28" s="9">
        <v>2993913.5</v>
      </c>
      <c r="DF28" s="9">
        <v>2993913.5</v>
      </c>
      <c r="DG28" s="9">
        <v>2993913.5</v>
      </c>
      <c r="DH28" s="9">
        <v>2993913.5</v>
      </c>
      <c r="DI28" s="9">
        <v>2993913.5</v>
      </c>
      <c r="DJ28" s="9">
        <v>2993913.5</v>
      </c>
      <c r="DK28" s="9">
        <v>2993913.5</v>
      </c>
      <c r="DL28" s="9">
        <v>2993913.5</v>
      </c>
      <c r="DM28" s="9">
        <v>2993913.5</v>
      </c>
      <c r="DN28" s="9">
        <v>2993913.5</v>
      </c>
      <c r="DO28" s="9">
        <v>2993913.5</v>
      </c>
      <c r="DP28" s="9">
        <v>2993913.5</v>
      </c>
      <c r="DQ28" s="9">
        <v>2993913.5</v>
      </c>
      <c r="DR28" s="9">
        <v>2993913.5</v>
      </c>
      <c r="DS28" s="9">
        <v>2993913.5</v>
      </c>
      <c r="DT28" s="9">
        <v>2993913.5</v>
      </c>
      <c r="DU28" s="9">
        <v>2993913.5</v>
      </c>
      <c r="DV28" s="9">
        <v>2993913.5</v>
      </c>
      <c r="DW28" s="9">
        <v>2993913.5</v>
      </c>
      <c r="DX28" s="9">
        <v>2993913.5</v>
      </c>
      <c r="DY28" s="9">
        <v>2993913.5</v>
      </c>
      <c r="DZ28" s="9">
        <v>2993913.5</v>
      </c>
      <c r="EA28" s="9">
        <v>2993913.5</v>
      </c>
      <c r="EB28" s="9">
        <v>2993913.5</v>
      </c>
      <c r="EC28" s="9">
        <v>2993913.5</v>
      </c>
      <c r="ED28" s="9">
        <v>2993913.5</v>
      </c>
      <c r="EE28" s="9">
        <v>2993913.5</v>
      </c>
      <c r="EF28" s="9">
        <v>2993913.5</v>
      </c>
      <c r="EG28" s="9">
        <v>2993913.5</v>
      </c>
      <c r="EH28" s="9">
        <v>2993913.5</v>
      </c>
      <c r="EI28" s="9">
        <v>2993913.5</v>
      </c>
      <c r="EJ28" s="9">
        <v>2993913.5</v>
      </c>
      <c r="EK28" s="9">
        <v>2993913.5</v>
      </c>
      <c r="EL28" s="9">
        <v>2993913.5</v>
      </c>
      <c r="EM28" s="9">
        <v>2993913.5</v>
      </c>
      <c r="EN28" s="9">
        <v>2993913.5</v>
      </c>
      <c r="EO28" s="9">
        <v>2993913.5</v>
      </c>
      <c r="EP28" s="9">
        <v>2993913.5</v>
      </c>
      <c r="EQ28" s="9">
        <v>2993913.5</v>
      </c>
      <c r="ER28" s="9">
        <v>2993913.5</v>
      </c>
      <c r="ES28" s="9">
        <v>2993913.5</v>
      </c>
      <c r="ET28" s="9">
        <v>2993913.5</v>
      </c>
      <c r="EU28" s="9">
        <v>2993913.5</v>
      </c>
      <c r="EV28" s="9">
        <v>2993913.5</v>
      </c>
      <c r="EW28" s="9">
        <v>2993913.5</v>
      </c>
      <c r="EX28" s="9">
        <v>2993913.5</v>
      </c>
      <c r="EY28" s="9">
        <v>2993913.5</v>
      </c>
      <c r="EZ28" s="9">
        <v>2993913.5</v>
      </c>
      <c r="FA28" s="9">
        <v>2993913.5</v>
      </c>
      <c r="FB28" s="9">
        <v>2993913.5</v>
      </c>
      <c r="FC28" s="9">
        <v>2993913.5</v>
      </c>
      <c r="FD28" s="9">
        <v>2993913.5</v>
      </c>
      <c r="FE28" s="9">
        <v>2993913.5</v>
      </c>
      <c r="FF28" s="9">
        <v>2993913.5</v>
      </c>
      <c r="FG28" s="9">
        <v>2993913.5</v>
      </c>
      <c r="FH28" s="9">
        <v>2993913.5</v>
      </c>
      <c r="FI28" s="9">
        <v>2993913.5</v>
      </c>
      <c r="FJ28" s="3">
        <f t="shared" si="81"/>
        <v>395196.58200000005</v>
      </c>
      <c r="FK28" s="3">
        <f t="shared" si="81"/>
        <v>395196.58200000005</v>
      </c>
      <c r="FL28" s="3">
        <f t="shared" si="81"/>
        <v>395196.58200000005</v>
      </c>
      <c r="FM28" s="3">
        <f t="shared" si="1"/>
        <v>395196.58200000005</v>
      </c>
      <c r="FN28" s="3">
        <f t="shared" si="2"/>
        <v>395196.58200000005</v>
      </c>
      <c r="FO28" s="3">
        <f t="shared" si="3"/>
        <v>395196.58200000005</v>
      </c>
      <c r="FP28" s="3">
        <f t="shared" si="4"/>
        <v>352084.22759999998</v>
      </c>
      <c r="FQ28" s="3">
        <f t="shared" si="5"/>
        <v>352084.22759999998</v>
      </c>
      <c r="FR28" s="3">
        <f t="shared" si="6"/>
        <v>352084.22759999998</v>
      </c>
      <c r="FS28" s="3">
        <f t="shared" si="7"/>
        <v>362862.3162</v>
      </c>
      <c r="FT28" s="3">
        <f t="shared" si="8"/>
        <v>362862.3162</v>
      </c>
      <c r="FU28" s="3">
        <f t="shared" si="9"/>
        <v>362862.3162</v>
      </c>
      <c r="FV28" s="3">
        <f t="shared" si="82"/>
        <v>183227.50620000003</v>
      </c>
      <c r="FW28" s="3">
        <f t="shared" si="82"/>
        <v>183227.50620000003</v>
      </c>
      <c r="FX28" s="3">
        <f t="shared" si="82"/>
        <v>183227.50620000003</v>
      </c>
      <c r="FY28" s="3">
        <f t="shared" si="11"/>
        <v>172449.41760000002</v>
      </c>
      <c r="FZ28" s="3">
        <f t="shared" si="12"/>
        <v>172449.41760000002</v>
      </c>
      <c r="GA28" s="3">
        <f t="shared" si="13"/>
        <v>172449.41760000002</v>
      </c>
      <c r="GB28" s="3">
        <f t="shared" si="14"/>
        <v>172449.41760000002</v>
      </c>
      <c r="GC28" s="3">
        <f t="shared" si="15"/>
        <v>172449.41760000002</v>
      </c>
      <c r="GD28" s="3">
        <f t="shared" si="16"/>
        <v>172449.41760000002</v>
      </c>
      <c r="GE28" s="3">
        <f t="shared" si="17"/>
        <v>183227.50620000003</v>
      </c>
      <c r="GF28" s="3">
        <f t="shared" si="18"/>
        <v>183227.50620000003</v>
      </c>
      <c r="GG28" s="3">
        <f t="shared" si="19"/>
        <v>183227.50620000003</v>
      </c>
      <c r="GH28" s="14">
        <f t="shared" si="20"/>
        <v>23951.308000000005</v>
      </c>
      <c r="GI28" s="3">
        <f t="shared" si="21"/>
        <v>23951.308000000005</v>
      </c>
      <c r="GJ28" s="3">
        <f t="shared" si="22"/>
        <v>23951.308000000005</v>
      </c>
      <c r="GK28" s="3">
        <f t="shared" si="23"/>
        <v>21556.177200000006</v>
      </c>
      <c r="GL28" s="3">
        <f t="shared" si="24"/>
        <v>21556.177200000006</v>
      </c>
      <c r="GM28" s="3">
        <f t="shared" si="25"/>
        <v>21556.177200000006</v>
      </c>
      <c r="GN28" s="3">
        <f t="shared" si="26"/>
        <v>29939.135000000002</v>
      </c>
      <c r="GO28" s="3">
        <f t="shared" si="27"/>
        <v>29939.135000000002</v>
      </c>
      <c r="GP28" s="3">
        <f t="shared" si="28"/>
        <v>29939.135000000002</v>
      </c>
      <c r="GQ28" s="3">
        <f t="shared" si="29"/>
        <v>35926.962</v>
      </c>
      <c r="GR28" s="3">
        <f t="shared" si="30"/>
        <v>35926.962</v>
      </c>
      <c r="GS28" s="3">
        <f t="shared" si="31"/>
        <v>35926.962</v>
      </c>
      <c r="GT28" s="3">
        <f t="shared" si="32"/>
        <v>20358.611800000002</v>
      </c>
      <c r="GU28" s="3">
        <f t="shared" si="33"/>
        <v>20358.611800000002</v>
      </c>
      <c r="GV28" s="3">
        <f t="shared" si="34"/>
        <v>20358.611800000002</v>
      </c>
      <c r="GW28" s="3">
        <f t="shared" si="35"/>
        <v>20358.611800000002</v>
      </c>
      <c r="GX28" s="3">
        <f t="shared" si="36"/>
        <v>20358.611800000002</v>
      </c>
      <c r="GY28" s="3">
        <f t="shared" si="37"/>
        <v>20358.611800000002</v>
      </c>
      <c r="GZ28" s="3">
        <f t="shared" si="38"/>
        <v>359.26962000000003</v>
      </c>
      <c r="HA28" s="3">
        <f t="shared" si="38"/>
        <v>9580523.2000000011</v>
      </c>
      <c r="HB28" s="3">
        <f t="shared" si="38"/>
        <v>9580523.2000000011</v>
      </c>
      <c r="HC28" s="3">
        <f t="shared" si="39"/>
        <v>8981740.5</v>
      </c>
      <c r="HD28" s="3">
        <f t="shared" si="40"/>
        <v>8981740.5</v>
      </c>
      <c r="HE28" s="3">
        <f t="shared" si="41"/>
        <v>8981740.5</v>
      </c>
      <c r="HF28" s="3">
        <f t="shared" si="42"/>
        <v>8981740.5</v>
      </c>
      <c r="HG28" s="3">
        <f t="shared" si="43"/>
        <v>8981740.5</v>
      </c>
      <c r="HH28" s="3">
        <f t="shared" si="44"/>
        <v>8981740.5</v>
      </c>
      <c r="HI28" s="3">
        <f t="shared" si="45"/>
        <v>8981740.5</v>
      </c>
      <c r="HJ28" s="3">
        <f t="shared" si="46"/>
        <v>8981740.5</v>
      </c>
      <c r="HK28" s="3">
        <f t="shared" si="47"/>
        <v>8981740.5</v>
      </c>
      <c r="HL28" s="3">
        <f t="shared" si="48"/>
        <v>8981740.5</v>
      </c>
      <c r="HM28" s="3">
        <f t="shared" si="49"/>
        <v>8981740.5</v>
      </c>
      <c r="HN28" s="3">
        <f t="shared" si="50"/>
        <v>8981740.5</v>
      </c>
      <c r="HO28" s="3">
        <f t="shared" si="51"/>
        <v>8981740.5</v>
      </c>
      <c r="HP28" s="3">
        <f t="shared" si="52"/>
        <v>8981740.5</v>
      </c>
      <c r="HQ28" s="3">
        <f t="shared" si="53"/>
        <v>8981740.5</v>
      </c>
      <c r="HR28" s="3">
        <f t="shared" si="54"/>
        <v>8981740.5</v>
      </c>
      <c r="HS28" s="3">
        <f t="shared" si="55"/>
        <v>8981740.5</v>
      </c>
      <c r="HT28" s="3">
        <f t="shared" si="56"/>
        <v>8981740.5</v>
      </c>
      <c r="HU28" s="3">
        <f t="shared" si="57"/>
        <v>8981740.5</v>
      </c>
      <c r="HV28" s="3">
        <f t="shared" si="58"/>
        <v>8981740.5</v>
      </c>
      <c r="HW28" s="3">
        <f t="shared" si="59"/>
        <v>8981740.5</v>
      </c>
      <c r="HX28" s="3">
        <f t="shared" si="60"/>
        <v>5987827</v>
      </c>
      <c r="HY28" s="3">
        <f t="shared" si="61"/>
        <v>5987827</v>
      </c>
      <c r="HZ28" s="3">
        <f t="shared" si="62"/>
        <v>5987827</v>
      </c>
      <c r="IA28" s="3">
        <f t="shared" si="63"/>
        <v>5987827</v>
      </c>
      <c r="IB28" s="3">
        <f t="shared" si="64"/>
        <v>5987827</v>
      </c>
      <c r="IC28" s="3">
        <f t="shared" si="65"/>
        <v>5987827</v>
      </c>
      <c r="ID28" s="3">
        <f t="shared" si="66"/>
        <v>5987827</v>
      </c>
      <c r="IE28" s="3">
        <f t="shared" si="67"/>
        <v>5987827</v>
      </c>
      <c r="IF28" s="3">
        <f t="shared" si="68"/>
        <v>5987827</v>
      </c>
      <c r="IG28" s="3">
        <f t="shared" si="69"/>
        <v>5987827</v>
      </c>
      <c r="IH28" s="3">
        <f t="shared" si="70"/>
        <v>5987827</v>
      </c>
      <c r="II28" s="3">
        <f t="shared" si="71"/>
        <v>5987827</v>
      </c>
      <c r="IJ28" s="3">
        <f t="shared" si="72"/>
        <v>5987827</v>
      </c>
      <c r="IK28" s="3">
        <f t="shared" si="73"/>
        <v>5987827</v>
      </c>
      <c r="IL28" s="3">
        <f t="shared" si="74"/>
        <v>5987827</v>
      </c>
      <c r="IM28" s="3">
        <f t="shared" si="75"/>
        <v>5987827</v>
      </c>
      <c r="IN28" s="3">
        <f t="shared" si="76"/>
        <v>5987827</v>
      </c>
      <c r="IO28" s="3">
        <f t="shared" si="77"/>
        <v>8981740.5</v>
      </c>
      <c r="IP28" s="3">
        <f t="shared" si="78"/>
        <v>5987827</v>
      </c>
      <c r="IQ28" s="3">
        <f t="shared" si="79"/>
        <v>5987827</v>
      </c>
      <c r="IR28" s="3">
        <f t="shared" si="80"/>
        <v>5987827</v>
      </c>
      <c r="IS28" s="3">
        <f t="array" ref="IS28">SUM(IF($C$2:$IR$2&gt;=1,C28:IR28,0))</f>
        <v>103563060.66120002</v>
      </c>
      <c r="IT28" s="5" t="s">
        <v>164</v>
      </c>
    </row>
    <row r="29" spans="1:254" x14ac:dyDescent="0.2">
      <c r="A29" s="2" t="s">
        <v>137</v>
      </c>
      <c r="B29" s="1" t="s">
        <v>157</v>
      </c>
      <c r="C29" s="9">
        <v>282625.43440000009</v>
      </c>
      <c r="D29" s="9">
        <v>83829.578000000009</v>
      </c>
      <c r="E29" s="9">
        <v>83829.578000000009</v>
      </c>
      <c r="F29" s="9">
        <v>35926.962</v>
      </c>
      <c r="G29" s="9">
        <v>182029.94080000001</v>
      </c>
      <c r="H29" s="9">
        <v>83829.578000000009</v>
      </c>
      <c r="I29" s="9">
        <v>23951.308000000005</v>
      </c>
      <c r="J29" s="9">
        <v>32334.265800000005</v>
      </c>
      <c r="K29" s="9">
        <v>74249.054799999998</v>
      </c>
      <c r="L29" s="9">
        <v>93410.101200000005</v>
      </c>
      <c r="M29" s="9">
        <v>86224.708800000022</v>
      </c>
      <c r="N29" s="9">
        <v>104188.18980000001</v>
      </c>
      <c r="O29" s="9">
        <v>26346.4388</v>
      </c>
      <c r="P29" s="9">
        <v>22753.742600000001</v>
      </c>
      <c r="Q29" s="9">
        <v>22753.742600000001</v>
      </c>
      <c r="R29" s="9">
        <v>38322.092800000006</v>
      </c>
      <c r="S29" s="9">
        <v>280230.30360000004</v>
      </c>
      <c r="T29" s="9">
        <v>81434.44720000001</v>
      </c>
      <c r="U29" s="9">
        <v>81434.44720000001</v>
      </c>
      <c r="V29" s="9">
        <v>33531.831200000008</v>
      </c>
      <c r="W29" s="9">
        <v>179634.81</v>
      </c>
      <c r="X29" s="9">
        <v>81434.44720000001</v>
      </c>
      <c r="Y29" s="9">
        <v>21556.177200000006</v>
      </c>
      <c r="Z29" s="9">
        <v>29939.135000000002</v>
      </c>
      <c r="AA29" s="9">
        <v>71853.923999999999</v>
      </c>
      <c r="AB29" s="9">
        <v>91014.970400000006</v>
      </c>
      <c r="AC29" s="9">
        <v>83829.578000000009</v>
      </c>
      <c r="AD29" s="9">
        <v>101793.05900000002</v>
      </c>
      <c r="AE29" s="9">
        <v>23951.308000000005</v>
      </c>
      <c r="AF29" s="9">
        <v>20358.611800000002</v>
      </c>
      <c r="AG29" s="9">
        <v>20358.611800000002</v>
      </c>
      <c r="AH29" s="9">
        <v>35926.962</v>
      </c>
      <c r="AI29" s="9">
        <v>277835.1728</v>
      </c>
      <c r="AJ29" s="9">
        <v>79039.316400000011</v>
      </c>
      <c r="AK29" s="9">
        <v>79039.316400000011</v>
      </c>
      <c r="AL29" s="9">
        <v>31136.700400000002</v>
      </c>
      <c r="AM29" s="9">
        <v>177239.67920000001</v>
      </c>
      <c r="AN29" s="9">
        <v>79039.316400000011</v>
      </c>
      <c r="AO29" s="9">
        <v>19161.046400000003</v>
      </c>
      <c r="AP29" s="9">
        <v>27544.004200000003</v>
      </c>
      <c r="AQ29" s="9">
        <v>69458.7932</v>
      </c>
      <c r="AR29" s="9">
        <v>88619.839600000007</v>
      </c>
      <c r="AS29" s="9">
        <v>81434.44720000001</v>
      </c>
      <c r="AT29" s="9">
        <v>99397.928200000009</v>
      </c>
      <c r="AU29" s="9">
        <v>21556.177200000006</v>
      </c>
      <c r="AV29" s="9">
        <v>17963.481</v>
      </c>
      <c r="AW29" s="9">
        <v>17963.481</v>
      </c>
      <c r="AX29" s="9">
        <v>33531.831200000008</v>
      </c>
      <c r="AY29" s="9">
        <v>77.841751000000031</v>
      </c>
      <c r="AZ29" s="9">
        <v>25809598.972749606</v>
      </c>
      <c r="BA29" s="9">
        <v>25809598.972749606</v>
      </c>
      <c r="BB29" s="9">
        <v>4191478.9000000004</v>
      </c>
      <c r="BC29" s="9">
        <v>4191478.9000000004</v>
      </c>
      <c r="BD29" s="9">
        <v>4191478.9000000004</v>
      </c>
      <c r="BE29" s="9">
        <v>4191478.9000000004</v>
      </c>
      <c r="BF29" s="9">
        <v>4191478.9000000004</v>
      </c>
      <c r="BG29" s="9">
        <v>4191478.9000000004</v>
      </c>
      <c r="BH29" s="9">
        <v>4191478.9000000004</v>
      </c>
      <c r="BI29" s="9">
        <v>4191478.9000000004</v>
      </c>
      <c r="BJ29" s="9">
        <v>4191478.9000000004</v>
      </c>
      <c r="BK29" s="9">
        <v>4191478.9000000004</v>
      </c>
      <c r="BL29" s="9">
        <v>4191478.9000000004</v>
      </c>
      <c r="BM29" s="9">
        <v>4191478.9000000004</v>
      </c>
      <c r="BN29" s="9">
        <v>4191478.9000000004</v>
      </c>
      <c r="BO29" s="9">
        <v>4191478.9000000004</v>
      </c>
      <c r="BP29" s="9">
        <v>4191478.9000000004</v>
      </c>
      <c r="BQ29" s="9">
        <v>4191478.9000000004</v>
      </c>
      <c r="BR29" s="9">
        <v>4191478.9000000004</v>
      </c>
      <c r="BS29" s="9">
        <v>4191478.9000000004</v>
      </c>
      <c r="BT29" s="9">
        <v>4191478.9000000004</v>
      </c>
      <c r="BU29" s="9">
        <v>4191478.9000000004</v>
      </c>
      <c r="BV29" s="9">
        <v>4191478.9000000004</v>
      </c>
      <c r="BW29" s="9">
        <v>4191478.9000000004</v>
      </c>
      <c r="BX29" s="9">
        <v>4191478.9000000004</v>
      </c>
      <c r="BY29" s="9">
        <v>4191478.9000000004</v>
      </c>
      <c r="BZ29" s="9">
        <v>4191478.9000000004</v>
      </c>
      <c r="CA29" s="9">
        <v>4191478.9000000004</v>
      </c>
      <c r="CB29" s="9">
        <v>4191478.9000000004</v>
      </c>
      <c r="CC29" s="9">
        <v>4191478.9000000004</v>
      </c>
      <c r="CD29" s="9">
        <v>4191478.9000000004</v>
      </c>
      <c r="CE29" s="9">
        <v>4191478.9000000004</v>
      </c>
      <c r="CF29" s="9">
        <v>4191478.9000000004</v>
      </c>
      <c r="CG29" s="9">
        <v>4191478.9000000004</v>
      </c>
      <c r="CH29" s="9">
        <v>4191478.9000000004</v>
      </c>
      <c r="CI29" s="9">
        <v>4191478.9000000004</v>
      </c>
      <c r="CJ29" s="9">
        <v>4191478.9000000004</v>
      </c>
      <c r="CK29" s="9">
        <v>4191478.9000000004</v>
      </c>
      <c r="CL29" s="9">
        <v>4191478.9000000004</v>
      </c>
      <c r="CM29" s="9">
        <v>4191478.9000000004</v>
      </c>
      <c r="CN29" s="9">
        <v>4191478.9000000004</v>
      </c>
      <c r="CO29" s="9">
        <v>4191478.9000000004</v>
      </c>
      <c r="CP29" s="9">
        <v>4191478.9000000004</v>
      </c>
      <c r="CQ29" s="9">
        <v>4191478.9000000004</v>
      </c>
      <c r="CR29" s="9">
        <v>4191478.9000000004</v>
      </c>
      <c r="CS29" s="9">
        <v>4191478.9000000004</v>
      </c>
      <c r="CT29" s="9">
        <v>4191478.9000000004</v>
      </c>
      <c r="CU29" s="9">
        <v>4191478.9000000004</v>
      </c>
      <c r="CV29" s="9">
        <v>4191478.9000000004</v>
      </c>
      <c r="CW29" s="9">
        <v>4191478.9000000004</v>
      </c>
      <c r="CX29" s="9">
        <v>4191478.9000000004</v>
      </c>
      <c r="CY29" s="9">
        <v>4191478.9000000004</v>
      </c>
      <c r="CZ29" s="9">
        <v>4191478.9000000004</v>
      </c>
      <c r="DA29" s="9">
        <v>4191478.9000000004</v>
      </c>
      <c r="DB29" s="9">
        <v>4191478.9000000004</v>
      </c>
      <c r="DC29" s="9">
        <v>4191478.9000000004</v>
      </c>
      <c r="DD29" s="9">
        <v>4191478.9000000004</v>
      </c>
      <c r="DE29" s="9">
        <v>4191478.9000000004</v>
      </c>
      <c r="DF29" s="9">
        <v>4191478.9000000004</v>
      </c>
      <c r="DG29" s="9">
        <v>4191478.9000000004</v>
      </c>
      <c r="DH29" s="9">
        <v>4191478.9000000004</v>
      </c>
      <c r="DI29" s="9">
        <v>4191478.9000000004</v>
      </c>
      <c r="DJ29" s="9">
        <v>4191478.9000000004</v>
      </c>
      <c r="DK29" s="9">
        <v>4191478.9000000004</v>
      </c>
      <c r="DL29" s="9">
        <v>4191478.9000000004</v>
      </c>
      <c r="DM29" s="9">
        <v>4191478.9000000004</v>
      </c>
      <c r="DN29" s="9">
        <v>4191478.9000000004</v>
      </c>
      <c r="DO29" s="9">
        <v>4191478.9000000004</v>
      </c>
      <c r="DP29" s="9">
        <v>4191478.9000000004</v>
      </c>
      <c r="DQ29" s="9">
        <v>4191478.9000000004</v>
      </c>
      <c r="DR29" s="9">
        <v>4191478.9000000004</v>
      </c>
      <c r="DS29" s="9">
        <v>4191478.9000000004</v>
      </c>
      <c r="DT29" s="9">
        <v>4191478.9000000004</v>
      </c>
      <c r="DU29" s="9">
        <v>4191478.9000000004</v>
      </c>
      <c r="DV29" s="9">
        <v>4191478.9000000004</v>
      </c>
      <c r="DW29" s="9">
        <v>4191478.9000000004</v>
      </c>
      <c r="DX29" s="9">
        <v>4191478.9000000004</v>
      </c>
      <c r="DY29" s="9">
        <v>4191478.9000000004</v>
      </c>
      <c r="DZ29" s="9">
        <v>4191478.9000000004</v>
      </c>
      <c r="EA29" s="9">
        <v>4191478.9000000004</v>
      </c>
      <c r="EB29" s="9">
        <v>4191478.9000000004</v>
      </c>
      <c r="EC29" s="9">
        <v>4191478.9000000004</v>
      </c>
      <c r="ED29" s="9">
        <v>4191478.9000000004</v>
      </c>
      <c r="EE29" s="9">
        <v>4191478.9000000004</v>
      </c>
      <c r="EF29" s="9">
        <v>4191478.9000000004</v>
      </c>
      <c r="EG29" s="9">
        <v>4191478.9000000004</v>
      </c>
      <c r="EH29" s="9">
        <v>4191478.9000000004</v>
      </c>
      <c r="EI29" s="9">
        <v>4191478.9000000004</v>
      </c>
      <c r="EJ29" s="9">
        <v>4191478.9000000004</v>
      </c>
      <c r="EK29" s="9">
        <v>4191478.9000000004</v>
      </c>
      <c r="EL29" s="9">
        <v>4191478.9000000004</v>
      </c>
      <c r="EM29" s="9">
        <v>4191478.9000000004</v>
      </c>
      <c r="EN29" s="9">
        <v>4191478.9000000004</v>
      </c>
      <c r="EO29" s="9">
        <v>4191478.9000000004</v>
      </c>
      <c r="EP29" s="9">
        <v>4191478.9000000004</v>
      </c>
      <c r="EQ29" s="9">
        <v>4191478.9000000004</v>
      </c>
      <c r="ER29" s="9">
        <v>4191478.9000000004</v>
      </c>
      <c r="ES29" s="9">
        <v>4191478.9000000004</v>
      </c>
      <c r="ET29" s="9">
        <v>4191478.9000000004</v>
      </c>
      <c r="EU29" s="9">
        <v>4191478.9000000004</v>
      </c>
      <c r="EV29" s="9">
        <v>4191478.9000000004</v>
      </c>
      <c r="EW29" s="9">
        <v>4191478.9000000004</v>
      </c>
      <c r="EX29" s="9">
        <v>4191478.9000000004</v>
      </c>
      <c r="EY29" s="9">
        <v>4191478.9000000004</v>
      </c>
      <c r="EZ29" s="9">
        <v>4191478.9000000004</v>
      </c>
      <c r="FA29" s="9">
        <v>4191478.9000000004</v>
      </c>
      <c r="FB29" s="9">
        <v>4191478.9000000004</v>
      </c>
      <c r="FC29" s="9">
        <v>4191478.9000000004</v>
      </c>
      <c r="FD29" s="9">
        <v>4191478.9000000004</v>
      </c>
      <c r="FE29" s="9">
        <v>4191478.9000000004</v>
      </c>
      <c r="FF29" s="9">
        <v>4191478.9000000004</v>
      </c>
      <c r="FG29" s="9">
        <v>4191478.9000000004</v>
      </c>
      <c r="FH29" s="9">
        <v>4191478.9000000004</v>
      </c>
      <c r="FI29" s="9">
        <v>4191478.9000000004</v>
      </c>
      <c r="FJ29" s="3">
        <f t="shared" si="81"/>
        <v>402381.97440000012</v>
      </c>
      <c r="FK29" s="3">
        <f t="shared" si="81"/>
        <v>395196.58200000005</v>
      </c>
      <c r="FL29" s="3">
        <f t="shared" si="81"/>
        <v>388011.18960000004</v>
      </c>
      <c r="FM29" s="3">
        <f t="shared" si="1"/>
        <v>402381.97440000012</v>
      </c>
      <c r="FN29" s="3">
        <f t="shared" si="2"/>
        <v>395196.58200000005</v>
      </c>
      <c r="FO29" s="3">
        <f t="shared" si="3"/>
        <v>388011.18960000004</v>
      </c>
      <c r="FP29" s="3">
        <f t="shared" si="4"/>
        <v>359269.62</v>
      </c>
      <c r="FQ29" s="3">
        <f t="shared" si="5"/>
        <v>352084.22759999998</v>
      </c>
      <c r="FR29" s="3">
        <f t="shared" si="6"/>
        <v>344898.83520000003</v>
      </c>
      <c r="FS29" s="3">
        <f t="shared" si="7"/>
        <v>370047.70860000001</v>
      </c>
      <c r="FT29" s="3">
        <f t="shared" si="8"/>
        <v>362862.3162</v>
      </c>
      <c r="FU29" s="3">
        <f t="shared" si="9"/>
        <v>355676.92380000005</v>
      </c>
      <c r="FV29" s="3">
        <f t="shared" si="82"/>
        <v>188017.76780000003</v>
      </c>
      <c r="FW29" s="3">
        <f t="shared" si="82"/>
        <v>183227.50620000003</v>
      </c>
      <c r="FX29" s="3">
        <f t="shared" si="82"/>
        <v>183227.50620000003</v>
      </c>
      <c r="FY29" s="3">
        <f t="shared" si="11"/>
        <v>177239.67920000001</v>
      </c>
      <c r="FZ29" s="3">
        <f t="shared" si="12"/>
        <v>172449.41760000002</v>
      </c>
      <c r="GA29" s="3">
        <f t="shared" si="13"/>
        <v>167659.15600000002</v>
      </c>
      <c r="GB29" s="3">
        <f t="shared" si="14"/>
        <v>177239.67920000001</v>
      </c>
      <c r="GC29" s="3">
        <f t="shared" si="15"/>
        <v>172449.41760000002</v>
      </c>
      <c r="GD29" s="3">
        <f t="shared" si="16"/>
        <v>167659.15600000002</v>
      </c>
      <c r="GE29" s="3">
        <f t="shared" si="17"/>
        <v>188017.76780000003</v>
      </c>
      <c r="GF29" s="3">
        <f t="shared" si="18"/>
        <v>183227.50620000003</v>
      </c>
      <c r="GG29" s="3">
        <f t="shared" si="19"/>
        <v>183227.50620000003</v>
      </c>
      <c r="GH29" s="14">
        <f t="shared" si="20"/>
        <v>26346.4388</v>
      </c>
      <c r="GI29" s="3">
        <f t="shared" si="21"/>
        <v>23951.308000000005</v>
      </c>
      <c r="GJ29" s="3">
        <f t="shared" si="22"/>
        <v>21556.177200000006</v>
      </c>
      <c r="GK29" s="3">
        <f t="shared" si="23"/>
        <v>23951.308000000005</v>
      </c>
      <c r="GL29" s="3">
        <f t="shared" si="24"/>
        <v>21556.177200000006</v>
      </c>
      <c r="GM29" s="3">
        <f t="shared" si="25"/>
        <v>19161.046400000003</v>
      </c>
      <c r="GN29" s="3">
        <f t="shared" si="26"/>
        <v>32334.265800000005</v>
      </c>
      <c r="GO29" s="3">
        <f t="shared" si="27"/>
        <v>29939.135000000002</v>
      </c>
      <c r="GP29" s="3">
        <f t="shared" si="28"/>
        <v>27544.004200000003</v>
      </c>
      <c r="GQ29" s="3">
        <f t="shared" si="29"/>
        <v>38322.092800000006</v>
      </c>
      <c r="GR29" s="3">
        <f t="shared" si="30"/>
        <v>35926.962</v>
      </c>
      <c r="GS29" s="3">
        <f t="shared" si="31"/>
        <v>33531.831200000008</v>
      </c>
      <c r="GT29" s="3">
        <f t="shared" si="32"/>
        <v>22753.742600000001</v>
      </c>
      <c r="GU29" s="3">
        <f t="shared" si="33"/>
        <v>20358.611800000002</v>
      </c>
      <c r="GV29" s="3">
        <f t="shared" si="34"/>
        <v>17963.481</v>
      </c>
      <c r="GW29" s="3">
        <f t="shared" si="35"/>
        <v>22753.742600000001</v>
      </c>
      <c r="GX29" s="3">
        <f t="shared" si="36"/>
        <v>20358.611800000002</v>
      </c>
      <c r="GY29" s="3">
        <f t="shared" si="37"/>
        <v>17963.481</v>
      </c>
      <c r="GZ29" s="3">
        <f t="shared" si="38"/>
        <v>77.841751000000031</v>
      </c>
      <c r="HA29" s="3">
        <f t="shared" si="38"/>
        <v>25809598.972749606</v>
      </c>
      <c r="HB29" s="3">
        <f t="shared" si="38"/>
        <v>25809598.972749606</v>
      </c>
      <c r="HC29" s="3">
        <f t="shared" si="39"/>
        <v>12574436.700000001</v>
      </c>
      <c r="HD29" s="3">
        <f t="shared" si="40"/>
        <v>12574436.700000001</v>
      </c>
      <c r="HE29" s="3">
        <f t="shared" si="41"/>
        <v>12574436.700000001</v>
      </c>
      <c r="HF29" s="3">
        <f t="shared" si="42"/>
        <v>12574436.700000001</v>
      </c>
      <c r="HG29" s="3">
        <f t="shared" si="43"/>
        <v>12574436.700000001</v>
      </c>
      <c r="HH29" s="3">
        <f t="shared" si="44"/>
        <v>12574436.700000001</v>
      </c>
      <c r="HI29" s="3">
        <f t="shared" si="45"/>
        <v>12574436.700000001</v>
      </c>
      <c r="HJ29" s="3">
        <f t="shared" si="46"/>
        <v>12574436.700000001</v>
      </c>
      <c r="HK29" s="3">
        <f t="shared" si="47"/>
        <v>12574436.700000001</v>
      </c>
      <c r="HL29" s="3">
        <f t="shared" si="48"/>
        <v>12574436.700000001</v>
      </c>
      <c r="HM29" s="3">
        <f t="shared" si="49"/>
        <v>12574436.700000001</v>
      </c>
      <c r="HN29" s="3">
        <f t="shared" si="50"/>
        <v>12574436.700000001</v>
      </c>
      <c r="HO29" s="3">
        <f t="shared" si="51"/>
        <v>12574436.700000001</v>
      </c>
      <c r="HP29" s="3">
        <f t="shared" si="52"/>
        <v>12574436.700000001</v>
      </c>
      <c r="HQ29" s="3">
        <f t="shared" si="53"/>
        <v>12574436.700000001</v>
      </c>
      <c r="HR29" s="3">
        <f t="shared" si="54"/>
        <v>12574436.700000001</v>
      </c>
      <c r="HS29" s="3">
        <f t="shared" si="55"/>
        <v>12574436.700000001</v>
      </c>
      <c r="HT29" s="3">
        <f t="shared" si="56"/>
        <v>12574436.700000001</v>
      </c>
      <c r="HU29" s="3">
        <f t="shared" si="57"/>
        <v>12574436.700000001</v>
      </c>
      <c r="HV29" s="3">
        <f t="shared" si="58"/>
        <v>12574436.700000001</v>
      </c>
      <c r="HW29" s="3">
        <f t="shared" si="59"/>
        <v>12574436.700000001</v>
      </c>
      <c r="HX29" s="3">
        <f t="shared" si="60"/>
        <v>8382957.8000000007</v>
      </c>
      <c r="HY29" s="3">
        <f t="shared" si="61"/>
        <v>8382957.8000000007</v>
      </c>
      <c r="HZ29" s="3">
        <f t="shared" si="62"/>
        <v>8382957.8000000007</v>
      </c>
      <c r="IA29" s="3">
        <f t="shared" si="63"/>
        <v>8382957.8000000007</v>
      </c>
      <c r="IB29" s="3">
        <f t="shared" si="64"/>
        <v>8382957.8000000007</v>
      </c>
      <c r="IC29" s="3">
        <f t="shared" si="65"/>
        <v>8382957.8000000007</v>
      </c>
      <c r="ID29" s="3">
        <f t="shared" si="66"/>
        <v>8382957.8000000007</v>
      </c>
      <c r="IE29" s="3">
        <f t="shared" si="67"/>
        <v>8382957.8000000007</v>
      </c>
      <c r="IF29" s="3">
        <f t="shared" si="68"/>
        <v>8382957.8000000007</v>
      </c>
      <c r="IG29" s="3">
        <f t="shared" si="69"/>
        <v>8382957.8000000007</v>
      </c>
      <c r="IH29" s="3">
        <f t="shared" si="70"/>
        <v>8382957.8000000007</v>
      </c>
      <c r="II29" s="3">
        <f t="shared" si="71"/>
        <v>8382957.8000000007</v>
      </c>
      <c r="IJ29" s="3">
        <f t="shared" si="72"/>
        <v>8382957.8000000007</v>
      </c>
      <c r="IK29" s="3">
        <f t="shared" si="73"/>
        <v>8382957.8000000007</v>
      </c>
      <c r="IL29" s="3">
        <f t="shared" si="74"/>
        <v>8382957.8000000007</v>
      </c>
      <c r="IM29" s="3">
        <f t="shared" si="75"/>
        <v>8382957.8000000007</v>
      </c>
      <c r="IN29" s="3">
        <f t="shared" si="76"/>
        <v>8382957.8000000007</v>
      </c>
      <c r="IO29" s="3">
        <f t="shared" si="77"/>
        <v>12574436.700000001</v>
      </c>
      <c r="IP29" s="3">
        <f t="shared" si="78"/>
        <v>8382957.8000000007</v>
      </c>
      <c r="IQ29" s="3">
        <f t="shared" si="79"/>
        <v>8382957.8000000007</v>
      </c>
      <c r="IR29" s="3">
        <f t="shared" si="80"/>
        <v>8382957.8000000007</v>
      </c>
      <c r="IS29" s="3">
        <f t="array" ref="IS29">SUM(IF($C$2:$IR$2&gt;=1,C29:IR29,0))</f>
        <v>193582729.66699848</v>
      </c>
      <c r="IT29" s="5" t="s">
        <v>164</v>
      </c>
    </row>
    <row r="30" spans="1:254" x14ac:dyDescent="0.2">
      <c r="A30" s="2" t="s">
        <v>168</v>
      </c>
      <c r="B30" s="1" t="s">
        <v>157</v>
      </c>
      <c r="C30" s="9">
        <v>280230.30360000004</v>
      </c>
      <c r="D30" s="9">
        <v>81434.44720000001</v>
      </c>
      <c r="E30" s="9">
        <v>81434.44720000001</v>
      </c>
      <c r="F30" s="9">
        <v>33531.831200000008</v>
      </c>
      <c r="G30" s="9">
        <v>179634.81</v>
      </c>
      <c r="H30" s="9">
        <v>81434.44720000001</v>
      </c>
      <c r="I30" s="9">
        <v>21556.177200000006</v>
      </c>
      <c r="J30" s="9">
        <v>29939.135000000002</v>
      </c>
      <c r="K30" s="9">
        <v>71853.923999999999</v>
      </c>
      <c r="L30" s="9">
        <v>91014.970400000006</v>
      </c>
      <c r="M30" s="9">
        <v>83829.578000000009</v>
      </c>
      <c r="N30" s="9">
        <v>101793.05900000002</v>
      </c>
      <c r="O30" s="9">
        <v>23951.308000000005</v>
      </c>
      <c r="P30" s="9">
        <v>20358.611800000002</v>
      </c>
      <c r="Q30" s="9">
        <v>20358.611800000002</v>
      </c>
      <c r="R30" s="9">
        <v>35926.962</v>
      </c>
      <c r="S30" s="9">
        <v>280230.30360000004</v>
      </c>
      <c r="T30" s="9">
        <v>81434.44720000001</v>
      </c>
      <c r="U30" s="9">
        <v>81434.44720000001</v>
      </c>
      <c r="V30" s="9">
        <v>33531.831200000008</v>
      </c>
      <c r="W30" s="9">
        <v>179634.81</v>
      </c>
      <c r="X30" s="9">
        <v>81434.44720000001</v>
      </c>
      <c r="Y30" s="9">
        <v>21556.177200000006</v>
      </c>
      <c r="Z30" s="9">
        <v>29939.135000000002</v>
      </c>
      <c r="AA30" s="9">
        <v>71853.923999999999</v>
      </c>
      <c r="AB30" s="9">
        <v>91014.970400000006</v>
      </c>
      <c r="AC30" s="9">
        <v>83829.578000000009</v>
      </c>
      <c r="AD30" s="9">
        <v>101793.05900000002</v>
      </c>
      <c r="AE30" s="9">
        <v>23951.308000000005</v>
      </c>
      <c r="AF30" s="9">
        <v>20358.611800000002</v>
      </c>
      <c r="AG30" s="9">
        <v>20358.611800000002</v>
      </c>
      <c r="AH30" s="9">
        <v>35926.962</v>
      </c>
      <c r="AI30" s="9">
        <v>280230.30360000004</v>
      </c>
      <c r="AJ30" s="9">
        <v>81434.44720000001</v>
      </c>
      <c r="AK30" s="9">
        <v>81434.44720000001</v>
      </c>
      <c r="AL30" s="9">
        <v>33531.831200000008</v>
      </c>
      <c r="AM30" s="9">
        <v>179634.81</v>
      </c>
      <c r="AN30" s="9">
        <v>81434.44720000001</v>
      </c>
      <c r="AO30" s="9">
        <v>21556.177200000006</v>
      </c>
      <c r="AP30" s="9">
        <v>29939.135000000002</v>
      </c>
      <c r="AQ30" s="9">
        <v>71853.923999999999</v>
      </c>
      <c r="AR30" s="9">
        <v>91014.970400000006</v>
      </c>
      <c r="AS30" s="9">
        <v>83829.578000000009</v>
      </c>
      <c r="AT30" s="9">
        <v>101793.05900000002</v>
      </c>
      <c r="AU30" s="9">
        <v>23951.308000000005</v>
      </c>
      <c r="AV30" s="9">
        <v>20358.611800000002</v>
      </c>
      <c r="AW30" s="9">
        <v>20358.611800000002</v>
      </c>
      <c r="AX30" s="9">
        <v>35926.962</v>
      </c>
      <c r="AY30" s="9">
        <v>359.26962000000003</v>
      </c>
      <c r="AZ30" s="9">
        <v>9580523.2000000011</v>
      </c>
      <c r="BA30" s="9">
        <v>9580523.2000000011</v>
      </c>
      <c r="BB30" s="9">
        <v>2993913.5</v>
      </c>
      <c r="BC30" s="9">
        <v>2993913.5</v>
      </c>
      <c r="BD30" s="9">
        <v>2993913.5</v>
      </c>
      <c r="BE30" s="9">
        <v>2993913.5</v>
      </c>
      <c r="BF30" s="9">
        <v>2993913.5</v>
      </c>
      <c r="BG30" s="9">
        <v>2993913.5</v>
      </c>
      <c r="BH30" s="9">
        <v>2993913.5</v>
      </c>
      <c r="BI30" s="9">
        <v>2993913.5</v>
      </c>
      <c r="BJ30" s="9">
        <v>2993913.5</v>
      </c>
      <c r="BK30" s="9">
        <v>2993913.5</v>
      </c>
      <c r="BL30" s="9">
        <v>2993913.5</v>
      </c>
      <c r="BM30" s="9">
        <v>2993913.5</v>
      </c>
      <c r="BN30" s="9">
        <v>2993913.5</v>
      </c>
      <c r="BO30" s="9">
        <v>2993913.5</v>
      </c>
      <c r="BP30" s="9">
        <v>2993913.5</v>
      </c>
      <c r="BQ30" s="9">
        <v>2993913.5</v>
      </c>
      <c r="BR30" s="9">
        <v>2993913.5</v>
      </c>
      <c r="BS30" s="9">
        <v>2993913.5</v>
      </c>
      <c r="BT30" s="9">
        <v>2993913.5</v>
      </c>
      <c r="BU30" s="9">
        <v>2993913.5</v>
      </c>
      <c r="BV30" s="9">
        <v>2993913.5</v>
      </c>
      <c r="BW30" s="9">
        <v>2993913.5</v>
      </c>
      <c r="BX30" s="9">
        <v>2993913.5</v>
      </c>
      <c r="BY30" s="9">
        <v>2993913.5</v>
      </c>
      <c r="BZ30" s="9">
        <v>2993913.5</v>
      </c>
      <c r="CA30" s="9">
        <v>2993913.5</v>
      </c>
      <c r="CB30" s="9">
        <v>2993913.5</v>
      </c>
      <c r="CC30" s="9">
        <v>2993913.5</v>
      </c>
      <c r="CD30" s="9">
        <v>2993913.5</v>
      </c>
      <c r="CE30" s="9">
        <v>2993913.5</v>
      </c>
      <c r="CF30" s="9">
        <v>2993913.5</v>
      </c>
      <c r="CG30" s="9">
        <v>2993913.5</v>
      </c>
      <c r="CH30" s="9">
        <v>2993913.5</v>
      </c>
      <c r="CI30" s="9">
        <v>2993913.5</v>
      </c>
      <c r="CJ30" s="9">
        <v>2993913.5</v>
      </c>
      <c r="CK30" s="9">
        <v>2993913.5</v>
      </c>
      <c r="CL30" s="9">
        <v>2993913.5</v>
      </c>
      <c r="CM30" s="9">
        <v>2993913.5</v>
      </c>
      <c r="CN30" s="9">
        <v>2993913.5</v>
      </c>
      <c r="CO30" s="9">
        <v>2993913.5</v>
      </c>
      <c r="CP30" s="9">
        <v>2993913.5</v>
      </c>
      <c r="CQ30" s="9">
        <v>2993913.5</v>
      </c>
      <c r="CR30" s="9">
        <v>2993913.5</v>
      </c>
      <c r="CS30" s="9">
        <v>2993913.5</v>
      </c>
      <c r="CT30" s="9">
        <v>2993913.5</v>
      </c>
      <c r="CU30" s="9">
        <v>2993913.5</v>
      </c>
      <c r="CV30" s="9">
        <v>2993913.5</v>
      </c>
      <c r="CW30" s="9">
        <v>2993913.5</v>
      </c>
      <c r="CX30" s="9">
        <v>2993913.5</v>
      </c>
      <c r="CY30" s="9">
        <v>2993913.5</v>
      </c>
      <c r="CZ30" s="9">
        <v>2993913.5</v>
      </c>
      <c r="DA30" s="9">
        <v>2993913.5</v>
      </c>
      <c r="DB30" s="9">
        <v>2993913.5</v>
      </c>
      <c r="DC30" s="9">
        <v>2993913.5</v>
      </c>
      <c r="DD30" s="9">
        <v>2993913.5</v>
      </c>
      <c r="DE30" s="9">
        <v>2993913.5</v>
      </c>
      <c r="DF30" s="9">
        <v>2993913.5</v>
      </c>
      <c r="DG30" s="9">
        <v>2993913.5</v>
      </c>
      <c r="DH30" s="9">
        <v>2993913.5</v>
      </c>
      <c r="DI30" s="9">
        <v>2993913.5</v>
      </c>
      <c r="DJ30" s="9">
        <v>2993913.5</v>
      </c>
      <c r="DK30" s="9">
        <v>2993913.5</v>
      </c>
      <c r="DL30" s="9">
        <v>2993913.5</v>
      </c>
      <c r="DM30" s="9">
        <v>2993913.5</v>
      </c>
      <c r="DN30" s="9">
        <v>2993913.5</v>
      </c>
      <c r="DO30" s="9">
        <v>2993913.5</v>
      </c>
      <c r="DP30" s="9">
        <v>2993913.5</v>
      </c>
      <c r="DQ30" s="9">
        <v>2993913.5</v>
      </c>
      <c r="DR30" s="9">
        <v>2993913.5</v>
      </c>
      <c r="DS30" s="9">
        <v>2993913.5</v>
      </c>
      <c r="DT30" s="9">
        <v>2993913.5</v>
      </c>
      <c r="DU30" s="9">
        <v>2993913.5</v>
      </c>
      <c r="DV30" s="9">
        <v>2993913.5</v>
      </c>
      <c r="DW30" s="9">
        <v>2993913.5</v>
      </c>
      <c r="DX30" s="9">
        <v>2993913.5</v>
      </c>
      <c r="DY30" s="9">
        <v>2993913.5</v>
      </c>
      <c r="DZ30" s="9">
        <v>2993913.5</v>
      </c>
      <c r="EA30" s="9">
        <v>2993913.5</v>
      </c>
      <c r="EB30" s="9">
        <v>2993913.5</v>
      </c>
      <c r="EC30" s="9">
        <v>2993913.5</v>
      </c>
      <c r="ED30" s="9">
        <v>2993913.5</v>
      </c>
      <c r="EE30" s="9">
        <v>2993913.5</v>
      </c>
      <c r="EF30" s="9">
        <v>2993913.5</v>
      </c>
      <c r="EG30" s="9">
        <v>2993913.5</v>
      </c>
      <c r="EH30" s="9">
        <v>2993913.5</v>
      </c>
      <c r="EI30" s="9">
        <v>2993913.5</v>
      </c>
      <c r="EJ30" s="9">
        <v>2993913.5</v>
      </c>
      <c r="EK30" s="9">
        <v>2993913.5</v>
      </c>
      <c r="EL30" s="9">
        <v>2993913.5</v>
      </c>
      <c r="EM30" s="9">
        <v>2993913.5</v>
      </c>
      <c r="EN30" s="9">
        <v>2993913.5</v>
      </c>
      <c r="EO30" s="9">
        <v>2993913.5</v>
      </c>
      <c r="EP30" s="9">
        <v>2993913.5</v>
      </c>
      <c r="EQ30" s="9">
        <v>2993913.5</v>
      </c>
      <c r="ER30" s="9">
        <v>2993913.5</v>
      </c>
      <c r="ES30" s="9">
        <v>2993913.5</v>
      </c>
      <c r="ET30" s="9">
        <v>2993913.5</v>
      </c>
      <c r="EU30" s="9">
        <v>2993913.5</v>
      </c>
      <c r="EV30" s="9">
        <v>2993913.5</v>
      </c>
      <c r="EW30" s="9">
        <v>2993913.5</v>
      </c>
      <c r="EX30" s="9">
        <v>2993913.5</v>
      </c>
      <c r="EY30" s="9">
        <v>2993913.5</v>
      </c>
      <c r="EZ30" s="9">
        <v>2993913.5</v>
      </c>
      <c r="FA30" s="9">
        <v>2993913.5</v>
      </c>
      <c r="FB30" s="9">
        <v>2993913.5</v>
      </c>
      <c r="FC30" s="9">
        <v>2993913.5</v>
      </c>
      <c r="FD30" s="9">
        <v>2993913.5</v>
      </c>
      <c r="FE30" s="9">
        <v>2993913.5</v>
      </c>
      <c r="FF30" s="9">
        <v>2993913.5</v>
      </c>
      <c r="FG30" s="9">
        <v>2993913.5</v>
      </c>
      <c r="FH30" s="9">
        <v>2993913.5</v>
      </c>
      <c r="FI30" s="9">
        <v>2993913.5</v>
      </c>
      <c r="FJ30" s="3">
        <f t="shared" si="81"/>
        <v>395196.58200000005</v>
      </c>
      <c r="FK30" s="3">
        <f t="shared" si="81"/>
        <v>395196.58200000005</v>
      </c>
      <c r="FL30" s="3">
        <f t="shared" si="81"/>
        <v>395196.58200000005</v>
      </c>
      <c r="FM30" s="3">
        <f t="shared" si="1"/>
        <v>395196.58200000005</v>
      </c>
      <c r="FN30" s="3">
        <f t="shared" si="2"/>
        <v>395196.58200000005</v>
      </c>
      <c r="FO30" s="3">
        <f t="shared" si="3"/>
        <v>395196.58200000005</v>
      </c>
      <c r="FP30" s="3">
        <f t="shared" si="4"/>
        <v>352084.22759999998</v>
      </c>
      <c r="FQ30" s="3">
        <f t="shared" si="5"/>
        <v>352084.22759999998</v>
      </c>
      <c r="FR30" s="3">
        <f t="shared" si="6"/>
        <v>352084.22759999998</v>
      </c>
      <c r="FS30" s="3">
        <f t="shared" si="7"/>
        <v>362862.3162</v>
      </c>
      <c r="FT30" s="3">
        <f t="shared" si="8"/>
        <v>362862.3162</v>
      </c>
      <c r="FU30" s="3">
        <f t="shared" si="9"/>
        <v>362862.3162</v>
      </c>
      <c r="FV30" s="3">
        <f t="shared" si="82"/>
        <v>183227.50620000003</v>
      </c>
      <c r="FW30" s="3">
        <f t="shared" si="82"/>
        <v>183227.50620000003</v>
      </c>
      <c r="FX30" s="3">
        <f t="shared" si="82"/>
        <v>183227.50620000003</v>
      </c>
      <c r="FY30" s="3">
        <f t="shared" si="11"/>
        <v>172449.41760000002</v>
      </c>
      <c r="FZ30" s="3">
        <f t="shared" si="12"/>
        <v>172449.41760000002</v>
      </c>
      <c r="GA30" s="3">
        <f t="shared" si="13"/>
        <v>172449.41760000002</v>
      </c>
      <c r="GB30" s="3">
        <f t="shared" si="14"/>
        <v>172449.41760000002</v>
      </c>
      <c r="GC30" s="3">
        <f t="shared" si="15"/>
        <v>172449.41760000002</v>
      </c>
      <c r="GD30" s="3">
        <f t="shared" si="16"/>
        <v>172449.41760000002</v>
      </c>
      <c r="GE30" s="3">
        <f t="shared" si="17"/>
        <v>183227.50620000003</v>
      </c>
      <c r="GF30" s="3">
        <f t="shared" si="18"/>
        <v>183227.50620000003</v>
      </c>
      <c r="GG30" s="3">
        <f t="shared" si="19"/>
        <v>183227.50620000003</v>
      </c>
      <c r="GH30" s="14">
        <f t="shared" si="20"/>
        <v>23951.308000000005</v>
      </c>
      <c r="GI30" s="3">
        <f t="shared" si="21"/>
        <v>23951.308000000005</v>
      </c>
      <c r="GJ30" s="3">
        <f t="shared" si="22"/>
        <v>23951.308000000005</v>
      </c>
      <c r="GK30" s="3">
        <f t="shared" si="23"/>
        <v>21556.177200000006</v>
      </c>
      <c r="GL30" s="3">
        <f t="shared" si="24"/>
        <v>21556.177200000006</v>
      </c>
      <c r="GM30" s="3">
        <f t="shared" si="25"/>
        <v>21556.177200000006</v>
      </c>
      <c r="GN30" s="3">
        <f t="shared" si="26"/>
        <v>29939.135000000002</v>
      </c>
      <c r="GO30" s="3">
        <f t="shared" si="27"/>
        <v>29939.135000000002</v>
      </c>
      <c r="GP30" s="3">
        <f t="shared" si="28"/>
        <v>29939.135000000002</v>
      </c>
      <c r="GQ30" s="3">
        <f t="shared" si="29"/>
        <v>35926.962</v>
      </c>
      <c r="GR30" s="3">
        <f t="shared" si="30"/>
        <v>35926.962</v>
      </c>
      <c r="GS30" s="3">
        <f t="shared" si="31"/>
        <v>35926.962</v>
      </c>
      <c r="GT30" s="3">
        <f t="shared" si="32"/>
        <v>20358.611800000002</v>
      </c>
      <c r="GU30" s="3">
        <f t="shared" si="33"/>
        <v>20358.611800000002</v>
      </c>
      <c r="GV30" s="3">
        <f t="shared" si="34"/>
        <v>20358.611800000002</v>
      </c>
      <c r="GW30" s="3">
        <f t="shared" si="35"/>
        <v>20358.611800000002</v>
      </c>
      <c r="GX30" s="3">
        <f t="shared" si="36"/>
        <v>20358.611800000002</v>
      </c>
      <c r="GY30" s="3">
        <f t="shared" si="37"/>
        <v>20358.611800000002</v>
      </c>
      <c r="GZ30" s="3">
        <f t="shared" si="38"/>
        <v>359.26962000000003</v>
      </c>
      <c r="HA30" s="3">
        <f t="shared" si="38"/>
        <v>9580523.2000000011</v>
      </c>
      <c r="HB30" s="3">
        <f t="shared" si="38"/>
        <v>9580523.2000000011</v>
      </c>
      <c r="HC30" s="3">
        <f t="shared" si="39"/>
        <v>8981740.5</v>
      </c>
      <c r="HD30" s="3">
        <f t="shared" si="40"/>
        <v>8981740.5</v>
      </c>
      <c r="HE30" s="3">
        <f t="shared" si="41"/>
        <v>8981740.5</v>
      </c>
      <c r="HF30" s="3">
        <f t="shared" si="42"/>
        <v>8981740.5</v>
      </c>
      <c r="HG30" s="3">
        <f t="shared" si="43"/>
        <v>8981740.5</v>
      </c>
      <c r="HH30" s="3">
        <f t="shared" si="44"/>
        <v>8981740.5</v>
      </c>
      <c r="HI30" s="3">
        <f t="shared" si="45"/>
        <v>8981740.5</v>
      </c>
      <c r="HJ30" s="3">
        <f t="shared" si="46"/>
        <v>8981740.5</v>
      </c>
      <c r="HK30" s="3">
        <f t="shared" si="47"/>
        <v>8981740.5</v>
      </c>
      <c r="HL30" s="3">
        <f t="shared" si="48"/>
        <v>8981740.5</v>
      </c>
      <c r="HM30" s="3">
        <f t="shared" si="49"/>
        <v>8981740.5</v>
      </c>
      <c r="HN30" s="3">
        <f t="shared" si="50"/>
        <v>8981740.5</v>
      </c>
      <c r="HO30" s="3">
        <f t="shared" si="51"/>
        <v>8981740.5</v>
      </c>
      <c r="HP30" s="3">
        <f t="shared" si="52"/>
        <v>8981740.5</v>
      </c>
      <c r="HQ30" s="3">
        <f t="shared" si="53"/>
        <v>8981740.5</v>
      </c>
      <c r="HR30" s="3">
        <f t="shared" si="54"/>
        <v>8981740.5</v>
      </c>
      <c r="HS30" s="3">
        <f t="shared" si="55"/>
        <v>8981740.5</v>
      </c>
      <c r="HT30" s="3">
        <f t="shared" si="56"/>
        <v>8981740.5</v>
      </c>
      <c r="HU30" s="3">
        <f t="shared" si="57"/>
        <v>8981740.5</v>
      </c>
      <c r="HV30" s="3">
        <f t="shared" si="58"/>
        <v>8981740.5</v>
      </c>
      <c r="HW30" s="3">
        <f t="shared" si="59"/>
        <v>8981740.5</v>
      </c>
      <c r="HX30" s="3">
        <f t="shared" si="60"/>
        <v>5987827</v>
      </c>
      <c r="HY30" s="3">
        <f t="shared" si="61"/>
        <v>5987827</v>
      </c>
      <c r="HZ30" s="3">
        <f t="shared" si="62"/>
        <v>5987827</v>
      </c>
      <c r="IA30" s="3">
        <f t="shared" si="63"/>
        <v>5987827</v>
      </c>
      <c r="IB30" s="3">
        <f t="shared" si="64"/>
        <v>5987827</v>
      </c>
      <c r="IC30" s="3">
        <f t="shared" si="65"/>
        <v>5987827</v>
      </c>
      <c r="ID30" s="3">
        <f t="shared" si="66"/>
        <v>5987827</v>
      </c>
      <c r="IE30" s="3">
        <f t="shared" si="67"/>
        <v>5987827</v>
      </c>
      <c r="IF30" s="3">
        <f t="shared" si="68"/>
        <v>5987827</v>
      </c>
      <c r="IG30" s="3">
        <f t="shared" si="69"/>
        <v>5987827</v>
      </c>
      <c r="IH30" s="3">
        <f t="shared" si="70"/>
        <v>5987827</v>
      </c>
      <c r="II30" s="3">
        <f t="shared" si="71"/>
        <v>5987827</v>
      </c>
      <c r="IJ30" s="3">
        <f t="shared" si="72"/>
        <v>5987827</v>
      </c>
      <c r="IK30" s="3">
        <f t="shared" si="73"/>
        <v>5987827</v>
      </c>
      <c r="IL30" s="3">
        <f t="shared" si="74"/>
        <v>5987827</v>
      </c>
      <c r="IM30" s="3">
        <f t="shared" si="75"/>
        <v>5987827</v>
      </c>
      <c r="IN30" s="3">
        <f t="shared" si="76"/>
        <v>5987827</v>
      </c>
      <c r="IO30" s="3">
        <f t="shared" si="77"/>
        <v>8981740.5</v>
      </c>
      <c r="IP30" s="3">
        <f t="shared" si="78"/>
        <v>5987827</v>
      </c>
      <c r="IQ30" s="3">
        <f t="shared" si="79"/>
        <v>5987827</v>
      </c>
      <c r="IR30" s="3">
        <f t="shared" si="80"/>
        <v>5987827</v>
      </c>
      <c r="IS30" s="3">
        <f t="array" ref="IS30">SUM(IF($C$2:$IR$2&gt;=1,C30:IR30,0))</f>
        <v>103563060.66120002</v>
      </c>
      <c r="IT30" s="5" t="s">
        <v>164</v>
      </c>
    </row>
    <row r="31" spans="1:254" x14ac:dyDescent="0.2">
      <c r="A31" s="2" t="s">
        <v>137</v>
      </c>
      <c r="B31" s="1" t="s">
        <v>7</v>
      </c>
      <c r="C31" s="9">
        <v>282625.43440000009</v>
      </c>
      <c r="D31" s="9">
        <v>83829.578000000009</v>
      </c>
      <c r="E31" s="9">
        <v>83829.578000000009</v>
      </c>
      <c r="F31" s="9">
        <v>35926.962</v>
      </c>
      <c r="G31" s="9">
        <v>182029.94080000001</v>
      </c>
      <c r="H31" s="9">
        <v>83829.578000000009</v>
      </c>
      <c r="I31" s="9">
        <v>23951.308000000005</v>
      </c>
      <c r="J31" s="9">
        <v>32334.265800000005</v>
      </c>
      <c r="K31" s="9">
        <v>74249.054799999998</v>
      </c>
      <c r="L31" s="9">
        <v>93410.101200000005</v>
      </c>
      <c r="M31" s="9">
        <v>86224.708800000022</v>
      </c>
      <c r="N31" s="9">
        <v>104188.18980000001</v>
      </c>
      <c r="O31" s="9">
        <v>26346.4388</v>
      </c>
      <c r="P31" s="9">
        <v>22753.742600000001</v>
      </c>
      <c r="Q31" s="9">
        <v>22753.742600000001</v>
      </c>
      <c r="R31" s="9">
        <v>38322.092800000006</v>
      </c>
      <c r="S31" s="9">
        <v>280230.30360000004</v>
      </c>
      <c r="T31" s="9">
        <v>81434.44720000001</v>
      </c>
      <c r="U31" s="9">
        <v>81434.44720000001</v>
      </c>
      <c r="V31" s="9">
        <v>33531.831200000008</v>
      </c>
      <c r="W31" s="9">
        <v>179634.81</v>
      </c>
      <c r="X31" s="9">
        <v>81434.44720000001</v>
      </c>
      <c r="Y31" s="9">
        <v>21556.177200000006</v>
      </c>
      <c r="Z31" s="9">
        <v>29939.135000000002</v>
      </c>
      <c r="AA31" s="9">
        <v>71853.923999999999</v>
      </c>
      <c r="AB31" s="9">
        <v>91014.970400000006</v>
      </c>
      <c r="AC31" s="9">
        <v>83829.578000000009</v>
      </c>
      <c r="AD31" s="9">
        <v>101793.05900000002</v>
      </c>
      <c r="AE31" s="9">
        <v>23951.308000000005</v>
      </c>
      <c r="AF31" s="9">
        <v>20358.611800000002</v>
      </c>
      <c r="AG31" s="9">
        <v>20358.611800000002</v>
      </c>
      <c r="AH31" s="9">
        <v>35926.962</v>
      </c>
      <c r="AI31" s="9">
        <v>277835.1728</v>
      </c>
      <c r="AJ31" s="9">
        <v>79039.316400000011</v>
      </c>
      <c r="AK31" s="9">
        <v>79039.316400000011</v>
      </c>
      <c r="AL31" s="9">
        <v>31136.700400000002</v>
      </c>
      <c r="AM31" s="9">
        <v>177239.67920000001</v>
      </c>
      <c r="AN31" s="9">
        <v>79039.316400000011</v>
      </c>
      <c r="AO31" s="9">
        <v>19161.046400000003</v>
      </c>
      <c r="AP31" s="9">
        <v>27544.004200000003</v>
      </c>
      <c r="AQ31" s="9">
        <v>69458.7932</v>
      </c>
      <c r="AR31" s="9">
        <v>88619.839600000007</v>
      </c>
      <c r="AS31" s="9">
        <v>81434.44720000001</v>
      </c>
      <c r="AT31" s="9">
        <v>99397.928200000009</v>
      </c>
      <c r="AU31" s="9">
        <v>21556.177200000006</v>
      </c>
      <c r="AV31" s="9">
        <v>17963.481</v>
      </c>
      <c r="AW31" s="9">
        <v>17963.481</v>
      </c>
      <c r="AX31" s="9">
        <v>33531.831200000008</v>
      </c>
      <c r="AY31" s="9">
        <v>77.841751000000031</v>
      </c>
      <c r="AZ31" s="9">
        <v>25809598.972749606</v>
      </c>
      <c r="BA31" s="9">
        <v>25809598.972749606</v>
      </c>
      <c r="BB31" s="9">
        <v>4191478.9000000004</v>
      </c>
      <c r="BC31" s="9">
        <v>4191478.9000000004</v>
      </c>
      <c r="BD31" s="9">
        <v>4191478.9000000004</v>
      </c>
      <c r="BE31" s="9">
        <v>4191478.9000000004</v>
      </c>
      <c r="BF31" s="9">
        <v>4191478.9000000004</v>
      </c>
      <c r="BG31" s="9">
        <v>4191478.9000000004</v>
      </c>
      <c r="BH31" s="9">
        <v>4191478.9000000004</v>
      </c>
      <c r="BI31" s="9">
        <v>4191478.9000000004</v>
      </c>
      <c r="BJ31" s="9">
        <v>4191478.9000000004</v>
      </c>
      <c r="BK31" s="9">
        <v>4191478.9000000004</v>
      </c>
      <c r="BL31" s="9">
        <v>4191478.9000000004</v>
      </c>
      <c r="BM31" s="9">
        <v>4191478.9000000004</v>
      </c>
      <c r="BN31" s="9">
        <v>4191478.9000000004</v>
      </c>
      <c r="BO31" s="9">
        <v>4191478.9000000004</v>
      </c>
      <c r="BP31" s="9">
        <v>4191478.9000000004</v>
      </c>
      <c r="BQ31" s="9">
        <v>4191478.9000000004</v>
      </c>
      <c r="BR31" s="9">
        <v>4191478.9000000004</v>
      </c>
      <c r="BS31" s="9">
        <v>4191478.9000000004</v>
      </c>
      <c r="BT31" s="9">
        <v>4191478.9000000004</v>
      </c>
      <c r="BU31" s="9">
        <v>4191478.9000000004</v>
      </c>
      <c r="BV31" s="9">
        <v>4191478.9000000004</v>
      </c>
      <c r="BW31" s="9">
        <v>4191478.9000000004</v>
      </c>
      <c r="BX31" s="9">
        <v>4191478.9000000004</v>
      </c>
      <c r="BY31" s="9">
        <v>4191478.9000000004</v>
      </c>
      <c r="BZ31" s="9">
        <v>4191478.9000000004</v>
      </c>
      <c r="CA31" s="9">
        <v>4191478.9000000004</v>
      </c>
      <c r="CB31" s="9">
        <v>4191478.9000000004</v>
      </c>
      <c r="CC31" s="9">
        <v>4191478.9000000004</v>
      </c>
      <c r="CD31" s="9">
        <v>4191478.9000000004</v>
      </c>
      <c r="CE31" s="9">
        <v>4191478.9000000004</v>
      </c>
      <c r="CF31" s="9">
        <v>4191478.9000000004</v>
      </c>
      <c r="CG31" s="9">
        <v>4191478.9000000004</v>
      </c>
      <c r="CH31" s="9">
        <v>4191478.9000000004</v>
      </c>
      <c r="CI31" s="9">
        <v>4191478.9000000004</v>
      </c>
      <c r="CJ31" s="9">
        <v>4191478.9000000004</v>
      </c>
      <c r="CK31" s="9">
        <v>4191478.9000000004</v>
      </c>
      <c r="CL31" s="9">
        <v>4191478.9000000004</v>
      </c>
      <c r="CM31" s="9">
        <v>4191478.9000000004</v>
      </c>
      <c r="CN31" s="9">
        <v>4191478.9000000004</v>
      </c>
      <c r="CO31" s="9">
        <v>4191478.9000000004</v>
      </c>
      <c r="CP31" s="9">
        <v>4191478.9000000004</v>
      </c>
      <c r="CQ31" s="9">
        <v>4191478.9000000004</v>
      </c>
      <c r="CR31" s="9">
        <v>4191478.9000000004</v>
      </c>
      <c r="CS31" s="9">
        <v>4191478.9000000004</v>
      </c>
      <c r="CT31" s="9">
        <v>4191478.9000000004</v>
      </c>
      <c r="CU31" s="9">
        <v>4191478.9000000004</v>
      </c>
      <c r="CV31" s="9">
        <v>4191478.9000000004</v>
      </c>
      <c r="CW31" s="9">
        <v>4191478.9000000004</v>
      </c>
      <c r="CX31" s="9">
        <v>4191478.9000000004</v>
      </c>
      <c r="CY31" s="9">
        <v>4191478.9000000004</v>
      </c>
      <c r="CZ31" s="9">
        <v>4191478.9000000004</v>
      </c>
      <c r="DA31" s="9">
        <v>4191478.9000000004</v>
      </c>
      <c r="DB31" s="9">
        <v>4191478.9000000004</v>
      </c>
      <c r="DC31" s="9">
        <v>4191478.9000000004</v>
      </c>
      <c r="DD31" s="9">
        <v>4191478.9000000004</v>
      </c>
      <c r="DE31" s="9">
        <v>4191478.9000000004</v>
      </c>
      <c r="DF31" s="9">
        <v>4191478.9000000004</v>
      </c>
      <c r="DG31" s="9">
        <v>4191478.9000000004</v>
      </c>
      <c r="DH31" s="9">
        <v>4191478.9000000004</v>
      </c>
      <c r="DI31" s="9">
        <v>4191478.9000000004</v>
      </c>
      <c r="DJ31" s="9">
        <v>4191478.9000000004</v>
      </c>
      <c r="DK31" s="9">
        <v>4191478.9000000004</v>
      </c>
      <c r="DL31" s="9">
        <v>4191478.9000000004</v>
      </c>
      <c r="DM31" s="9">
        <v>4191478.9000000004</v>
      </c>
      <c r="DN31" s="9">
        <v>4191478.9000000004</v>
      </c>
      <c r="DO31" s="9">
        <v>4191478.9000000004</v>
      </c>
      <c r="DP31" s="9">
        <v>4191478.9000000004</v>
      </c>
      <c r="DQ31" s="9">
        <v>4191478.9000000004</v>
      </c>
      <c r="DR31" s="9">
        <v>4191478.9000000004</v>
      </c>
      <c r="DS31" s="9">
        <v>4191478.9000000004</v>
      </c>
      <c r="DT31" s="9">
        <v>4191478.9000000004</v>
      </c>
      <c r="DU31" s="9">
        <v>4191478.9000000004</v>
      </c>
      <c r="DV31" s="9">
        <v>4191478.9000000004</v>
      </c>
      <c r="DW31" s="9">
        <v>4191478.9000000004</v>
      </c>
      <c r="DX31" s="9">
        <v>4191478.9000000004</v>
      </c>
      <c r="DY31" s="9">
        <v>4191478.9000000004</v>
      </c>
      <c r="DZ31" s="9">
        <v>4191478.9000000004</v>
      </c>
      <c r="EA31" s="9">
        <v>4191478.9000000004</v>
      </c>
      <c r="EB31" s="9">
        <v>4191478.9000000004</v>
      </c>
      <c r="EC31" s="9">
        <v>4191478.9000000004</v>
      </c>
      <c r="ED31" s="9">
        <v>4191478.9000000004</v>
      </c>
      <c r="EE31" s="9">
        <v>4191478.9000000004</v>
      </c>
      <c r="EF31" s="9">
        <v>4191478.9000000004</v>
      </c>
      <c r="EG31" s="9">
        <v>4191478.9000000004</v>
      </c>
      <c r="EH31" s="9">
        <v>4191478.9000000004</v>
      </c>
      <c r="EI31" s="9">
        <v>4191478.9000000004</v>
      </c>
      <c r="EJ31" s="9">
        <v>4191478.9000000004</v>
      </c>
      <c r="EK31" s="9">
        <v>4191478.9000000004</v>
      </c>
      <c r="EL31" s="9">
        <v>4191478.9000000004</v>
      </c>
      <c r="EM31" s="9">
        <v>4191478.9000000004</v>
      </c>
      <c r="EN31" s="9">
        <v>4191478.9000000004</v>
      </c>
      <c r="EO31" s="9">
        <v>4191478.9000000004</v>
      </c>
      <c r="EP31" s="9">
        <v>4191478.9000000004</v>
      </c>
      <c r="EQ31" s="9">
        <v>4191478.9000000004</v>
      </c>
      <c r="ER31" s="9">
        <v>4191478.9000000004</v>
      </c>
      <c r="ES31" s="9">
        <v>4191478.9000000004</v>
      </c>
      <c r="ET31" s="9">
        <v>4191478.9000000004</v>
      </c>
      <c r="EU31" s="9">
        <v>4191478.9000000004</v>
      </c>
      <c r="EV31" s="9">
        <v>4191478.9000000004</v>
      </c>
      <c r="EW31" s="9">
        <v>4191478.9000000004</v>
      </c>
      <c r="EX31" s="9">
        <v>4191478.9000000004</v>
      </c>
      <c r="EY31" s="9">
        <v>4191478.9000000004</v>
      </c>
      <c r="EZ31" s="9">
        <v>4191478.9000000004</v>
      </c>
      <c r="FA31" s="9">
        <v>4191478.9000000004</v>
      </c>
      <c r="FB31" s="9">
        <v>4191478.9000000004</v>
      </c>
      <c r="FC31" s="9">
        <v>4191478.9000000004</v>
      </c>
      <c r="FD31" s="9">
        <v>4191478.9000000004</v>
      </c>
      <c r="FE31" s="9">
        <v>4191478.9000000004</v>
      </c>
      <c r="FF31" s="9">
        <v>4191478.9000000004</v>
      </c>
      <c r="FG31" s="9">
        <v>4191478.9000000004</v>
      </c>
      <c r="FH31" s="9">
        <v>4191478.9000000004</v>
      </c>
      <c r="FI31" s="9">
        <v>4191478.9000000004</v>
      </c>
      <c r="FJ31" s="3">
        <f t="shared" si="81"/>
        <v>402381.97440000012</v>
      </c>
      <c r="FK31" s="3">
        <f t="shared" si="81"/>
        <v>395196.58200000005</v>
      </c>
      <c r="FL31" s="3">
        <f t="shared" si="81"/>
        <v>388011.18960000004</v>
      </c>
      <c r="FM31" s="3">
        <f t="shared" si="1"/>
        <v>402381.97440000012</v>
      </c>
      <c r="FN31" s="3">
        <f t="shared" si="2"/>
        <v>395196.58200000005</v>
      </c>
      <c r="FO31" s="3">
        <f t="shared" si="3"/>
        <v>388011.18960000004</v>
      </c>
      <c r="FP31" s="3">
        <f t="shared" si="4"/>
        <v>359269.62</v>
      </c>
      <c r="FQ31" s="3">
        <f t="shared" si="5"/>
        <v>352084.22759999998</v>
      </c>
      <c r="FR31" s="3">
        <f t="shared" si="6"/>
        <v>344898.83520000003</v>
      </c>
      <c r="FS31" s="3">
        <f t="shared" si="7"/>
        <v>370047.70860000001</v>
      </c>
      <c r="FT31" s="3">
        <f t="shared" si="8"/>
        <v>362862.3162</v>
      </c>
      <c r="FU31" s="3">
        <f t="shared" si="9"/>
        <v>355676.92380000005</v>
      </c>
      <c r="FV31" s="3">
        <f t="shared" si="82"/>
        <v>188017.76780000003</v>
      </c>
      <c r="FW31" s="3">
        <f t="shared" si="82"/>
        <v>183227.50620000003</v>
      </c>
      <c r="FX31" s="3">
        <f t="shared" si="82"/>
        <v>183227.50620000003</v>
      </c>
      <c r="FY31" s="3">
        <f t="shared" si="11"/>
        <v>177239.67920000001</v>
      </c>
      <c r="FZ31" s="3">
        <f t="shared" si="12"/>
        <v>172449.41760000002</v>
      </c>
      <c r="GA31" s="3">
        <f t="shared" si="13"/>
        <v>167659.15600000002</v>
      </c>
      <c r="GB31" s="3">
        <f t="shared" si="14"/>
        <v>177239.67920000001</v>
      </c>
      <c r="GC31" s="3">
        <f t="shared" si="15"/>
        <v>172449.41760000002</v>
      </c>
      <c r="GD31" s="3">
        <f t="shared" si="16"/>
        <v>167659.15600000002</v>
      </c>
      <c r="GE31" s="3">
        <f t="shared" si="17"/>
        <v>188017.76780000003</v>
      </c>
      <c r="GF31" s="3">
        <f t="shared" si="18"/>
        <v>183227.50620000003</v>
      </c>
      <c r="GG31" s="3">
        <f t="shared" si="19"/>
        <v>183227.50620000003</v>
      </c>
      <c r="GH31" s="14">
        <f t="shared" si="20"/>
        <v>26346.4388</v>
      </c>
      <c r="GI31" s="3">
        <f t="shared" si="21"/>
        <v>23951.308000000005</v>
      </c>
      <c r="GJ31" s="3">
        <f t="shared" si="22"/>
        <v>21556.177200000006</v>
      </c>
      <c r="GK31" s="3">
        <f t="shared" si="23"/>
        <v>23951.308000000005</v>
      </c>
      <c r="GL31" s="3">
        <f t="shared" si="24"/>
        <v>21556.177200000006</v>
      </c>
      <c r="GM31" s="3">
        <f t="shared" si="25"/>
        <v>19161.046400000003</v>
      </c>
      <c r="GN31" s="3">
        <f t="shared" si="26"/>
        <v>32334.265800000005</v>
      </c>
      <c r="GO31" s="3">
        <f t="shared" si="27"/>
        <v>29939.135000000002</v>
      </c>
      <c r="GP31" s="3">
        <f t="shared" si="28"/>
        <v>27544.004200000003</v>
      </c>
      <c r="GQ31" s="3">
        <f t="shared" si="29"/>
        <v>38322.092800000006</v>
      </c>
      <c r="GR31" s="3">
        <f t="shared" si="30"/>
        <v>35926.962</v>
      </c>
      <c r="GS31" s="3">
        <f t="shared" si="31"/>
        <v>33531.831200000008</v>
      </c>
      <c r="GT31" s="3">
        <f t="shared" si="32"/>
        <v>22753.742600000001</v>
      </c>
      <c r="GU31" s="3">
        <f t="shared" si="33"/>
        <v>20358.611800000002</v>
      </c>
      <c r="GV31" s="3">
        <f t="shared" si="34"/>
        <v>17963.481</v>
      </c>
      <c r="GW31" s="3">
        <f t="shared" si="35"/>
        <v>22753.742600000001</v>
      </c>
      <c r="GX31" s="3">
        <f t="shared" si="36"/>
        <v>20358.611800000002</v>
      </c>
      <c r="GY31" s="3">
        <f t="shared" si="37"/>
        <v>17963.481</v>
      </c>
      <c r="GZ31" s="3">
        <f t="shared" si="38"/>
        <v>77.841751000000031</v>
      </c>
      <c r="HA31" s="3">
        <f t="shared" si="38"/>
        <v>25809598.972749606</v>
      </c>
      <c r="HB31" s="3">
        <f t="shared" si="38"/>
        <v>25809598.972749606</v>
      </c>
      <c r="HC31" s="3">
        <f t="shared" si="39"/>
        <v>12574436.700000001</v>
      </c>
      <c r="HD31" s="3">
        <f t="shared" si="40"/>
        <v>12574436.700000001</v>
      </c>
      <c r="HE31" s="3">
        <f t="shared" si="41"/>
        <v>12574436.700000001</v>
      </c>
      <c r="HF31" s="3">
        <f t="shared" si="42"/>
        <v>12574436.700000001</v>
      </c>
      <c r="HG31" s="3">
        <f t="shared" si="43"/>
        <v>12574436.700000001</v>
      </c>
      <c r="HH31" s="3">
        <f t="shared" si="44"/>
        <v>12574436.700000001</v>
      </c>
      <c r="HI31" s="3">
        <f t="shared" si="45"/>
        <v>12574436.700000001</v>
      </c>
      <c r="HJ31" s="3">
        <f t="shared" si="46"/>
        <v>12574436.700000001</v>
      </c>
      <c r="HK31" s="3">
        <f t="shared" si="47"/>
        <v>12574436.700000001</v>
      </c>
      <c r="HL31" s="3">
        <f t="shared" si="48"/>
        <v>12574436.700000001</v>
      </c>
      <c r="HM31" s="3">
        <f t="shared" si="49"/>
        <v>12574436.700000001</v>
      </c>
      <c r="HN31" s="3">
        <f t="shared" si="50"/>
        <v>12574436.700000001</v>
      </c>
      <c r="HO31" s="3">
        <f t="shared" si="51"/>
        <v>12574436.700000001</v>
      </c>
      <c r="HP31" s="3">
        <f t="shared" si="52"/>
        <v>12574436.700000001</v>
      </c>
      <c r="HQ31" s="3">
        <f t="shared" si="53"/>
        <v>12574436.700000001</v>
      </c>
      <c r="HR31" s="3">
        <f t="shared" si="54"/>
        <v>12574436.700000001</v>
      </c>
      <c r="HS31" s="3">
        <f t="shared" si="55"/>
        <v>12574436.700000001</v>
      </c>
      <c r="HT31" s="3">
        <f t="shared" si="56"/>
        <v>12574436.700000001</v>
      </c>
      <c r="HU31" s="3">
        <f t="shared" si="57"/>
        <v>12574436.700000001</v>
      </c>
      <c r="HV31" s="3">
        <f t="shared" si="58"/>
        <v>12574436.700000001</v>
      </c>
      <c r="HW31" s="3">
        <f t="shared" si="59"/>
        <v>12574436.700000001</v>
      </c>
      <c r="HX31" s="3">
        <f t="shared" si="60"/>
        <v>8382957.8000000007</v>
      </c>
      <c r="HY31" s="3">
        <f t="shared" si="61"/>
        <v>8382957.8000000007</v>
      </c>
      <c r="HZ31" s="3">
        <f t="shared" si="62"/>
        <v>8382957.8000000007</v>
      </c>
      <c r="IA31" s="3">
        <f t="shared" si="63"/>
        <v>8382957.8000000007</v>
      </c>
      <c r="IB31" s="3">
        <f t="shared" si="64"/>
        <v>8382957.8000000007</v>
      </c>
      <c r="IC31" s="3">
        <f t="shared" si="65"/>
        <v>8382957.8000000007</v>
      </c>
      <c r="ID31" s="3">
        <f t="shared" si="66"/>
        <v>8382957.8000000007</v>
      </c>
      <c r="IE31" s="3">
        <f t="shared" si="67"/>
        <v>8382957.8000000007</v>
      </c>
      <c r="IF31" s="3">
        <f t="shared" si="68"/>
        <v>8382957.8000000007</v>
      </c>
      <c r="IG31" s="3">
        <f t="shared" si="69"/>
        <v>8382957.8000000007</v>
      </c>
      <c r="IH31" s="3">
        <f t="shared" si="70"/>
        <v>8382957.8000000007</v>
      </c>
      <c r="II31" s="3">
        <f t="shared" si="71"/>
        <v>8382957.8000000007</v>
      </c>
      <c r="IJ31" s="3">
        <f t="shared" si="72"/>
        <v>8382957.8000000007</v>
      </c>
      <c r="IK31" s="3">
        <f t="shared" si="73"/>
        <v>8382957.8000000007</v>
      </c>
      <c r="IL31" s="3">
        <f t="shared" si="74"/>
        <v>8382957.8000000007</v>
      </c>
      <c r="IM31" s="3">
        <f t="shared" si="75"/>
        <v>8382957.8000000007</v>
      </c>
      <c r="IN31" s="3">
        <f t="shared" si="76"/>
        <v>8382957.8000000007</v>
      </c>
      <c r="IO31" s="3">
        <f t="shared" si="77"/>
        <v>12574436.700000001</v>
      </c>
      <c r="IP31" s="3">
        <f t="shared" si="78"/>
        <v>8382957.8000000007</v>
      </c>
      <c r="IQ31" s="3">
        <f t="shared" si="79"/>
        <v>8382957.8000000007</v>
      </c>
      <c r="IR31" s="3">
        <f t="shared" si="80"/>
        <v>8382957.8000000007</v>
      </c>
      <c r="IS31" s="3">
        <f t="array" ref="IS31">SUM(IF($C$2:$IR$2&gt;=1,C31:IR31,0))</f>
        <v>193582729.66699848</v>
      </c>
      <c r="IT31" s="5" t="s">
        <v>164</v>
      </c>
    </row>
    <row r="32" spans="1:254" x14ac:dyDescent="0.2">
      <c r="A32" s="2" t="s">
        <v>168</v>
      </c>
      <c r="B32" s="1" t="s">
        <v>7</v>
      </c>
      <c r="C32" s="9">
        <v>280230.30360000004</v>
      </c>
      <c r="D32" s="9">
        <v>81434.44720000001</v>
      </c>
      <c r="E32" s="9">
        <v>81434.44720000001</v>
      </c>
      <c r="F32" s="9">
        <v>33531.831200000008</v>
      </c>
      <c r="G32" s="9">
        <v>179634.81</v>
      </c>
      <c r="H32" s="9">
        <v>81434.44720000001</v>
      </c>
      <c r="I32" s="9">
        <v>21556.177200000006</v>
      </c>
      <c r="J32" s="9">
        <v>29939.135000000002</v>
      </c>
      <c r="K32" s="9">
        <v>71853.923999999999</v>
      </c>
      <c r="L32" s="9">
        <v>91014.970400000006</v>
      </c>
      <c r="M32" s="9">
        <v>83829.578000000009</v>
      </c>
      <c r="N32" s="9">
        <v>101793.05900000002</v>
      </c>
      <c r="O32" s="9">
        <v>23951.308000000005</v>
      </c>
      <c r="P32" s="9">
        <v>20358.611800000002</v>
      </c>
      <c r="Q32" s="9">
        <v>20358.611800000002</v>
      </c>
      <c r="R32" s="9">
        <v>35926.962</v>
      </c>
      <c r="S32" s="9">
        <v>280230.30360000004</v>
      </c>
      <c r="T32" s="9">
        <v>81434.44720000001</v>
      </c>
      <c r="U32" s="9">
        <v>81434.44720000001</v>
      </c>
      <c r="V32" s="9">
        <v>33531.831200000008</v>
      </c>
      <c r="W32" s="9">
        <v>179634.81</v>
      </c>
      <c r="X32" s="9">
        <v>81434.44720000001</v>
      </c>
      <c r="Y32" s="9">
        <v>21556.177200000006</v>
      </c>
      <c r="Z32" s="9">
        <v>29939.135000000002</v>
      </c>
      <c r="AA32" s="9">
        <v>71853.923999999999</v>
      </c>
      <c r="AB32" s="9">
        <v>91014.970400000006</v>
      </c>
      <c r="AC32" s="9">
        <v>83829.578000000009</v>
      </c>
      <c r="AD32" s="9">
        <v>101793.05900000002</v>
      </c>
      <c r="AE32" s="9">
        <v>23951.308000000005</v>
      </c>
      <c r="AF32" s="9">
        <v>20358.611800000002</v>
      </c>
      <c r="AG32" s="9">
        <v>20358.611800000002</v>
      </c>
      <c r="AH32" s="9">
        <v>35926.962</v>
      </c>
      <c r="AI32" s="9">
        <v>280230.30360000004</v>
      </c>
      <c r="AJ32" s="9">
        <v>81434.44720000001</v>
      </c>
      <c r="AK32" s="9">
        <v>81434.44720000001</v>
      </c>
      <c r="AL32" s="9">
        <v>33531.831200000008</v>
      </c>
      <c r="AM32" s="9">
        <v>179634.81</v>
      </c>
      <c r="AN32" s="9">
        <v>81434.44720000001</v>
      </c>
      <c r="AO32" s="9">
        <v>21556.177200000006</v>
      </c>
      <c r="AP32" s="9">
        <v>29939.135000000002</v>
      </c>
      <c r="AQ32" s="9">
        <v>71853.923999999999</v>
      </c>
      <c r="AR32" s="9">
        <v>91014.970400000006</v>
      </c>
      <c r="AS32" s="9">
        <v>83829.578000000009</v>
      </c>
      <c r="AT32" s="9">
        <v>101793.05900000002</v>
      </c>
      <c r="AU32" s="9">
        <v>23951.308000000005</v>
      </c>
      <c r="AV32" s="9">
        <v>20358.611800000002</v>
      </c>
      <c r="AW32" s="9">
        <v>20358.611800000002</v>
      </c>
      <c r="AX32" s="9">
        <v>35926.962</v>
      </c>
      <c r="AY32" s="9">
        <v>359.26962000000003</v>
      </c>
      <c r="AZ32" s="9">
        <v>9580523.2000000011</v>
      </c>
      <c r="BA32" s="9">
        <v>9580523.2000000011</v>
      </c>
      <c r="BB32" s="9">
        <v>2993913.5</v>
      </c>
      <c r="BC32" s="9">
        <v>2993913.5</v>
      </c>
      <c r="BD32" s="9">
        <v>2993913.5</v>
      </c>
      <c r="BE32" s="9">
        <v>2993913.5</v>
      </c>
      <c r="BF32" s="9">
        <v>2993913.5</v>
      </c>
      <c r="BG32" s="9">
        <v>2993913.5</v>
      </c>
      <c r="BH32" s="9">
        <v>2993913.5</v>
      </c>
      <c r="BI32" s="9">
        <v>2993913.5</v>
      </c>
      <c r="BJ32" s="9">
        <v>2993913.5</v>
      </c>
      <c r="BK32" s="9">
        <v>2993913.5</v>
      </c>
      <c r="BL32" s="9">
        <v>2993913.5</v>
      </c>
      <c r="BM32" s="9">
        <v>2993913.5</v>
      </c>
      <c r="BN32" s="9">
        <v>2993913.5</v>
      </c>
      <c r="BO32" s="9">
        <v>2993913.5</v>
      </c>
      <c r="BP32" s="9">
        <v>2993913.5</v>
      </c>
      <c r="BQ32" s="9">
        <v>2993913.5</v>
      </c>
      <c r="BR32" s="9">
        <v>2993913.5</v>
      </c>
      <c r="BS32" s="9">
        <v>2993913.5</v>
      </c>
      <c r="BT32" s="9">
        <v>2993913.5</v>
      </c>
      <c r="BU32" s="9">
        <v>2993913.5</v>
      </c>
      <c r="BV32" s="9">
        <v>2993913.5</v>
      </c>
      <c r="BW32" s="9">
        <v>2993913.5</v>
      </c>
      <c r="BX32" s="9">
        <v>2993913.5</v>
      </c>
      <c r="BY32" s="9">
        <v>2993913.5</v>
      </c>
      <c r="BZ32" s="9">
        <v>2993913.5</v>
      </c>
      <c r="CA32" s="9">
        <v>2993913.5</v>
      </c>
      <c r="CB32" s="9">
        <v>2993913.5</v>
      </c>
      <c r="CC32" s="9">
        <v>2993913.5</v>
      </c>
      <c r="CD32" s="9">
        <v>2993913.5</v>
      </c>
      <c r="CE32" s="9">
        <v>2993913.5</v>
      </c>
      <c r="CF32" s="9">
        <v>2993913.5</v>
      </c>
      <c r="CG32" s="9">
        <v>2993913.5</v>
      </c>
      <c r="CH32" s="9">
        <v>2993913.5</v>
      </c>
      <c r="CI32" s="9">
        <v>2993913.5</v>
      </c>
      <c r="CJ32" s="9">
        <v>2993913.5</v>
      </c>
      <c r="CK32" s="9">
        <v>2993913.5</v>
      </c>
      <c r="CL32" s="9">
        <v>2993913.5</v>
      </c>
      <c r="CM32" s="9">
        <v>2993913.5</v>
      </c>
      <c r="CN32" s="9">
        <v>2993913.5</v>
      </c>
      <c r="CO32" s="9">
        <v>2993913.5</v>
      </c>
      <c r="CP32" s="9">
        <v>2993913.5</v>
      </c>
      <c r="CQ32" s="9">
        <v>2993913.5</v>
      </c>
      <c r="CR32" s="9">
        <v>2993913.5</v>
      </c>
      <c r="CS32" s="9">
        <v>2993913.5</v>
      </c>
      <c r="CT32" s="9">
        <v>2993913.5</v>
      </c>
      <c r="CU32" s="9">
        <v>2993913.5</v>
      </c>
      <c r="CV32" s="9">
        <v>2993913.5</v>
      </c>
      <c r="CW32" s="9">
        <v>2993913.5</v>
      </c>
      <c r="CX32" s="9">
        <v>2993913.5</v>
      </c>
      <c r="CY32" s="9">
        <v>2993913.5</v>
      </c>
      <c r="CZ32" s="9">
        <v>2993913.5</v>
      </c>
      <c r="DA32" s="9">
        <v>2993913.5</v>
      </c>
      <c r="DB32" s="9">
        <v>2993913.5</v>
      </c>
      <c r="DC32" s="9">
        <v>2993913.5</v>
      </c>
      <c r="DD32" s="9">
        <v>2993913.5</v>
      </c>
      <c r="DE32" s="9">
        <v>2993913.5</v>
      </c>
      <c r="DF32" s="9">
        <v>2993913.5</v>
      </c>
      <c r="DG32" s="9">
        <v>2993913.5</v>
      </c>
      <c r="DH32" s="9">
        <v>2993913.5</v>
      </c>
      <c r="DI32" s="9">
        <v>2993913.5</v>
      </c>
      <c r="DJ32" s="9">
        <v>2993913.5</v>
      </c>
      <c r="DK32" s="9">
        <v>2993913.5</v>
      </c>
      <c r="DL32" s="9">
        <v>2993913.5</v>
      </c>
      <c r="DM32" s="9">
        <v>2993913.5</v>
      </c>
      <c r="DN32" s="9">
        <v>2993913.5</v>
      </c>
      <c r="DO32" s="9">
        <v>2993913.5</v>
      </c>
      <c r="DP32" s="9">
        <v>2993913.5</v>
      </c>
      <c r="DQ32" s="9">
        <v>2993913.5</v>
      </c>
      <c r="DR32" s="9">
        <v>2993913.5</v>
      </c>
      <c r="DS32" s="9">
        <v>2993913.5</v>
      </c>
      <c r="DT32" s="9">
        <v>2993913.5</v>
      </c>
      <c r="DU32" s="9">
        <v>2993913.5</v>
      </c>
      <c r="DV32" s="9">
        <v>2993913.5</v>
      </c>
      <c r="DW32" s="9">
        <v>2993913.5</v>
      </c>
      <c r="DX32" s="9">
        <v>2993913.5</v>
      </c>
      <c r="DY32" s="9">
        <v>2993913.5</v>
      </c>
      <c r="DZ32" s="9">
        <v>2993913.5</v>
      </c>
      <c r="EA32" s="9">
        <v>2993913.5</v>
      </c>
      <c r="EB32" s="9">
        <v>2993913.5</v>
      </c>
      <c r="EC32" s="9">
        <v>2993913.5</v>
      </c>
      <c r="ED32" s="9">
        <v>2993913.5</v>
      </c>
      <c r="EE32" s="9">
        <v>2993913.5</v>
      </c>
      <c r="EF32" s="9">
        <v>2993913.5</v>
      </c>
      <c r="EG32" s="9">
        <v>2993913.5</v>
      </c>
      <c r="EH32" s="9">
        <v>2993913.5</v>
      </c>
      <c r="EI32" s="9">
        <v>2993913.5</v>
      </c>
      <c r="EJ32" s="9">
        <v>2993913.5</v>
      </c>
      <c r="EK32" s="9">
        <v>2993913.5</v>
      </c>
      <c r="EL32" s="9">
        <v>2993913.5</v>
      </c>
      <c r="EM32" s="9">
        <v>2993913.5</v>
      </c>
      <c r="EN32" s="9">
        <v>2993913.5</v>
      </c>
      <c r="EO32" s="9">
        <v>2993913.5</v>
      </c>
      <c r="EP32" s="9">
        <v>2993913.5</v>
      </c>
      <c r="EQ32" s="9">
        <v>2993913.5</v>
      </c>
      <c r="ER32" s="9">
        <v>2993913.5</v>
      </c>
      <c r="ES32" s="9">
        <v>2993913.5</v>
      </c>
      <c r="ET32" s="9">
        <v>2993913.5</v>
      </c>
      <c r="EU32" s="9">
        <v>2993913.5</v>
      </c>
      <c r="EV32" s="9">
        <v>2993913.5</v>
      </c>
      <c r="EW32" s="9">
        <v>2993913.5</v>
      </c>
      <c r="EX32" s="9">
        <v>2993913.5</v>
      </c>
      <c r="EY32" s="9">
        <v>2993913.5</v>
      </c>
      <c r="EZ32" s="9">
        <v>2993913.5</v>
      </c>
      <c r="FA32" s="9">
        <v>2993913.5</v>
      </c>
      <c r="FB32" s="9">
        <v>2993913.5</v>
      </c>
      <c r="FC32" s="9">
        <v>2993913.5</v>
      </c>
      <c r="FD32" s="9">
        <v>2993913.5</v>
      </c>
      <c r="FE32" s="9">
        <v>2993913.5</v>
      </c>
      <c r="FF32" s="9">
        <v>2993913.5</v>
      </c>
      <c r="FG32" s="9">
        <v>2993913.5</v>
      </c>
      <c r="FH32" s="9">
        <v>2993913.5</v>
      </c>
      <c r="FI32" s="9">
        <v>2993913.5</v>
      </c>
      <c r="FJ32" s="3">
        <f t="shared" si="81"/>
        <v>395196.58200000005</v>
      </c>
      <c r="FK32" s="3">
        <f t="shared" si="81"/>
        <v>395196.58200000005</v>
      </c>
      <c r="FL32" s="3">
        <f t="shared" si="81"/>
        <v>395196.58200000005</v>
      </c>
      <c r="FM32" s="3">
        <f t="shared" si="1"/>
        <v>395196.58200000005</v>
      </c>
      <c r="FN32" s="3">
        <f t="shared" si="2"/>
        <v>395196.58200000005</v>
      </c>
      <c r="FO32" s="3">
        <f t="shared" si="3"/>
        <v>395196.58200000005</v>
      </c>
      <c r="FP32" s="3">
        <f t="shared" si="4"/>
        <v>352084.22759999998</v>
      </c>
      <c r="FQ32" s="3">
        <f t="shared" si="5"/>
        <v>352084.22759999998</v>
      </c>
      <c r="FR32" s="3">
        <f t="shared" si="6"/>
        <v>352084.22759999998</v>
      </c>
      <c r="FS32" s="3">
        <f t="shared" si="7"/>
        <v>362862.3162</v>
      </c>
      <c r="FT32" s="3">
        <f t="shared" si="8"/>
        <v>362862.3162</v>
      </c>
      <c r="FU32" s="3">
        <f t="shared" si="9"/>
        <v>362862.3162</v>
      </c>
      <c r="FV32" s="3">
        <f t="shared" si="82"/>
        <v>183227.50620000003</v>
      </c>
      <c r="FW32" s="3">
        <f t="shared" si="82"/>
        <v>183227.50620000003</v>
      </c>
      <c r="FX32" s="3">
        <f t="shared" si="82"/>
        <v>183227.50620000003</v>
      </c>
      <c r="FY32" s="3">
        <f t="shared" si="11"/>
        <v>172449.41760000002</v>
      </c>
      <c r="FZ32" s="3">
        <f t="shared" si="12"/>
        <v>172449.41760000002</v>
      </c>
      <c r="GA32" s="3">
        <f t="shared" si="13"/>
        <v>172449.41760000002</v>
      </c>
      <c r="GB32" s="3">
        <f t="shared" si="14"/>
        <v>172449.41760000002</v>
      </c>
      <c r="GC32" s="3">
        <f t="shared" si="15"/>
        <v>172449.41760000002</v>
      </c>
      <c r="GD32" s="3">
        <f t="shared" si="16"/>
        <v>172449.41760000002</v>
      </c>
      <c r="GE32" s="3">
        <f t="shared" si="17"/>
        <v>183227.50620000003</v>
      </c>
      <c r="GF32" s="3">
        <f t="shared" si="18"/>
        <v>183227.50620000003</v>
      </c>
      <c r="GG32" s="3">
        <f t="shared" si="19"/>
        <v>183227.50620000003</v>
      </c>
      <c r="GH32" s="14">
        <f t="shared" si="20"/>
        <v>23951.308000000005</v>
      </c>
      <c r="GI32" s="3">
        <f t="shared" si="21"/>
        <v>23951.308000000005</v>
      </c>
      <c r="GJ32" s="3">
        <f t="shared" si="22"/>
        <v>23951.308000000005</v>
      </c>
      <c r="GK32" s="3">
        <f t="shared" si="23"/>
        <v>21556.177200000006</v>
      </c>
      <c r="GL32" s="3">
        <f t="shared" si="24"/>
        <v>21556.177200000006</v>
      </c>
      <c r="GM32" s="3">
        <f t="shared" si="25"/>
        <v>21556.177200000006</v>
      </c>
      <c r="GN32" s="3">
        <f t="shared" si="26"/>
        <v>29939.135000000002</v>
      </c>
      <c r="GO32" s="3">
        <f t="shared" si="27"/>
        <v>29939.135000000002</v>
      </c>
      <c r="GP32" s="3">
        <f t="shared" si="28"/>
        <v>29939.135000000002</v>
      </c>
      <c r="GQ32" s="3">
        <f t="shared" si="29"/>
        <v>35926.962</v>
      </c>
      <c r="GR32" s="3">
        <f t="shared" si="30"/>
        <v>35926.962</v>
      </c>
      <c r="GS32" s="3">
        <f t="shared" si="31"/>
        <v>35926.962</v>
      </c>
      <c r="GT32" s="3">
        <f t="shared" si="32"/>
        <v>20358.611800000002</v>
      </c>
      <c r="GU32" s="3">
        <f t="shared" si="33"/>
        <v>20358.611800000002</v>
      </c>
      <c r="GV32" s="3">
        <f t="shared" si="34"/>
        <v>20358.611800000002</v>
      </c>
      <c r="GW32" s="3">
        <f t="shared" si="35"/>
        <v>20358.611800000002</v>
      </c>
      <c r="GX32" s="3">
        <f t="shared" si="36"/>
        <v>20358.611800000002</v>
      </c>
      <c r="GY32" s="3">
        <f t="shared" si="37"/>
        <v>20358.611800000002</v>
      </c>
      <c r="GZ32" s="3">
        <f t="shared" si="38"/>
        <v>359.26962000000003</v>
      </c>
      <c r="HA32" s="3">
        <f t="shared" si="38"/>
        <v>9580523.2000000011</v>
      </c>
      <c r="HB32" s="3">
        <f t="shared" si="38"/>
        <v>9580523.2000000011</v>
      </c>
      <c r="HC32" s="3">
        <f t="shared" si="39"/>
        <v>8981740.5</v>
      </c>
      <c r="HD32" s="3">
        <f t="shared" si="40"/>
        <v>8981740.5</v>
      </c>
      <c r="HE32" s="3">
        <f t="shared" si="41"/>
        <v>8981740.5</v>
      </c>
      <c r="HF32" s="3">
        <f t="shared" si="42"/>
        <v>8981740.5</v>
      </c>
      <c r="HG32" s="3">
        <f t="shared" si="43"/>
        <v>8981740.5</v>
      </c>
      <c r="HH32" s="3">
        <f t="shared" si="44"/>
        <v>8981740.5</v>
      </c>
      <c r="HI32" s="3">
        <f t="shared" si="45"/>
        <v>8981740.5</v>
      </c>
      <c r="HJ32" s="3">
        <f t="shared" si="46"/>
        <v>8981740.5</v>
      </c>
      <c r="HK32" s="3">
        <f t="shared" si="47"/>
        <v>8981740.5</v>
      </c>
      <c r="HL32" s="3">
        <f t="shared" si="48"/>
        <v>8981740.5</v>
      </c>
      <c r="HM32" s="3">
        <f t="shared" si="49"/>
        <v>8981740.5</v>
      </c>
      <c r="HN32" s="3">
        <f t="shared" si="50"/>
        <v>8981740.5</v>
      </c>
      <c r="HO32" s="3">
        <f t="shared" si="51"/>
        <v>8981740.5</v>
      </c>
      <c r="HP32" s="3">
        <f t="shared" si="52"/>
        <v>8981740.5</v>
      </c>
      <c r="HQ32" s="3">
        <f t="shared" si="53"/>
        <v>8981740.5</v>
      </c>
      <c r="HR32" s="3">
        <f t="shared" si="54"/>
        <v>8981740.5</v>
      </c>
      <c r="HS32" s="3">
        <f t="shared" si="55"/>
        <v>8981740.5</v>
      </c>
      <c r="HT32" s="3">
        <f t="shared" si="56"/>
        <v>8981740.5</v>
      </c>
      <c r="HU32" s="3">
        <f t="shared" si="57"/>
        <v>8981740.5</v>
      </c>
      <c r="HV32" s="3">
        <f t="shared" si="58"/>
        <v>8981740.5</v>
      </c>
      <c r="HW32" s="3">
        <f t="shared" si="59"/>
        <v>8981740.5</v>
      </c>
      <c r="HX32" s="3">
        <f t="shared" si="60"/>
        <v>5987827</v>
      </c>
      <c r="HY32" s="3">
        <f t="shared" si="61"/>
        <v>5987827</v>
      </c>
      <c r="HZ32" s="3">
        <f t="shared" si="62"/>
        <v>5987827</v>
      </c>
      <c r="IA32" s="3">
        <f t="shared" si="63"/>
        <v>5987827</v>
      </c>
      <c r="IB32" s="3">
        <f t="shared" si="64"/>
        <v>5987827</v>
      </c>
      <c r="IC32" s="3">
        <f t="shared" si="65"/>
        <v>5987827</v>
      </c>
      <c r="ID32" s="3">
        <f t="shared" si="66"/>
        <v>5987827</v>
      </c>
      <c r="IE32" s="3">
        <f t="shared" si="67"/>
        <v>5987827</v>
      </c>
      <c r="IF32" s="3">
        <f t="shared" si="68"/>
        <v>5987827</v>
      </c>
      <c r="IG32" s="3">
        <f t="shared" si="69"/>
        <v>5987827</v>
      </c>
      <c r="IH32" s="3">
        <f t="shared" si="70"/>
        <v>5987827</v>
      </c>
      <c r="II32" s="3">
        <f t="shared" si="71"/>
        <v>5987827</v>
      </c>
      <c r="IJ32" s="3">
        <f t="shared" si="72"/>
        <v>5987827</v>
      </c>
      <c r="IK32" s="3">
        <f t="shared" si="73"/>
        <v>5987827</v>
      </c>
      <c r="IL32" s="3">
        <f t="shared" si="74"/>
        <v>5987827</v>
      </c>
      <c r="IM32" s="3">
        <f t="shared" si="75"/>
        <v>5987827</v>
      </c>
      <c r="IN32" s="3">
        <f t="shared" si="76"/>
        <v>5987827</v>
      </c>
      <c r="IO32" s="3">
        <f t="shared" si="77"/>
        <v>8981740.5</v>
      </c>
      <c r="IP32" s="3">
        <f t="shared" si="78"/>
        <v>5987827</v>
      </c>
      <c r="IQ32" s="3">
        <f t="shared" si="79"/>
        <v>5987827</v>
      </c>
      <c r="IR32" s="3">
        <f t="shared" si="80"/>
        <v>5987827</v>
      </c>
      <c r="IS32" s="3">
        <f t="array" ref="IS32">SUM(IF($C$2:$IR$2&gt;=1,C32:IR32,0))</f>
        <v>103563060.66120002</v>
      </c>
      <c r="IT32" s="5" t="s">
        <v>164</v>
      </c>
    </row>
    <row r="33" spans="1:254" x14ac:dyDescent="0.2">
      <c r="A33" s="2" t="s">
        <v>131</v>
      </c>
      <c r="B33" s="1" t="s">
        <v>7</v>
      </c>
      <c r="C33" s="9">
        <v>280230.30360000004</v>
      </c>
      <c r="D33" s="9">
        <v>81434.44720000001</v>
      </c>
      <c r="E33" s="9">
        <v>81434.44720000001</v>
      </c>
      <c r="F33" s="9">
        <v>33531.831200000008</v>
      </c>
      <c r="G33" s="9">
        <v>179634.81</v>
      </c>
      <c r="H33" s="9">
        <v>81434.44720000001</v>
      </c>
      <c r="I33" s="9">
        <v>21556.177200000006</v>
      </c>
      <c r="J33" s="9">
        <v>29939.135000000002</v>
      </c>
      <c r="K33" s="9">
        <v>71853.923999999999</v>
      </c>
      <c r="L33" s="9">
        <v>91014.970400000006</v>
      </c>
      <c r="M33" s="9">
        <v>83829.578000000009</v>
      </c>
      <c r="N33" s="9">
        <v>101793.05900000002</v>
      </c>
      <c r="O33" s="9">
        <v>23951.308000000005</v>
      </c>
      <c r="P33" s="9">
        <v>20358.611800000002</v>
      </c>
      <c r="Q33" s="9">
        <v>20358.611800000002</v>
      </c>
      <c r="R33" s="9">
        <v>35926.962</v>
      </c>
      <c r="S33" s="9">
        <v>279032.73820000002</v>
      </c>
      <c r="T33" s="9">
        <v>80236.881800000017</v>
      </c>
      <c r="U33" s="9">
        <v>80236.881800000017</v>
      </c>
      <c r="V33" s="9">
        <v>32334.265800000005</v>
      </c>
      <c r="W33" s="9">
        <v>178437.24460000001</v>
      </c>
      <c r="X33" s="9">
        <v>80236.881800000017</v>
      </c>
      <c r="Y33" s="9">
        <v>20358.611800000002</v>
      </c>
      <c r="Z33" s="9">
        <v>28741.569600000003</v>
      </c>
      <c r="AA33" s="9">
        <v>70656.358600000021</v>
      </c>
      <c r="AB33" s="9">
        <v>89817.404999999999</v>
      </c>
      <c r="AC33" s="9">
        <v>82632.012600000016</v>
      </c>
      <c r="AD33" s="9">
        <v>100595.49360000002</v>
      </c>
      <c r="AE33" s="9">
        <v>22753.742600000001</v>
      </c>
      <c r="AF33" s="9">
        <v>19161.046400000003</v>
      </c>
      <c r="AG33" s="9">
        <v>19161.046400000003</v>
      </c>
      <c r="AH33" s="9">
        <v>34729.3966</v>
      </c>
      <c r="AI33" s="9">
        <v>277954.92934000003</v>
      </c>
      <c r="AJ33" s="9">
        <v>79159.072940000013</v>
      </c>
      <c r="AK33" s="9">
        <v>79159.072940000013</v>
      </c>
      <c r="AL33" s="9">
        <v>31256.456940000007</v>
      </c>
      <c r="AM33" s="9">
        <v>177359.43574000002</v>
      </c>
      <c r="AN33" s="9">
        <v>79159.072940000013</v>
      </c>
      <c r="AO33" s="9">
        <v>19280.802940000005</v>
      </c>
      <c r="AP33" s="9">
        <v>27663.760740000005</v>
      </c>
      <c r="AQ33" s="9">
        <v>69578.549740000017</v>
      </c>
      <c r="AR33" s="9">
        <v>88739.596140000009</v>
      </c>
      <c r="AS33" s="9">
        <v>81554.203740000012</v>
      </c>
      <c r="AT33" s="9">
        <v>99517.684740000026</v>
      </c>
      <c r="AU33" s="9">
        <v>21675.933740000008</v>
      </c>
      <c r="AV33" s="9">
        <v>18083.237540000002</v>
      </c>
      <c r="AW33" s="9">
        <v>18083.237540000002</v>
      </c>
      <c r="AX33" s="9">
        <v>33651.58774000001</v>
      </c>
      <c r="AY33" s="9">
        <v>23951.308000000005</v>
      </c>
      <c r="AZ33" s="9">
        <v>479026.16000000003</v>
      </c>
      <c r="BA33" s="9">
        <v>658660.97000000009</v>
      </c>
      <c r="BB33" s="9">
        <v>2395130.8000000003</v>
      </c>
      <c r="BC33" s="9">
        <v>2395130.8000000003</v>
      </c>
      <c r="BD33" s="9">
        <v>2395130.8000000003</v>
      </c>
      <c r="BE33" s="9">
        <v>2395130.8000000003</v>
      </c>
      <c r="BF33" s="9">
        <v>2395130.8000000003</v>
      </c>
      <c r="BG33" s="9">
        <v>2395130.8000000003</v>
      </c>
      <c r="BH33" s="9">
        <v>2395130.8000000003</v>
      </c>
      <c r="BI33" s="9">
        <v>2395130.8000000003</v>
      </c>
      <c r="BJ33" s="9">
        <v>2395130.8000000003</v>
      </c>
      <c r="BK33" s="9">
        <v>2395130.8000000003</v>
      </c>
      <c r="BL33" s="9">
        <v>2395130.8000000003</v>
      </c>
      <c r="BM33" s="9">
        <v>2395130.8000000003</v>
      </c>
      <c r="BN33" s="9">
        <v>2395130.8000000003</v>
      </c>
      <c r="BO33" s="9">
        <v>2395130.8000000003</v>
      </c>
      <c r="BP33" s="9">
        <v>2395130.8000000003</v>
      </c>
      <c r="BQ33" s="9">
        <v>2395130.8000000003</v>
      </c>
      <c r="BR33" s="9">
        <v>2383155.1460000006</v>
      </c>
      <c r="BS33" s="9">
        <v>2383155.1460000006</v>
      </c>
      <c r="BT33" s="9">
        <v>2383155.1460000006</v>
      </c>
      <c r="BU33" s="9">
        <v>2383155.1460000006</v>
      </c>
      <c r="BV33" s="9">
        <v>2383155.1460000006</v>
      </c>
      <c r="BW33" s="9">
        <v>2383155.1460000006</v>
      </c>
      <c r="BX33" s="9">
        <v>2383155.1460000006</v>
      </c>
      <c r="BY33" s="9">
        <v>2383155.1460000006</v>
      </c>
      <c r="BZ33" s="9">
        <v>2383155.1460000006</v>
      </c>
      <c r="CA33" s="9">
        <v>2383155.1460000006</v>
      </c>
      <c r="CB33" s="9">
        <v>2383155.1460000006</v>
      </c>
      <c r="CC33" s="9">
        <v>2383155.1460000006</v>
      </c>
      <c r="CD33" s="9">
        <v>2383155.1460000006</v>
      </c>
      <c r="CE33" s="9">
        <v>2383155.1460000006</v>
      </c>
      <c r="CF33" s="9">
        <v>2383155.1460000006</v>
      </c>
      <c r="CG33" s="9">
        <v>2383155.1460000006</v>
      </c>
      <c r="CH33" s="9">
        <v>2377167.3190000001</v>
      </c>
      <c r="CI33" s="9">
        <v>2377167.3190000001</v>
      </c>
      <c r="CJ33" s="9">
        <v>2377167.3190000001</v>
      </c>
      <c r="CK33" s="9">
        <v>2377167.3190000001</v>
      </c>
      <c r="CL33" s="9">
        <v>2377167.3190000001</v>
      </c>
      <c r="CM33" s="9">
        <v>2377167.3190000001</v>
      </c>
      <c r="CN33" s="9">
        <v>2377167.3190000001</v>
      </c>
      <c r="CO33" s="9">
        <v>2377167.3190000001</v>
      </c>
      <c r="CP33" s="9">
        <v>2377167.3190000001</v>
      </c>
      <c r="CQ33" s="9">
        <v>2377167.3190000001</v>
      </c>
      <c r="CR33" s="9">
        <v>2377167.3190000001</v>
      </c>
      <c r="CS33" s="9">
        <v>2377167.3190000001</v>
      </c>
      <c r="CT33" s="9">
        <v>2377167.3190000001</v>
      </c>
      <c r="CU33" s="9">
        <v>2377167.3190000001</v>
      </c>
      <c r="CV33" s="9">
        <v>2377167.3190000001</v>
      </c>
      <c r="CW33" s="9">
        <v>2377167.3190000001</v>
      </c>
      <c r="CX33" s="9">
        <v>2371179.4920000001</v>
      </c>
      <c r="CY33" s="9">
        <v>2371179.4920000001</v>
      </c>
      <c r="CZ33" s="9">
        <v>2371179.4920000001</v>
      </c>
      <c r="DA33" s="9">
        <v>2371179.4920000001</v>
      </c>
      <c r="DB33" s="9">
        <v>2371179.4920000001</v>
      </c>
      <c r="DC33" s="9">
        <v>2371179.4920000001</v>
      </c>
      <c r="DD33" s="9">
        <v>2371179.4920000001</v>
      </c>
      <c r="DE33" s="9">
        <v>2371179.4920000001</v>
      </c>
      <c r="DF33" s="9">
        <v>2371179.4920000001</v>
      </c>
      <c r="DG33" s="9">
        <v>2371179.4920000001</v>
      </c>
      <c r="DH33" s="9">
        <v>2371179.4920000001</v>
      </c>
      <c r="DI33" s="9">
        <v>2371179.4920000001</v>
      </c>
      <c r="DJ33" s="9">
        <v>2371179.4920000001</v>
      </c>
      <c r="DK33" s="9">
        <v>2371179.4920000001</v>
      </c>
      <c r="DL33" s="9">
        <v>2371179.4920000001</v>
      </c>
      <c r="DM33" s="9">
        <v>2371179.4920000001</v>
      </c>
      <c r="DN33" s="9">
        <v>2365191.665</v>
      </c>
      <c r="DO33" s="9">
        <v>2365191.665</v>
      </c>
      <c r="DP33" s="9">
        <v>2365191.665</v>
      </c>
      <c r="DQ33" s="9">
        <v>2365191.665</v>
      </c>
      <c r="DR33" s="9">
        <v>2365191.665</v>
      </c>
      <c r="DS33" s="9">
        <v>2365191.665</v>
      </c>
      <c r="DT33" s="9">
        <v>2365191.665</v>
      </c>
      <c r="DU33" s="9">
        <v>2365191.665</v>
      </c>
      <c r="DV33" s="9">
        <v>2365191.665</v>
      </c>
      <c r="DW33" s="9">
        <v>2365191.665</v>
      </c>
      <c r="DX33" s="9">
        <v>2365191.665</v>
      </c>
      <c r="DY33" s="9">
        <v>2365191.665</v>
      </c>
      <c r="DZ33" s="9">
        <v>2365191.665</v>
      </c>
      <c r="EA33" s="9">
        <v>2365191.665</v>
      </c>
      <c r="EB33" s="9">
        <v>2365191.665</v>
      </c>
      <c r="EC33" s="9">
        <v>2365191.665</v>
      </c>
      <c r="ED33" s="9">
        <v>2359203.838</v>
      </c>
      <c r="EE33" s="9">
        <v>2359203.838</v>
      </c>
      <c r="EF33" s="9">
        <v>2359203.838</v>
      </c>
      <c r="EG33" s="9">
        <v>2359203.838</v>
      </c>
      <c r="EH33" s="9">
        <v>2359203.838</v>
      </c>
      <c r="EI33" s="9">
        <v>2359203.838</v>
      </c>
      <c r="EJ33" s="9">
        <v>2359203.838</v>
      </c>
      <c r="EK33" s="9">
        <v>2359203.838</v>
      </c>
      <c r="EL33" s="9">
        <v>2359203.838</v>
      </c>
      <c r="EM33" s="9">
        <v>2359203.838</v>
      </c>
      <c r="EN33" s="9">
        <v>2359203.838</v>
      </c>
      <c r="EO33" s="9">
        <v>2359203.838</v>
      </c>
      <c r="EP33" s="9">
        <v>2359203.838</v>
      </c>
      <c r="EQ33" s="9">
        <v>2359203.838</v>
      </c>
      <c r="ER33" s="9">
        <v>2359203.838</v>
      </c>
      <c r="ES33" s="9">
        <v>2359203.838</v>
      </c>
      <c r="ET33" s="9">
        <v>2353216.0110000004</v>
      </c>
      <c r="EU33" s="9">
        <v>2353216.0110000004</v>
      </c>
      <c r="EV33" s="9">
        <v>2353216.0110000004</v>
      </c>
      <c r="EW33" s="9">
        <v>2353216.0110000004</v>
      </c>
      <c r="EX33" s="9">
        <v>2353216.0110000004</v>
      </c>
      <c r="EY33" s="9">
        <v>2353216.0110000004</v>
      </c>
      <c r="EZ33" s="9">
        <v>2353216.0110000004</v>
      </c>
      <c r="FA33" s="9">
        <v>2353216.0110000004</v>
      </c>
      <c r="FB33" s="9">
        <v>2353216.0110000004</v>
      </c>
      <c r="FC33" s="9">
        <v>2353216.0110000004</v>
      </c>
      <c r="FD33" s="9">
        <v>2353216.0110000004</v>
      </c>
      <c r="FE33" s="9">
        <v>2353216.0110000004</v>
      </c>
      <c r="FF33" s="9">
        <v>2353216.0110000004</v>
      </c>
      <c r="FG33" s="9">
        <v>2353216.0110000004</v>
      </c>
      <c r="FH33" s="9">
        <v>2353216.0110000004</v>
      </c>
      <c r="FI33" s="9">
        <v>2353216.0110000004</v>
      </c>
      <c r="FJ33" s="3">
        <f t="shared" si="81"/>
        <v>395196.58200000005</v>
      </c>
      <c r="FK33" s="3">
        <f t="shared" si="81"/>
        <v>391603.88580000005</v>
      </c>
      <c r="FL33" s="3">
        <f t="shared" si="81"/>
        <v>388370.45922000002</v>
      </c>
      <c r="FM33" s="3">
        <f t="shared" si="1"/>
        <v>395196.58200000005</v>
      </c>
      <c r="FN33" s="3">
        <f t="shared" si="2"/>
        <v>391603.88580000005</v>
      </c>
      <c r="FO33" s="3">
        <f t="shared" si="3"/>
        <v>388370.45922000002</v>
      </c>
      <c r="FP33" s="3">
        <f t="shared" si="4"/>
        <v>352084.22759999998</v>
      </c>
      <c r="FQ33" s="3">
        <f t="shared" si="5"/>
        <v>348491.53139999998</v>
      </c>
      <c r="FR33" s="3">
        <f t="shared" si="6"/>
        <v>345258.10482000001</v>
      </c>
      <c r="FS33" s="3">
        <f t="shared" si="7"/>
        <v>362862.3162</v>
      </c>
      <c r="FT33" s="3">
        <f t="shared" si="8"/>
        <v>359269.62</v>
      </c>
      <c r="FU33" s="3">
        <f t="shared" si="9"/>
        <v>356036.19342000003</v>
      </c>
      <c r="FV33" s="3">
        <f t="shared" si="82"/>
        <v>183227.50620000003</v>
      </c>
      <c r="FW33" s="3">
        <f t="shared" si="82"/>
        <v>180832.37540000002</v>
      </c>
      <c r="FX33" s="3">
        <f t="shared" si="82"/>
        <v>180832.37540000002</v>
      </c>
      <c r="FY33" s="3">
        <f t="shared" si="11"/>
        <v>172449.41760000002</v>
      </c>
      <c r="FZ33" s="3">
        <f t="shared" si="12"/>
        <v>170054.2868</v>
      </c>
      <c r="GA33" s="3">
        <f t="shared" si="13"/>
        <v>167898.66908000002</v>
      </c>
      <c r="GB33" s="3">
        <f t="shared" si="14"/>
        <v>172449.41760000002</v>
      </c>
      <c r="GC33" s="3">
        <f t="shared" si="15"/>
        <v>170054.2868</v>
      </c>
      <c r="GD33" s="3">
        <f t="shared" si="16"/>
        <v>167898.66908000002</v>
      </c>
      <c r="GE33" s="3">
        <f t="shared" si="17"/>
        <v>183227.50620000003</v>
      </c>
      <c r="GF33" s="3">
        <f t="shared" si="18"/>
        <v>180832.37540000002</v>
      </c>
      <c r="GG33" s="3">
        <f t="shared" si="19"/>
        <v>180832.37540000002</v>
      </c>
      <c r="GH33" s="14">
        <f t="shared" si="20"/>
        <v>23951.308000000005</v>
      </c>
      <c r="GI33" s="3">
        <f t="shared" si="21"/>
        <v>22753.742600000001</v>
      </c>
      <c r="GJ33" s="3">
        <f t="shared" si="22"/>
        <v>21675.933740000008</v>
      </c>
      <c r="GK33" s="3">
        <f t="shared" si="23"/>
        <v>21556.177200000006</v>
      </c>
      <c r="GL33" s="3">
        <f t="shared" si="24"/>
        <v>20358.611800000002</v>
      </c>
      <c r="GM33" s="3">
        <f t="shared" si="25"/>
        <v>19280.802940000005</v>
      </c>
      <c r="GN33" s="3">
        <f t="shared" si="26"/>
        <v>29939.135000000002</v>
      </c>
      <c r="GO33" s="3">
        <f t="shared" si="27"/>
        <v>28741.569600000003</v>
      </c>
      <c r="GP33" s="3">
        <f t="shared" si="28"/>
        <v>27663.760740000005</v>
      </c>
      <c r="GQ33" s="3">
        <f t="shared" si="29"/>
        <v>35926.962</v>
      </c>
      <c r="GR33" s="3">
        <f t="shared" si="30"/>
        <v>34729.3966</v>
      </c>
      <c r="GS33" s="3">
        <f t="shared" si="31"/>
        <v>33651.58774000001</v>
      </c>
      <c r="GT33" s="3">
        <f t="shared" si="32"/>
        <v>20358.611800000002</v>
      </c>
      <c r="GU33" s="3">
        <f t="shared" si="33"/>
        <v>19161.046400000003</v>
      </c>
      <c r="GV33" s="3">
        <f t="shared" si="34"/>
        <v>18083.237540000002</v>
      </c>
      <c r="GW33" s="3">
        <f t="shared" si="35"/>
        <v>20358.611800000002</v>
      </c>
      <c r="GX33" s="3">
        <f t="shared" si="36"/>
        <v>19161.046400000003</v>
      </c>
      <c r="GY33" s="3">
        <f t="shared" si="37"/>
        <v>18083.237540000002</v>
      </c>
      <c r="GZ33" s="3">
        <f t="shared" si="38"/>
        <v>23951.308000000005</v>
      </c>
      <c r="HA33" s="3">
        <f t="shared" si="38"/>
        <v>479026.16000000003</v>
      </c>
      <c r="HB33" s="3">
        <f t="shared" si="38"/>
        <v>658660.97000000009</v>
      </c>
      <c r="HC33" s="3">
        <f t="shared" si="39"/>
        <v>7185392.4000000004</v>
      </c>
      <c r="HD33" s="3">
        <f t="shared" si="40"/>
        <v>7149465.4380000019</v>
      </c>
      <c r="HE33" s="3">
        <f t="shared" si="41"/>
        <v>7131501.9570000004</v>
      </c>
      <c r="HF33" s="3">
        <f t="shared" si="42"/>
        <v>7113538.4759999998</v>
      </c>
      <c r="HG33" s="3">
        <f t="shared" si="43"/>
        <v>7095574.9950000001</v>
      </c>
      <c r="HH33" s="3">
        <f t="shared" si="44"/>
        <v>7077611.5140000004</v>
      </c>
      <c r="HI33" s="3">
        <f t="shared" si="45"/>
        <v>7059648.0330000017</v>
      </c>
      <c r="HJ33" s="3">
        <f t="shared" si="46"/>
        <v>7185392.4000000004</v>
      </c>
      <c r="HK33" s="3">
        <f t="shared" si="47"/>
        <v>7149465.4380000019</v>
      </c>
      <c r="HL33" s="3">
        <f t="shared" si="48"/>
        <v>7131501.9570000004</v>
      </c>
      <c r="HM33" s="3">
        <f t="shared" si="49"/>
        <v>7113538.4759999998</v>
      </c>
      <c r="HN33" s="3">
        <f t="shared" si="50"/>
        <v>7095574.9950000001</v>
      </c>
      <c r="HO33" s="3">
        <f t="shared" si="51"/>
        <v>7077611.5140000004</v>
      </c>
      <c r="HP33" s="3">
        <f t="shared" si="52"/>
        <v>7059648.0330000017</v>
      </c>
      <c r="HQ33" s="3">
        <f t="shared" si="53"/>
        <v>7077611.5140000004</v>
      </c>
      <c r="HR33" s="3">
        <f t="shared" si="54"/>
        <v>7149465.4380000019</v>
      </c>
      <c r="HS33" s="3">
        <f t="shared" si="55"/>
        <v>7131501.9570000004</v>
      </c>
      <c r="HT33" s="3">
        <f t="shared" si="56"/>
        <v>7113538.4759999998</v>
      </c>
      <c r="HU33" s="3">
        <f t="shared" si="57"/>
        <v>7095574.9950000001</v>
      </c>
      <c r="HV33" s="3">
        <f t="shared" si="58"/>
        <v>7077611.5140000004</v>
      </c>
      <c r="HW33" s="3">
        <f t="shared" si="59"/>
        <v>7059648.0330000017</v>
      </c>
      <c r="HX33" s="3">
        <f t="shared" si="60"/>
        <v>4790261.6000000006</v>
      </c>
      <c r="HY33" s="3">
        <f t="shared" si="61"/>
        <v>4766310.2920000013</v>
      </c>
      <c r="HZ33" s="3">
        <f t="shared" si="62"/>
        <v>4754334.6380000003</v>
      </c>
      <c r="IA33" s="3">
        <f t="shared" si="63"/>
        <v>4742358.9840000002</v>
      </c>
      <c r="IB33" s="3">
        <f t="shared" si="64"/>
        <v>4730383.33</v>
      </c>
      <c r="IC33" s="3">
        <f t="shared" si="65"/>
        <v>4718407.676</v>
      </c>
      <c r="ID33" s="3">
        <f t="shared" si="66"/>
        <v>4706432.0220000008</v>
      </c>
      <c r="IE33" s="3">
        <f t="shared" si="67"/>
        <v>4790261.6000000006</v>
      </c>
      <c r="IF33" s="3">
        <f t="shared" si="68"/>
        <v>4766310.2920000013</v>
      </c>
      <c r="IG33" s="3">
        <f t="shared" si="69"/>
        <v>4754334.6380000003</v>
      </c>
      <c r="IH33" s="3">
        <f t="shared" si="70"/>
        <v>4742358.9840000002</v>
      </c>
      <c r="II33" s="3">
        <f t="shared" si="71"/>
        <v>4730383.33</v>
      </c>
      <c r="IJ33" s="3">
        <f t="shared" si="72"/>
        <v>4718407.676</v>
      </c>
      <c r="IK33" s="3">
        <f t="shared" si="73"/>
        <v>4706432.0220000008</v>
      </c>
      <c r="IL33" s="3">
        <f t="shared" si="74"/>
        <v>4790261.6000000006</v>
      </c>
      <c r="IM33" s="3">
        <f t="shared" si="75"/>
        <v>4766310.2920000013</v>
      </c>
      <c r="IN33" s="3">
        <f t="shared" si="76"/>
        <v>4754334.6380000003</v>
      </c>
      <c r="IO33" s="3">
        <f t="shared" si="77"/>
        <v>7113538.4759999998</v>
      </c>
      <c r="IP33" s="3">
        <f t="shared" si="78"/>
        <v>4730383.33</v>
      </c>
      <c r="IQ33" s="3">
        <f t="shared" si="79"/>
        <v>4718407.676</v>
      </c>
      <c r="IR33" s="3">
        <f t="shared" si="80"/>
        <v>4718407.676</v>
      </c>
      <c r="IS33" s="3">
        <f t="array" ref="IS33">SUM(IF($C$2:$IR$2&gt;=1,C33:IR33,0))</f>
        <v>54309471.13346</v>
      </c>
      <c r="IT33" s="5" t="s">
        <v>164</v>
      </c>
    </row>
    <row r="34" spans="1:254" x14ac:dyDescent="0.2">
      <c r="A34" s="2" t="s">
        <v>137</v>
      </c>
      <c r="B34" s="1" t="s">
        <v>8</v>
      </c>
      <c r="C34" s="9">
        <v>282625.43440000009</v>
      </c>
      <c r="D34" s="9">
        <v>83829.578000000009</v>
      </c>
      <c r="E34" s="9">
        <v>83829.578000000009</v>
      </c>
      <c r="F34" s="9">
        <v>35926.962</v>
      </c>
      <c r="G34" s="9">
        <v>182029.94080000001</v>
      </c>
      <c r="H34" s="9">
        <v>83829.578000000009</v>
      </c>
      <c r="I34" s="9">
        <v>23951.308000000005</v>
      </c>
      <c r="J34" s="9">
        <v>32334.265800000005</v>
      </c>
      <c r="K34" s="9">
        <v>74249.054799999998</v>
      </c>
      <c r="L34" s="9">
        <v>93410.101200000005</v>
      </c>
      <c r="M34" s="9">
        <v>86224.708800000022</v>
      </c>
      <c r="N34" s="9">
        <v>104188.18980000001</v>
      </c>
      <c r="O34" s="9">
        <v>26346.4388</v>
      </c>
      <c r="P34" s="9">
        <v>22753.742600000001</v>
      </c>
      <c r="Q34" s="9">
        <v>22753.742600000001</v>
      </c>
      <c r="R34" s="9">
        <v>38322.092800000006</v>
      </c>
      <c r="S34" s="9">
        <v>280230.30360000004</v>
      </c>
      <c r="T34" s="9">
        <v>81434.44720000001</v>
      </c>
      <c r="U34" s="9">
        <v>81434.44720000001</v>
      </c>
      <c r="V34" s="9">
        <v>33531.831200000008</v>
      </c>
      <c r="W34" s="9">
        <v>179634.81</v>
      </c>
      <c r="X34" s="9">
        <v>81434.44720000001</v>
      </c>
      <c r="Y34" s="9">
        <v>21556.177200000006</v>
      </c>
      <c r="Z34" s="9">
        <v>29939.135000000002</v>
      </c>
      <c r="AA34" s="9">
        <v>71853.923999999999</v>
      </c>
      <c r="AB34" s="9">
        <v>91014.970400000006</v>
      </c>
      <c r="AC34" s="9">
        <v>83829.578000000009</v>
      </c>
      <c r="AD34" s="9">
        <v>101793.05900000002</v>
      </c>
      <c r="AE34" s="9">
        <v>23951.308000000005</v>
      </c>
      <c r="AF34" s="9">
        <v>20358.611800000002</v>
      </c>
      <c r="AG34" s="9">
        <v>20358.611800000002</v>
      </c>
      <c r="AH34" s="9">
        <v>35926.962</v>
      </c>
      <c r="AI34" s="9">
        <v>277835.1728</v>
      </c>
      <c r="AJ34" s="9">
        <v>79039.316400000011</v>
      </c>
      <c r="AK34" s="9">
        <v>79039.316400000011</v>
      </c>
      <c r="AL34" s="9">
        <v>31136.700400000002</v>
      </c>
      <c r="AM34" s="9">
        <v>177239.67920000001</v>
      </c>
      <c r="AN34" s="9">
        <v>79039.316400000011</v>
      </c>
      <c r="AO34" s="9">
        <v>19161.046400000003</v>
      </c>
      <c r="AP34" s="9">
        <v>27544.004200000003</v>
      </c>
      <c r="AQ34" s="9">
        <v>69458.7932</v>
      </c>
      <c r="AR34" s="9">
        <v>88619.839600000007</v>
      </c>
      <c r="AS34" s="9">
        <v>81434.44720000001</v>
      </c>
      <c r="AT34" s="9">
        <v>99397.928200000009</v>
      </c>
      <c r="AU34" s="9">
        <v>21556.177200000006</v>
      </c>
      <c r="AV34" s="9">
        <v>17963.481</v>
      </c>
      <c r="AW34" s="9">
        <v>17963.481</v>
      </c>
      <c r="AX34" s="9">
        <v>33531.831200000008</v>
      </c>
      <c r="AY34" s="9">
        <v>77.841751000000031</v>
      </c>
      <c r="AZ34" s="9">
        <v>25809598.972749606</v>
      </c>
      <c r="BA34" s="9">
        <v>25809598.972749606</v>
      </c>
      <c r="BB34" s="9">
        <v>4191478.9000000004</v>
      </c>
      <c r="BC34" s="9">
        <v>4191478.9000000004</v>
      </c>
      <c r="BD34" s="9">
        <v>4191478.9000000004</v>
      </c>
      <c r="BE34" s="9">
        <v>4191478.9000000004</v>
      </c>
      <c r="BF34" s="9">
        <v>4191478.9000000004</v>
      </c>
      <c r="BG34" s="9">
        <v>4191478.9000000004</v>
      </c>
      <c r="BH34" s="9">
        <v>4191478.9000000004</v>
      </c>
      <c r="BI34" s="9">
        <v>4191478.9000000004</v>
      </c>
      <c r="BJ34" s="9">
        <v>4191478.9000000004</v>
      </c>
      <c r="BK34" s="9">
        <v>4191478.9000000004</v>
      </c>
      <c r="BL34" s="9">
        <v>4191478.9000000004</v>
      </c>
      <c r="BM34" s="9">
        <v>4191478.9000000004</v>
      </c>
      <c r="BN34" s="9">
        <v>4191478.9000000004</v>
      </c>
      <c r="BO34" s="9">
        <v>4191478.9000000004</v>
      </c>
      <c r="BP34" s="9">
        <v>4191478.9000000004</v>
      </c>
      <c r="BQ34" s="9">
        <v>4191478.9000000004</v>
      </c>
      <c r="BR34" s="9">
        <v>4191478.9000000004</v>
      </c>
      <c r="BS34" s="9">
        <v>4191478.9000000004</v>
      </c>
      <c r="BT34" s="9">
        <v>4191478.9000000004</v>
      </c>
      <c r="BU34" s="9">
        <v>4191478.9000000004</v>
      </c>
      <c r="BV34" s="9">
        <v>4191478.9000000004</v>
      </c>
      <c r="BW34" s="9">
        <v>4191478.9000000004</v>
      </c>
      <c r="BX34" s="9">
        <v>4191478.9000000004</v>
      </c>
      <c r="BY34" s="9">
        <v>4191478.9000000004</v>
      </c>
      <c r="BZ34" s="9">
        <v>4191478.9000000004</v>
      </c>
      <c r="CA34" s="9">
        <v>4191478.9000000004</v>
      </c>
      <c r="CB34" s="9">
        <v>4191478.9000000004</v>
      </c>
      <c r="CC34" s="9">
        <v>4191478.9000000004</v>
      </c>
      <c r="CD34" s="9">
        <v>4191478.9000000004</v>
      </c>
      <c r="CE34" s="9">
        <v>4191478.9000000004</v>
      </c>
      <c r="CF34" s="9">
        <v>4191478.9000000004</v>
      </c>
      <c r="CG34" s="9">
        <v>4191478.9000000004</v>
      </c>
      <c r="CH34" s="9">
        <v>4191478.9000000004</v>
      </c>
      <c r="CI34" s="9">
        <v>4191478.9000000004</v>
      </c>
      <c r="CJ34" s="9">
        <v>4191478.9000000004</v>
      </c>
      <c r="CK34" s="9">
        <v>4191478.9000000004</v>
      </c>
      <c r="CL34" s="9">
        <v>4191478.9000000004</v>
      </c>
      <c r="CM34" s="9">
        <v>4191478.9000000004</v>
      </c>
      <c r="CN34" s="9">
        <v>4191478.9000000004</v>
      </c>
      <c r="CO34" s="9">
        <v>4191478.9000000004</v>
      </c>
      <c r="CP34" s="9">
        <v>4191478.9000000004</v>
      </c>
      <c r="CQ34" s="9">
        <v>4191478.9000000004</v>
      </c>
      <c r="CR34" s="9">
        <v>4191478.9000000004</v>
      </c>
      <c r="CS34" s="9">
        <v>4191478.9000000004</v>
      </c>
      <c r="CT34" s="9">
        <v>4191478.9000000004</v>
      </c>
      <c r="CU34" s="9">
        <v>4191478.9000000004</v>
      </c>
      <c r="CV34" s="9">
        <v>4191478.9000000004</v>
      </c>
      <c r="CW34" s="9">
        <v>4191478.9000000004</v>
      </c>
      <c r="CX34" s="9">
        <v>4191478.9000000004</v>
      </c>
      <c r="CY34" s="9">
        <v>4191478.9000000004</v>
      </c>
      <c r="CZ34" s="9">
        <v>4191478.9000000004</v>
      </c>
      <c r="DA34" s="9">
        <v>4191478.9000000004</v>
      </c>
      <c r="DB34" s="9">
        <v>4191478.9000000004</v>
      </c>
      <c r="DC34" s="9">
        <v>4191478.9000000004</v>
      </c>
      <c r="DD34" s="9">
        <v>4191478.9000000004</v>
      </c>
      <c r="DE34" s="9">
        <v>4191478.9000000004</v>
      </c>
      <c r="DF34" s="9">
        <v>4191478.9000000004</v>
      </c>
      <c r="DG34" s="9">
        <v>4191478.9000000004</v>
      </c>
      <c r="DH34" s="9">
        <v>4191478.9000000004</v>
      </c>
      <c r="DI34" s="9">
        <v>4191478.9000000004</v>
      </c>
      <c r="DJ34" s="9">
        <v>4191478.9000000004</v>
      </c>
      <c r="DK34" s="9">
        <v>4191478.9000000004</v>
      </c>
      <c r="DL34" s="9">
        <v>4191478.9000000004</v>
      </c>
      <c r="DM34" s="9">
        <v>4191478.9000000004</v>
      </c>
      <c r="DN34" s="9">
        <v>4191478.9000000004</v>
      </c>
      <c r="DO34" s="9">
        <v>4191478.9000000004</v>
      </c>
      <c r="DP34" s="9">
        <v>4191478.9000000004</v>
      </c>
      <c r="DQ34" s="9">
        <v>4191478.9000000004</v>
      </c>
      <c r="DR34" s="9">
        <v>4191478.9000000004</v>
      </c>
      <c r="DS34" s="9">
        <v>4191478.9000000004</v>
      </c>
      <c r="DT34" s="9">
        <v>4191478.9000000004</v>
      </c>
      <c r="DU34" s="9">
        <v>4191478.9000000004</v>
      </c>
      <c r="DV34" s="9">
        <v>4191478.9000000004</v>
      </c>
      <c r="DW34" s="9">
        <v>4191478.9000000004</v>
      </c>
      <c r="DX34" s="9">
        <v>4191478.9000000004</v>
      </c>
      <c r="DY34" s="9">
        <v>4191478.9000000004</v>
      </c>
      <c r="DZ34" s="9">
        <v>4191478.9000000004</v>
      </c>
      <c r="EA34" s="9">
        <v>4191478.9000000004</v>
      </c>
      <c r="EB34" s="9">
        <v>4191478.9000000004</v>
      </c>
      <c r="EC34" s="9">
        <v>4191478.9000000004</v>
      </c>
      <c r="ED34" s="9">
        <v>4191478.9000000004</v>
      </c>
      <c r="EE34" s="9">
        <v>4191478.9000000004</v>
      </c>
      <c r="EF34" s="9">
        <v>4191478.9000000004</v>
      </c>
      <c r="EG34" s="9">
        <v>4191478.9000000004</v>
      </c>
      <c r="EH34" s="9">
        <v>4191478.9000000004</v>
      </c>
      <c r="EI34" s="9">
        <v>4191478.9000000004</v>
      </c>
      <c r="EJ34" s="9">
        <v>4191478.9000000004</v>
      </c>
      <c r="EK34" s="9">
        <v>4191478.9000000004</v>
      </c>
      <c r="EL34" s="9">
        <v>4191478.9000000004</v>
      </c>
      <c r="EM34" s="9">
        <v>4191478.9000000004</v>
      </c>
      <c r="EN34" s="9">
        <v>4191478.9000000004</v>
      </c>
      <c r="EO34" s="9">
        <v>4191478.9000000004</v>
      </c>
      <c r="EP34" s="9">
        <v>4191478.9000000004</v>
      </c>
      <c r="EQ34" s="9">
        <v>4191478.9000000004</v>
      </c>
      <c r="ER34" s="9">
        <v>4191478.9000000004</v>
      </c>
      <c r="ES34" s="9">
        <v>4191478.9000000004</v>
      </c>
      <c r="ET34" s="9">
        <v>4191478.9000000004</v>
      </c>
      <c r="EU34" s="9">
        <v>4191478.9000000004</v>
      </c>
      <c r="EV34" s="9">
        <v>4191478.9000000004</v>
      </c>
      <c r="EW34" s="9">
        <v>4191478.9000000004</v>
      </c>
      <c r="EX34" s="9">
        <v>4191478.9000000004</v>
      </c>
      <c r="EY34" s="9">
        <v>4191478.9000000004</v>
      </c>
      <c r="EZ34" s="9">
        <v>4191478.9000000004</v>
      </c>
      <c r="FA34" s="9">
        <v>4191478.9000000004</v>
      </c>
      <c r="FB34" s="9">
        <v>4191478.9000000004</v>
      </c>
      <c r="FC34" s="9">
        <v>4191478.9000000004</v>
      </c>
      <c r="FD34" s="9">
        <v>4191478.9000000004</v>
      </c>
      <c r="FE34" s="9">
        <v>4191478.9000000004</v>
      </c>
      <c r="FF34" s="9">
        <v>4191478.9000000004</v>
      </c>
      <c r="FG34" s="9">
        <v>4191478.9000000004</v>
      </c>
      <c r="FH34" s="9">
        <v>4191478.9000000004</v>
      </c>
      <c r="FI34" s="9">
        <v>4191478.9000000004</v>
      </c>
      <c r="FJ34" s="3">
        <f t="shared" si="81"/>
        <v>402381.97440000012</v>
      </c>
      <c r="FK34" s="3">
        <f t="shared" si="81"/>
        <v>395196.58200000005</v>
      </c>
      <c r="FL34" s="3">
        <f t="shared" si="81"/>
        <v>388011.18960000004</v>
      </c>
      <c r="FM34" s="3">
        <f t="shared" si="1"/>
        <v>402381.97440000012</v>
      </c>
      <c r="FN34" s="3">
        <f t="shared" si="2"/>
        <v>395196.58200000005</v>
      </c>
      <c r="FO34" s="3">
        <f t="shared" si="3"/>
        <v>388011.18960000004</v>
      </c>
      <c r="FP34" s="3">
        <f t="shared" si="4"/>
        <v>359269.62</v>
      </c>
      <c r="FQ34" s="3">
        <f t="shared" si="5"/>
        <v>352084.22759999998</v>
      </c>
      <c r="FR34" s="3">
        <f t="shared" si="6"/>
        <v>344898.83520000003</v>
      </c>
      <c r="FS34" s="3">
        <f t="shared" si="7"/>
        <v>370047.70860000001</v>
      </c>
      <c r="FT34" s="3">
        <f t="shared" si="8"/>
        <v>362862.3162</v>
      </c>
      <c r="FU34" s="3">
        <f t="shared" si="9"/>
        <v>355676.92380000005</v>
      </c>
      <c r="FV34" s="3">
        <f t="shared" si="82"/>
        <v>188017.76780000003</v>
      </c>
      <c r="FW34" s="3">
        <f t="shared" si="82"/>
        <v>183227.50620000003</v>
      </c>
      <c r="FX34" s="3">
        <f t="shared" si="82"/>
        <v>183227.50620000003</v>
      </c>
      <c r="FY34" s="3">
        <f t="shared" si="11"/>
        <v>177239.67920000001</v>
      </c>
      <c r="FZ34" s="3">
        <f t="shared" si="12"/>
        <v>172449.41760000002</v>
      </c>
      <c r="GA34" s="3">
        <f t="shared" si="13"/>
        <v>167659.15600000002</v>
      </c>
      <c r="GB34" s="3">
        <f t="shared" si="14"/>
        <v>177239.67920000001</v>
      </c>
      <c r="GC34" s="3">
        <f t="shared" si="15"/>
        <v>172449.41760000002</v>
      </c>
      <c r="GD34" s="3">
        <f t="shared" si="16"/>
        <v>167659.15600000002</v>
      </c>
      <c r="GE34" s="3">
        <f t="shared" si="17"/>
        <v>188017.76780000003</v>
      </c>
      <c r="GF34" s="3">
        <f t="shared" si="18"/>
        <v>183227.50620000003</v>
      </c>
      <c r="GG34" s="3">
        <f t="shared" si="19"/>
        <v>183227.50620000003</v>
      </c>
      <c r="GH34" s="14">
        <f t="shared" si="20"/>
        <v>26346.4388</v>
      </c>
      <c r="GI34" s="3">
        <f t="shared" si="21"/>
        <v>23951.308000000005</v>
      </c>
      <c r="GJ34" s="3">
        <f t="shared" si="22"/>
        <v>21556.177200000006</v>
      </c>
      <c r="GK34" s="3">
        <f t="shared" si="23"/>
        <v>23951.308000000005</v>
      </c>
      <c r="GL34" s="3">
        <f t="shared" si="24"/>
        <v>21556.177200000006</v>
      </c>
      <c r="GM34" s="3">
        <f t="shared" si="25"/>
        <v>19161.046400000003</v>
      </c>
      <c r="GN34" s="3">
        <f t="shared" si="26"/>
        <v>32334.265800000005</v>
      </c>
      <c r="GO34" s="3">
        <f t="shared" si="27"/>
        <v>29939.135000000002</v>
      </c>
      <c r="GP34" s="3">
        <f t="shared" si="28"/>
        <v>27544.004200000003</v>
      </c>
      <c r="GQ34" s="3">
        <f t="shared" si="29"/>
        <v>38322.092800000006</v>
      </c>
      <c r="GR34" s="3">
        <f t="shared" si="30"/>
        <v>35926.962</v>
      </c>
      <c r="GS34" s="3">
        <f t="shared" si="31"/>
        <v>33531.831200000008</v>
      </c>
      <c r="GT34" s="3">
        <f t="shared" si="32"/>
        <v>22753.742600000001</v>
      </c>
      <c r="GU34" s="3">
        <f t="shared" si="33"/>
        <v>20358.611800000002</v>
      </c>
      <c r="GV34" s="3">
        <f t="shared" si="34"/>
        <v>17963.481</v>
      </c>
      <c r="GW34" s="3">
        <f t="shared" si="35"/>
        <v>22753.742600000001</v>
      </c>
      <c r="GX34" s="3">
        <f t="shared" si="36"/>
        <v>20358.611800000002</v>
      </c>
      <c r="GY34" s="3">
        <f t="shared" si="37"/>
        <v>17963.481</v>
      </c>
      <c r="GZ34" s="3">
        <f t="shared" si="38"/>
        <v>77.841751000000031</v>
      </c>
      <c r="HA34" s="3">
        <f t="shared" si="38"/>
        <v>25809598.972749606</v>
      </c>
      <c r="HB34" s="3">
        <f t="shared" si="38"/>
        <v>25809598.972749606</v>
      </c>
      <c r="HC34" s="3">
        <f t="shared" si="39"/>
        <v>12574436.700000001</v>
      </c>
      <c r="HD34" s="3">
        <f t="shared" si="40"/>
        <v>12574436.700000001</v>
      </c>
      <c r="HE34" s="3">
        <f t="shared" si="41"/>
        <v>12574436.700000001</v>
      </c>
      <c r="HF34" s="3">
        <f t="shared" si="42"/>
        <v>12574436.700000001</v>
      </c>
      <c r="HG34" s="3">
        <f t="shared" si="43"/>
        <v>12574436.700000001</v>
      </c>
      <c r="HH34" s="3">
        <f t="shared" si="44"/>
        <v>12574436.700000001</v>
      </c>
      <c r="HI34" s="3">
        <f t="shared" si="45"/>
        <v>12574436.700000001</v>
      </c>
      <c r="HJ34" s="3">
        <f t="shared" si="46"/>
        <v>12574436.700000001</v>
      </c>
      <c r="HK34" s="3">
        <f t="shared" si="47"/>
        <v>12574436.700000001</v>
      </c>
      <c r="HL34" s="3">
        <f t="shared" si="48"/>
        <v>12574436.700000001</v>
      </c>
      <c r="HM34" s="3">
        <f t="shared" si="49"/>
        <v>12574436.700000001</v>
      </c>
      <c r="HN34" s="3">
        <f t="shared" si="50"/>
        <v>12574436.700000001</v>
      </c>
      <c r="HO34" s="3">
        <f t="shared" si="51"/>
        <v>12574436.700000001</v>
      </c>
      <c r="HP34" s="3">
        <f t="shared" si="52"/>
        <v>12574436.700000001</v>
      </c>
      <c r="HQ34" s="3">
        <f t="shared" si="53"/>
        <v>12574436.700000001</v>
      </c>
      <c r="HR34" s="3">
        <f t="shared" si="54"/>
        <v>12574436.700000001</v>
      </c>
      <c r="HS34" s="3">
        <f t="shared" si="55"/>
        <v>12574436.700000001</v>
      </c>
      <c r="HT34" s="3">
        <f t="shared" si="56"/>
        <v>12574436.700000001</v>
      </c>
      <c r="HU34" s="3">
        <f t="shared" si="57"/>
        <v>12574436.700000001</v>
      </c>
      <c r="HV34" s="3">
        <f t="shared" si="58"/>
        <v>12574436.700000001</v>
      </c>
      <c r="HW34" s="3">
        <f t="shared" si="59"/>
        <v>12574436.700000001</v>
      </c>
      <c r="HX34" s="3">
        <f t="shared" si="60"/>
        <v>8382957.8000000007</v>
      </c>
      <c r="HY34" s="3">
        <f t="shared" si="61"/>
        <v>8382957.8000000007</v>
      </c>
      <c r="HZ34" s="3">
        <f t="shared" si="62"/>
        <v>8382957.8000000007</v>
      </c>
      <c r="IA34" s="3">
        <f t="shared" si="63"/>
        <v>8382957.8000000007</v>
      </c>
      <c r="IB34" s="3">
        <f t="shared" si="64"/>
        <v>8382957.8000000007</v>
      </c>
      <c r="IC34" s="3">
        <f t="shared" si="65"/>
        <v>8382957.8000000007</v>
      </c>
      <c r="ID34" s="3">
        <f t="shared" si="66"/>
        <v>8382957.8000000007</v>
      </c>
      <c r="IE34" s="3">
        <f t="shared" si="67"/>
        <v>8382957.8000000007</v>
      </c>
      <c r="IF34" s="3">
        <f t="shared" si="68"/>
        <v>8382957.8000000007</v>
      </c>
      <c r="IG34" s="3">
        <f t="shared" si="69"/>
        <v>8382957.8000000007</v>
      </c>
      <c r="IH34" s="3">
        <f t="shared" si="70"/>
        <v>8382957.8000000007</v>
      </c>
      <c r="II34" s="3">
        <f t="shared" si="71"/>
        <v>8382957.8000000007</v>
      </c>
      <c r="IJ34" s="3">
        <f t="shared" si="72"/>
        <v>8382957.8000000007</v>
      </c>
      <c r="IK34" s="3">
        <f t="shared" si="73"/>
        <v>8382957.8000000007</v>
      </c>
      <c r="IL34" s="3">
        <f t="shared" si="74"/>
        <v>8382957.8000000007</v>
      </c>
      <c r="IM34" s="3">
        <f t="shared" si="75"/>
        <v>8382957.8000000007</v>
      </c>
      <c r="IN34" s="3">
        <f t="shared" si="76"/>
        <v>8382957.8000000007</v>
      </c>
      <c r="IO34" s="3">
        <f t="shared" si="77"/>
        <v>12574436.700000001</v>
      </c>
      <c r="IP34" s="3">
        <f t="shared" si="78"/>
        <v>8382957.8000000007</v>
      </c>
      <c r="IQ34" s="3">
        <f t="shared" si="79"/>
        <v>8382957.8000000007</v>
      </c>
      <c r="IR34" s="3">
        <f t="shared" si="80"/>
        <v>8382957.8000000007</v>
      </c>
      <c r="IS34" s="3">
        <f t="array" ref="IS34">SUM(IF($C$2:$IR$2&gt;=1,C34:IR34,0))</f>
        <v>193582729.66699848</v>
      </c>
      <c r="IT34" s="5" t="s">
        <v>164</v>
      </c>
    </row>
    <row r="35" spans="1:254" x14ac:dyDescent="0.2">
      <c r="A35" s="2" t="s">
        <v>168</v>
      </c>
      <c r="B35" s="1" t="s">
        <v>8</v>
      </c>
      <c r="C35" s="9">
        <v>280230.30360000004</v>
      </c>
      <c r="D35" s="9">
        <v>81434.44720000001</v>
      </c>
      <c r="E35" s="9">
        <v>81434.44720000001</v>
      </c>
      <c r="F35" s="9">
        <v>33531.831200000008</v>
      </c>
      <c r="G35" s="9">
        <v>179634.81</v>
      </c>
      <c r="H35" s="9">
        <v>81434.44720000001</v>
      </c>
      <c r="I35" s="9">
        <v>21556.177200000006</v>
      </c>
      <c r="J35" s="9">
        <v>29939.135000000002</v>
      </c>
      <c r="K35" s="9">
        <v>71853.923999999999</v>
      </c>
      <c r="L35" s="9">
        <v>91014.970400000006</v>
      </c>
      <c r="M35" s="9">
        <v>83829.578000000009</v>
      </c>
      <c r="N35" s="9">
        <v>101793.05900000002</v>
      </c>
      <c r="O35" s="9">
        <v>23951.308000000005</v>
      </c>
      <c r="P35" s="9">
        <v>20358.611800000002</v>
      </c>
      <c r="Q35" s="9">
        <v>20358.611800000002</v>
      </c>
      <c r="R35" s="9">
        <v>35926.962</v>
      </c>
      <c r="S35" s="9">
        <v>280230.30360000004</v>
      </c>
      <c r="T35" s="9">
        <v>81434.44720000001</v>
      </c>
      <c r="U35" s="9">
        <v>81434.44720000001</v>
      </c>
      <c r="V35" s="9">
        <v>33531.831200000008</v>
      </c>
      <c r="W35" s="9">
        <v>179634.81</v>
      </c>
      <c r="X35" s="9">
        <v>81434.44720000001</v>
      </c>
      <c r="Y35" s="9">
        <v>21556.177200000006</v>
      </c>
      <c r="Z35" s="9">
        <v>29939.135000000002</v>
      </c>
      <c r="AA35" s="9">
        <v>71853.923999999999</v>
      </c>
      <c r="AB35" s="9">
        <v>91014.970400000006</v>
      </c>
      <c r="AC35" s="9">
        <v>83829.578000000009</v>
      </c>
      <c r="AD35" s="9">
        <v>101793.05900000002</v>
      </c>
      <c r="AE35" s="9">
        <v>23951.308000000005</v>
      </c>
      <c r="AF35" s="9">
        <v>20358.611800000002</v>
      </c>
      <c r="AG35" s="9">
        <v>20358.611800000002</v>
      </c>
      <c r="AH35" s="9">
        <v>35926.962</v>
      </c>
      <c r="AI35" s="9">
        <v>280230.30360000004</v>
      </c>
      <c r="AJ35" s="9">
        <v>81434.44720000001</v>
      </c>
      <c r="AK35" s="9">
        <v>81434.44720000001</v>
      </c>
      <c r="AL35" s="9">
        <v>33531.831200000008</v>
      </c>
      <c r="AM35" s="9">
        <v>179634.81</v>
      </c>
      <c r="AN35" s="9">
        <v>81434.44720000001</v>
      </c>
      <c r="AO35" s="9">
        <v>21556.177200000006</v>
      </c>
      <c r="AP35" s="9">
        <v>29939.135000000002</v>
      </c>
      <c r="AQ35" s="9">
        <v>71853.923999999999</v>
      </c>
      <c r="AR35" s="9">
        <v>91014.970400000006</v>
      </c>
      <c r="AS35" s="9">
        <v>83829.578000000009</v>
      </c>
      <c r="AT35" s="9">
        <v>101793.05900000002</v>
      </c>
      <c r="AU35" s="9">
        <v>23951.308000000005</v>
      </c>
      <c r="AV35" s="9">
        <v>20358.611800000002</v>
      </c>
      <c r="AW35" s="9">
        <v>20358.611800000002</v>
      </c>
      <c r="AX35" s="9">
        <v>35926.962</v>
      </c>
      <c r="AY35" s="9">
        <v>359.26962000000003</v>
      </c>
      <c r="AZ35" s="9">
        <v>9580523.2000000011</v>
      </c>
      <c r="BA35" s="9">
        <v>9580523.2000000011</v>
      </c>
      <c r="BB35" s="9">
        <v>2993913.5</v>
      </c>
      <c r="BC35" s="9">
        <v>2993913.5</v>
      </c>
      <c r="BD35" s="9">
        <v>2993913.5</v>
      </c>
      <c r="BE35" s="9">
        <v>2993913.5</v>
      </c>
      <c r="BF35" s="9">
        <v>2993913.5</v>
      </c>
      <c r="BG35" s="9">
        <v>2993913.5</v>
      </c>
      <c r="BH35" s="9">
        <v>2993913.5</v>
      </c>
      <c r="BI35" s="9">
        <v>2993913.5</v>
      </c>
      <c r="BJ35" s="9">
        <v>2993913.5</v>
      </c>
      <c r="BK35" s="9">
        <v>2993913.5</v>
      </c>
      <c r="BL35" s="9">
        <v>2993913.5</v>
      </c>
      <c r="BM35" s="9">
        <v>2993913.5</v>
      </c>
      <c r="BN35" s="9">
        <v>2993913.5</v>
      </c>
      <c r="BO35" s="9">
        <v>2993913.5</v>
      </c>
      <c r="BP35" s="9">
        <v>2993913.5</v>
      </c>
      <c r="BQ35" s="9">
        <v>2993913.5</v>
      </c>
      <c r="BR35" s="9">
        <v>2993913.5</v>
      </c>
      <c r="BS35" s="9">
        <v>2993913.5</v>
      </c>
      <c r="BT35" s="9">
        <v>2993913.5</v>
      </c>
      <c r="BU35" s="9">
        <v>2993913.5</v>
      </c>
      <c r="BV35" s="9">
        <v>2993913.5</v>
      </c>
      <c r="BW35" s="9">
        <v>2993913.5</v>
      </c>
      <c r="BX35" s="9">
        <v>2993913.5</v>
      </c>
      <c r="BY35" s="9">
        <v>2993913.5</v>
      </c>
      <c r="BZ35" s="9">
        <v>2993913.5</v>
      </c>
      <c r="CA35" s="9">
        <v>2993913.5</v>
      </c>
      <c r="CB35" s="9">
        <v>2993913.5</v>
      </c>
      <c r="CC35" s="9">
        <v>2993913.5</v>
      </c>
      <c r="CD35" s="9">
        <v>2993913.5</v>
      </c>
      <c r="CE35" s="9">
        <v>2993913.5</v>
      </c>
      <c r="CF35" s="9">
        <v>2993913.5</v>
      </c>
      <c r="CG35" s="9">
        <v>2993913.5</v>
      </c>
      <c r="CH35" s="9">
        <v>2993913.5</v>
      </c>
      <c r="CI35" s="9">
        <v>2993913.5</v>
      </c>
      <c r="CJ35" s="9">
        <v>2993913.5</v>
      </c>
      <c r="CK35" s="9">
        <v>2993913.5</v>
      </c>
      <c r="CL35" s="9">
        <v>2993913.5</v>
      </c>
      <c r="CM35" s="9">
        <v>2993913.5</v>
      </c>
      <c r="CN35" s="9">
        <v>2993913.5</v>
      </c>
      <c r="CO35" s="9">
        <v>2993913.5</v>
      </c>
      <c r="CP35" s="9">
        <v>2993913.5</v>
      </c>
      <c r="CQ35" s="9">
        <v>2993913.5</v>
      </c>
      <c r="CR35" s="9">
        <v>2993913.5</v>
      </c>
      <c r="CS35" s="9">
        <v>2993913.5</v>
      </c>
      <c r="CT35" s="9">
        <v>2993913.5</v>
      </c>
      <c r="CU35" s="9">
        <v>2993913.5</v>
      </c>
      <c r="CV35" s="9">
        <v>2993913.5</v>
      </c>
      <c r="CW35" s="9">
        <v>2993913.5</v>
      </c>
      <c r="CX35" s="9">
        <v>2993913.5</v>
      </c>
      <c r="CY35" s="9">
        <v>2993913.5</v>
      </c>
      <c r="CZ35" s="9">
        <v>2993913.5</v>
      </c>
      <c r="DA35" s="9">
        <v>2993913.5</v>
      </c>
      <c r="DB35" s="9">
        <v>2993913.5</v>
      </c>
      <c r="DC35" s="9">
        <v>2993913.5</v>
      </c>
      <c r="DD35" s="9">
        <v>2993913.5</v>
      </c>
      <c r="DE35" s="9">
        <v>2993913.5</v>
      </c>
      <c r="DF35" s="9">
        <v>2993913.5</v>
      </c>
      <c r="DG35" s="9">
        <v>2993913.5</v>
      </c>
      <c r="DH35" s="9">
        <v>2993913.5</v>
      </c>
      <c r="DI35" s="9">
        <v>2993913.5</v>
      </c>
      <c r="DJ35" s="9">
        <v>2993913.5</v>
      </c>
      <c r="DK35" s="9">
        <v>2993913.5</v>
      </c>
      <c r="DL35" s="9">
        <v>2993913.5</v>
      </c>
      <c r="DM35" s="9">
        <v>2993913.5</v>
      </c>
      <c r="DN35" s="9">
        <v>2993913.5</v>
      </c>
      <c r="DO35" s="9">
        <v>2993913.5</v>
      </c>
      <c r="DP35" s="9">
        <v>2993913.5</v>
      </c>
      <c r="DQ35" s="9">
        <v>2993913.5</v>
      </c>
      <c r="DR35" s="9">
        <v>2993913.5</v>
      </c>
      <c r="DS35" s="9">
        <v>2993913.5</v>
      </c>
      <c r="DT35" s="9">
        <v>2993913.5</v>
      </c>
      <c r="DU35" s="9">
        <v>2993913.5</v>
      </c>
      <c r="DV35" s="9">
        <v>2993913.5</v>
      </c>
      <c r="DW35" s="9">
        <v>2993913.5</v>
      </c>
      <c r="DX35" s="9">
        <v>2993913.5</v>
      </c>
      <c r="DY35" s="9">
        <v>2993913.5</v>
      </c>
      <c r="DZ35" s="9">
        <v>2993913.5</v>
      </c>
      <c r="EA35" s="9">
        <v>2993913.5</v>
      </c>
      <c r="EB35" s="9">
        <v>2993913.5</v>
      </c>
      <c r="EC35" s="9">
        <v>2993913.5</v>
      </c>
      <c r="ED35" s="9">
        <v>2993913.5</v>
      </c>
      <c r="EE35" s="9">
        <v>2993913.5</v>
      </c>
      <c r="EF35" s="9">
        <v>2993913.5</v>
      </c>
      <c r="EG35" s="9">
        <v>2993913.5</v>
      </c>
      <c r="EH35" s="9">
        <v>2993913.5</v>
      </c>
      <c r="EI35" s="9">
        <v>2993913.5</v>
      </c>
      <c r="EJ35" s="9">
        <v>2993913.5</v>
      </c>
      <c r="EK35" s="9">
        <v>2993913.5</v>
      </c>
      <c r="EL35" s="9">
        <v>2993913.5</v>
      </c>
      <c r="EM35" s="9">
        <v>2993913.5</v>
      </c>
      <c r="EN35" s="9">
        <v>2993913.5</v>
      </c>
      <c r="EO35" s="9">
        <v>2993913.5</v>
      </c>
      <c r="EP35" s="9">
        <v>2993913.5</v>
      </c>
      <c r="EQ35" s="9">
        <v>2993913.5</v>
      </c>
      <c r="ER35" s="9">
        <v>2993913.5</v>
      </c>
      <c r="ES35" s="9">
        <v>2993913.5</v>
      </c>
      <c r="ET35" s="9">
        <v>2993913.5</v>
      </c>
      <c r="EU35" s="9">
        <v>2993913.5</v>
      </c>
      <c r="EV35" s="9">
        <v>2993913.5</v>
      </c>
      <c r="EW35" s="9">
        <v>2993913.5</v>
      </c>
      <c r="EX35" s="9">
        <v>2993913.5</v>
      </c>
      <c r="EY35" s="9">
        <v>2993913.5</v>
      </c>
      <c r="EZ35" s="9">
        <v>2993913.5</v>
      </c>
      <c r="FA35" s="9">
        <v>2993913.5</v>
      </c>
      <c r="FB35" s="9">
        <v>2993913.5</v>
      </c>
      <c r="FC35" s="9">
        <v>2993913.5</v>
      </c>
      <c r="FD35" s="9">
        <v>2993913.5</v>
      </c>
      <c r="FE35" s="9">
        <v>2993913.5</v>
      </c>
      <c r="FF35" s="9">
        <v>2993913.5</v>
      </c>
      <c r="FG35" s="9">
        <v>2993913.5</v>
      </c>
      <c r="FH35" s="9">
        <v>2993913.5</v>
      </c>
      <c r="FI35" s="9">
        <v>2993913.5</v>
      </c>
      <c r="FJ35" s="3">
        <f t="shared" si="81"/>
        <v>395196.58200000005</v>
      </c>
      <c r="FK35" s="3">
        <f t="shared" si="81"/>
        <v>395196.58200000005</v>
      </c>
      <c r="FL35" s="3">
        <f t="shared" si="81"/>
        <v>395196.58200000005</v>
      </c>
      <c r="FM35" s="3">
        <f t="shared" si="1"/>
        <v>395196.58200000005</v>
      </c>
      <c r="FN35" s="3">
        <f t="shared" si="2"/>
        <v>395196.58200000005</v>
      </c>
      <c r="FO35" s="3">
        <f t="shared" si="3"/>
        <v>395196.58200000005</v>
      </c>
      <c r="FP35" s="3">
        <f t="shared" si="4"/>
        <v>352084.22759999998</v>
      </c>
      <c r="FQ35" s="3">
        <f t="shared" si="5"/>
        <v>352084.22759999998</v>
      </c>
      <c r="FR35" s="3">
        <f t="shared" si="6"/>
        <v>352084.22759999998</v>
      </c>
      <c r="FS35" s="3">
        <f t="shared" si="7"/>
        <v>362862.3162</v>
      </c>
      <c r="FT35" s="3">
        <f t="shared" si="8"/>
        <v>362862.3162</v>
      </c>
      <c r="FU35" s="3">
        <f t="shared" si="9"/>
        <v>362862.3162</v>
      </c>
      <c r="FV35" s="3">
        <f t="shared" si="82"/>
        <v>183227.50620000003</v>
      </c>
      <c r="FW35" s="3">
        <f t="shared" si="82"/>
        <v>183227.50620000003</v>
      </c>
      <c r="FX35" s="3">
        <f t="shared" si="82"/>
        <v>183227.50620000003</v>
      </c>
      <c r="FY35" s="3">
        <f t="shared" si="11"/>
        <v>172449.41760000002</v>
      </c>
      <c r="FZ35" s="3">
        <f t="shared" si="12"/>
        <v>172449.41760000002</v>
      </c>
      <c r="GA35" s="3">
        <f t="shared" si="13"/>
        <v>172449.41760000002</v>
      </c>
      <c r="GB35" s="3">
        <f t="shared" si="14"/>
        <v>172449.41760000002</v>
      </c>
      <c r="GC35" s="3">
        <f t="shared" si="15"/>
        <v>172449.41760000002</v>
      </c>
      <c r="GD35" s="3">
        <f t="shared" si="16"/>
        <v>172449.41760000002</v>
      </c>
      <c r="GE35" s="3">
        <f t="shared" si="17"/>
        <v>183227.50620000003</v>
      </c>
      <c r="GF35" s="3">
        <f t="shared" si="18"/>
        <v>183227.50620000003</v>
      </c>
      <c r="GG35" s="3">
        <f t="shared" si="19"/>
        <v>183227.50620000003</v>
      </c>
      <c r="GH35" s="14">
        <f t="shared" si="20"/>
        <v>23951.308000000005</v>
      </c>
      <c r="GI35" s="3">
        <f t="shared" si="21"/>
        <v>23951.308000000005</v>
      </c>
      <c r="GJ35" s="3">
        <f t="shared" si="22"/>
        <v>23951.308000000005</v>
      </c>
      <c r="GK35" s="3">
        <f t="shared" si="23"/>
        <v>21556.177200000006</v>
      </c>
      <c r="GL35" s="3">
        <f t="shared" si="24"/>
        <v>21556.177200000006</v>
      </c>
      <c r="GM35" s="3">
        <f t="shared" si="25"/>
        <v>21556.177200000006</v>
      </c>
      <c r="GN35" s="3">
        <f t="shared" si="26"/>
        <v>29939.135000000002</v>
      </c>
      <c r="GO35" s="3">
        <f t="shared" si="27"/>
        <v>29939.135000000002</v>
      </c>
      <c r="GP35" s="3">
        <f t="shared" si="28"/>
        <v>29939.135000000002</v>
      </c>
      <c r="GQ35" s="3">
        <f t="shared" si="29"/>
        <v>35926.962</v>
      </c>
      <c r="GR35" s="3">
        <f t="shared" si="30"/>
        <v>35926.962</v>
      </c>
      <c r="GS35" s="3">
        <f t="shared" si="31"/>
        <v>35926.962</v>
      </c>
      <c r="GT35" s="3">
        <f t="shared" si="32"/>
        <v>20358.611800000002</v>
      </c>
      <c r="GU35" s="3">
        <f t="shared" si="33"/>
        <v>20358.611800000002</v>
      </c>
      <c r="GV35" s="3">
        <f t="shared" si="34"/>
        <v>20358.611800000002</v>
      </c>
      <c r="GW35" s="3">
        <f t="shared" si="35"/>
        <v>20358.611800000002</v>
      </c>
      <c r="GX35" s="3">
        <f t="shared" si="36"/>
        <v>20358.611800000002</v>
      </c>
      <c r="GY35" s="3">
        <f t="shared" si="37"/>
        <v>20358.611800000002</v>
      </c>
      <c r="GZ35" s="3">
        <f t="shared" si="38"/>
        <v>359.26962000000003</v>
      </c>
      <c r="HA35" s="3">
        <f t="shared" si="38"/>
        <v>9580523.2000000011</v>
      </c>
      <c r="HB35" s="3">
        <f t="shared" si="38"/>
        <v>9580523.2000000011</v>
      </c>
      <c r="HC35" s="3">
        <f t="shared" si="39"/>
        <v>8981740.5</v>
      </c>
      <c r="HD35" s="3">
        <f t="shared" si="40"/>
        <v>8981740.5</v>
      </c>
      <c r="HE35" s="3">
        <f t="shared" si="41"/>
        <v>8981740.5</v>
      </c>
      <c r="HF35" s="3">
        <f t="shared" si="42"/>
        <v>8981740.5</v>
      </c>
      <c r="HG35" s="3">
        <f t="shared" si="43"/>
        <v>8981740.5</v>
      </c>
      <c r="HH35" s="3">
        <f t="shared" si="44"/>
        <v>8981740.5</v>
      </c>
      <c r="HI35" s="3">
        <f t="shared" si="45"/>
        <v>8981740.5</v>
      </c>
      <c r="HJ35" s="3">
        <f t="shared" si="46"/>
        <v>8981740.5</v>
      </c>
      <c r="HK35" s="3">
        <f t="shared" si="47"/>
        <v>8981740.5</v>
      </c>
      <c r="HL35" s="3">
        <f t="shared" si="48"/>
        <v>8981740.5</v>
      </c>
      <c r="HM35" s="3">
        <f t="shared" si="49"/>
        <v>8981740.5</v>
      </c>
      <c r="HN35" s="3">
        <f t="shared" si="50"/>
        <v>8981740.5</v>
      </c>
      <c r="HO35" s="3">
        <f t="shared" si="51"/>
        <v>8981740.5</v>
      </c>
      <c r="HP35" s="3">
        <f t="shared" si="52"/>
        <v>8981740.5</v>
      </c>
      <c r="HQ35" s="3">
        <f t="shared" si="53"/>
        <v>8981740.5</v>
      </c>
      <c r="HR35" s="3">
        <f t="shared" si="54"/>
        <v>8981740.5</v>
      </c>
      <c r="HS35" s="3">
        <f t="shared" si="55"/>
        <v>8981740.5</v>
      </c>
      <c r="HT35" s="3">
        <f t="shared" si="56"/>
        <v>8981740.5</v>
      </c>
      <c r="HU35" s="3">
        <f t="shared" si="57"/>
        <v>8981740.5</v>
      </c>
      <c r="HV35" s="3">
        <f t="shared" si="58"/>
        <v>8981740.5</v>
      </c>
      <c r="HW35" s="3">
        <f t="shared" si="59"/>
        <v>8981740.5</v>
      </c>
      <c r="HX35" s="3">
        <f t="shared" si="60"/>
        <v>5987827</v>
      </c>
      <c r="HY35" s="3">
        <f t="shared" si="61"/>
        <v>5987827</v>
      </c>
      <c r="HZ35" s="3">
        <f t="shared" si="62"/>
        <v>5987827</v>
      </c>
      <c r="IA35" s="3">
        <f t="shared" si="63"/>
        <v>5987827</v>
      </c>
      <c r="IB35" s="3">
        <f t="shared" si="64"/>
        <v>5987827</v>
      </c>
      <c r="IC35" s="3">
        <f t="shared" si="65"/>
        <v>5987827</v>
      </c>
      <c r="ID35" s="3">
        <f t="shared" si="66"/>
        <v>5987827</v>
      </c>
      <c r="IE35" s="3">
        <f t="shared" si="67"/>
        <v>5987827</v>
      </c>
      <c r="IF35" s="3">
        <f t="shared" si="68"/>
        <v>5987827</v>
      </c>
      <c r="IG35" s="3">
        <f t="shared" si="69"/>
        <v>5987827</v>
      </c>
      <c r="IH35" s="3">
        <f t="shared" si="70"/>
        <v>5987827</v>
      </c>
      <c r="II35" s="3">
        <f t="shared" si="71"/>
        <v>5987827</v>
      </c>
      <c r="IJ35" s="3">
        <f t="shared" si="72"/>
        <v>5987827</v>
      </c>
      <c r="IK35" s="3">
        <f t="shared" si="73"/>
        <v>5987827</v>
      </c>
      <c r="IL35" s="3">
        <f t="shared" si="74"/>
        <v>5987827</v>
      </c>
      <c r="IM35" s="3">
        <f t="shared" si="75"/>
        <v>5987827</v>
      </c>
      <c r="IN35" s="3">
        <f t="shared" si="76"/>
        <v>5987827</v>
      </c>
      <c r="IO35" s="3">
        <f t="shared" si="77"/>
        <v>8981740.5</v>
      </c>
      <c r="IP35" s="3">
        <f t="shared" si="78"/>
        <v>5987827</v>
      </c>
      <c r="IQ35" s="3">
        <f t="shared" si="79"/>
        <v>5987827</v>
      </c>
      <c r="IR35" s="3">
        <f t="shared" si="80"/>
        <v>5987827</v>
      </c>
      <c r="IS35" s="3">
        <f t="array" ref="IS35">SUM(IF($C$2:$IR$2&gt;=1,C35:IR35,0))</f>
        <v>103563060.66120002</v>
      </c>
      <c r="IT35" s="5" t="s">
        <v>164</v>
      </c>
    </row>
    <row r="36" spans="1:254" x14ac:dyDescent="0.2">
      <c r="A36" s="2" t="s">
        <v>168</v>
      </c>
      <c r="B36" s="1" t="s">
        <v>9</v>
      </c>
      <c r="C36" s="9">
        <v>280230.30360000004</v>
      </c>
      <c r="D36" s="9">
        <v>81434.44720000001</v>
      </c>
      <c r="E36" s="9">
        <v>81434.44720000001</v>
      </c>
      <c r="F36" s="9">
        <v>33531.831200000008</v>
      </c>
      <c r="G36" s="9">
        <v>179634.81</v>
      </c>
      <c r="H36" s="9">
        <v>81434.44720000001</v>
      </c>
      <c r="I36" s="9">
        <v>21556.177200000006</v>
      </c>
      <c r="J36" s="9">
        <v>29939.135000000002</v>
      </c>
      <c r="K36" s="9">
        <v>71853.923999999999</v>
      </c>
      <c r="L36" s="9">
        <v>91014.970400000006</v>
      </c>
      <c r="M36" s="9">
        <v>83829.578000000009</v>
      </c>
      <c r="N36" s="9">
        <v>101793.05900000002</v>
      </c>
      <c r="O36" s="9">
        <v>23951.308000000005</v>
      </c>
      <c r="P36" s="9">
        <v>20358.611800000002</v>
      </c>
      <c r="Q36" s="9">
        <v>20358.611800000002</v>
      </c>
      <c r="R36" s="9">
        <v>35926.962</v>
      </c>
      <c r="S36" s="9">
        <v>280230.30360000004</v>
      </c>
      <c r="T36" s="9">
        <v>81434.44720000001</v>
      </c>
      <c r="U36" s="9">
        <v>81434.44720000001</v>
      </c>
      <c r="V36" s="9">
        <v>33531.831200000008</v>
      </c>
      <c r="W36" s="9">
        <v>179634.81</v>
      </c>
      <c r="X36" s="9">
        <v>81434.44720000001</v>
      </c>
      <c r="Y36" s="9">
        <v>21556.177200000006</v>
      </c>
      <c r="Z36" s="9">
        <v>29939.135000000002</v>
      </c>
      <c r="AA36" s="9">
        <v>71853.923999999999</v>
      </c>
      <c r="AB36" s="9">
        <v>91014.970400000006</v>
      </c>
      <c r="AC36" s="9">
        <v>83829.578000000009</v>
      </c>
      <c r="AD36" s="9">
        <v>101793.05900000002</v>
      </c>
      <c r="AE36" s="9">
        <v>23951.308000000005</v>
      </c>
      <c r="AF36" s="9">
        <v>20358.611800000002</v>
      </c>
      <c r="AG36" s="9">
        <v>20358.611800000002</v>
      </c>
      <c r="AH36" s="9">
        <v>35926.962</v>
      </c>
      <c r="AI36" s="9">
        <v>280230.30360000004</v>
      </c>
      <c r="AJ36" s="9">
        <v>81434.44720000001</v>
      </c>
      <c r="AK36" s="9">
        <v>81434.44720000001</v>
      </c>
      <c r="AL36" s="9">
        <v>33531.831200000008</v>
      </c>
      <c r="AM36" s="9">
        <v>179634.81</v>
      </c>
      <c r="AN36" s="9">
        <v>81434.44720000001</v>
      </c>
      <c r="AO36" s="9">
        <v>21556.177200000006</v>
      </c>
      <c r="AP36" s="9">
        <v>29939.135000000002</v>
      </c>
      <c r="AQ36" s="9">
        <v>71853.923999999999</v>
      </c>
      <c r="AR36" s="9">
        <v>91014.970400000006</v>
      </c>
      <c r="AS36" s="9">
        <v>83829.578000000009</v>
      </c>
      <c r="AT36" s="9">
        <v>101793.05900000002</v>
      </c>
      <c r="AU36" s="9">
        <v>23951.308000000005</v>
      </c>
      <c r="AV36" s="9">
        <v>20358.611800000002</v>
      </c>
      <c r="AW36" s="9">
        <v>20358.611800000002</v>
      </c>
      <c r="AX36" s="9">
        <v>35926.962</v>
      </c>
      <c r="AY36" s="9">
        <v>359.26962000000003</v>
      </c>
      <c r="AZ36" s="9">
        <v>9580523.2000000011</v>
      </c>
      <c r="BA36" s="9">
        <v>9580523.2000000011</v>
      </c>
      <c r="BB36" s="9">
        <v>2993913.5</v>
      </c>
      <c r="BC36" s="9">
        <v>2993913.5</v>
      </c>
      <c r="BD36" s="9">
        <v>2993913.5</v>
      </c>
      <c r="BE36" s="9">
        <v>2993913.5</v>
      </c>
      <c r="BF36" s="9">
        <v>2993913.5</v>
      </c>
      <c r="BG36" s="9">
        <v>2993913.5</v>
      </c>
      <c r="BH36" s="9">
        <v>2993913.5</v>
      </c>
      <c r="BI36" s="9">
        <v>2993913.5</v>
      </c>
      <c r="BJ36" s="9">
        <v>2993913.5</v>
      </c>
      <c r="BK36" s="9">
        <v>2993913.5</v>
      </c>
      <c r="BL36" s="9">
        <v>2993913.5</v>
      </c>
      <c r="BM36" s="9">
        <v>2993913.5</v>
      </c>
      <c r="BN36" s="9">
        <v>2993913.5</v>
      </c>
      <c r="BO36" s="9">
        <v>2993913.5</v>
      </c>
      <c r="BP36" s="9">
        <v>2993913.5</v>
      </c>
      <c r="BQ36" s="9">
        <v>2993913.5</v>
      </c>
      <c r="BR36" s="9">
        <v>2993913.5</v>
      </c>
      <c r="BS36" s="9">
        <v>2993913.5</v>
      </c>
      <c r="BT36" s="9">
        <v>2993913.5</v>
      </c>
      <c r="BU36" s="9">
        <v>2993913.5</v>
      </c>
      <c r="BV36" s="9">
        <v>2993913.5</v>
      </c>
      <c r="BW36" s="9">
        <v>2993913.5</v>
      </c>
      <c r="BX36" s="9">
        <v>2993913.5</v>
      </c>
      <c r="BY36" s="9">
        <v>2993913.5</v>
      </c>
      <c r="BZ36" s="9">
        <v>2993913.5</v>
      </c>
      <c r="CA36" s="9">
        <v>2993913.5</v>
      </c>
      <c r="CB36" s="9">
        <v>2993913.5</v>
      </c>
      <c r="CC36" s="9">
        <v>2993913.5</v>
      </c>
      <c r="CD36" s="9">
        <v>2993913.5</v>
      </c>
      <c r="CE36" s="9">
        <v>2993913.5</v>
      </c>
      <c r="CF36" s="9">
        <v>2993913.5</v>
      </c>
      <c r="CG36" s="9">
        <v>2993913.5</v>
      </c>
      <c r="CH36" s="9">
        <v>2993913.5</v>
      </c>
      <c r="CI36" s="9">
        <v>2993913.5</v>
      </c>
      <c r="CJ36" s="9">
        <v>2993913.5</v>
      </c>
      <c r="CK36" s="9">
        <v>2993913.5</v>
      </c>
      <c r="CL36" s="9">
        <v>2993913.5</v>
      </c>
      <c r="CM36" s="9">
        <v>2993913.5</v>
      </c>
      <c r="CN36" s="9">
        <v>2993913.5</v>
      </c>
      <c r="CO36" s="9">
        <v>2993913.5</v>
      </c>
      <c r="CP36" s="9">
        <v>2993913.5</v>
      </c>
      <c r="CQ36" s="9">
        <v>2993913.5</v>
      </c>
      <c r="CR36" s="9">
        <v>2993913.5</v>
      </c>
      <c r="CS36" s="9">
        <v>2993913.5</v>
      </c>
      <c r="CT36" s="9">
        <v>2993913.5</v>
      </c>
      <c r="CU36" s="9">
        <v>2993913.5</v>
      </c>
      <c r="CV36" s="9">
        <v>2993913.5</v>
      </c>
      <c r="CW36" s="9">
        <v>2993913.5</v>
      </c>
      <c r="CX36" s="9">
        <v>2993913.5</v>
      </c>
      <c r="CY36" s="9">
        <v>2993913.5</v>
      </c>
      <c r="CZ36" s="9">
        <v>2993913.5</v>
      </c>
      <c r="DA36" s="9">
        <v>2993913.5</v>
      </c>
      <c r="DB36" s="9">
        <v>2993913.5</v>
      </c>
      <c r="DC36" s="9">
        <v>2993913.5</v>
      </c>
      <c r="DD36" s="9">
        <v>2993913.5</v>
      </c>
      <c r="DE36" s="9">
        <v>2993913.5</v>
      </c>
      <c r="DF36" s="9">
        <v>2993913.5</v>
      </c>
      <c r="DG36" s="9">
        <v>2993913.5</v>
      </c>
      <c r="DH36" s="9">
        <v>2993913.5</v>
      </c>
      <c r="DI36" s="9">
        <v>2993913.5</v>
      </c>
      <c r="DJ36" s="9">
        <v>2993913.5</v>
      </c>
      <c r="DK36" s="9">
        <v>2993913.5</v>
      </c>
      <c r="DL36" s="9">
        <v>2993913.5</v>
      </c>
      <c r="DM36" s="9">
        <v>2993913.5</v>
      </c>
      <c r="DN36" s="9">
        <v>2993913.5</v>
      </c>
      <c r="DO36" s="9">
        <v>2993913.5</v>
      </c>
      <c r="DP36" s="9">
        <v>2993913.5</v>
      </c>
      <c r="DQ36" s="9">
        <v>2993913.5</v>
      </c>
      <c r="DR36" s="9">
        <v>2993913.5</v>
      </c>
      <c r="DS36" s="9">
        <v>2993913.5</v>
      </c>
      <c r="DT36" s="9">
        <v>2993913.5</v>
      </c>
      <c r="DU36" s="9">
        <v>2993913.5</v>
      </c>
      <c r="DV36" s="9">
        <v>2993913.5</v>
      </c>
      <c r="DW36" s="9">
        <v>2993913.5</v>
      </c>
      <c r="DX36" s="9">
        <v>2993913.5</v>
      </c>
      <c r="DY36" s="9">
        <v>2993913.5</v>
      </c>
      <c r="DZ36" s="9">
        <v>2993913.5</v>
      </c>
      <c r="EA36" s="9">
        <v>2993913.5</v>
      </c>
      <c r="EB36" s="9">
        <v>2993913.5</v>
      </c>
      <c r="EC36" s="9">
        <v>2993913.5</v>
      </c>
      <c r="ED36" s="9">
        <v>2993913.5</v>
      </c>
      <c r="EE36" s="9">
        <v>2993913.5</v>
      </c>
      <c r="EF36" s="9">
        <v>2993913.5</v>
      </c>
      <c r="EG36" s="9">
        <v>2993913.5</v>
      </c>
      <c r="EH36" s="9">
        <v>2993913.5</v>
      </c>
      <c r="EI36" s="9">
        <v>2993913.5</v>
      </c>
      <c r="EJ36" s="9">
        <v>2993913.5</v>
      </c>
      <c r="EK36" s="9">
        <v>2993913.5</v>
      </c>
      <c r="EL36" s="9">
        <v>2993913.5</v>
      </c>
      <c r="EM36" s="9">
        <v>2993913.5</v>
      </c>
      <c r="EN36" s="9">
        <v>2993913.5</v>
      </c>
      <c r="EO36" s="9">
        <v>2993913.5</v>
      </c>
      <c r="EP36" s="9">
        <v>2993913.5</v>
      </c>
      <c r="EQ36" s="9">
        <v>2993913.5</v>
      </c>
      <c r="ER36" s="9">
        <v>2993913.5</v>
      </c>
      <c r="ES36" s="9">
        <v>2993913.5</v>
      </c>
      <c r="ET36" s="9">
        <v>2993913.5</v>
      </c>
      <c r="EU36" s="9">
        <v>2993913.5</v>
      </c>
      <c r="EV36" s="9">
        <v>2993913.5</v>
      </c>
      <c r="EW36" s="9">
        <v>2993913.5</v>
      </c>
      <c r="EX36" s="9">
        <v>2993913.5</v>
      </c>
      <c r="EY36" s="9">
        <v>2993913.5</v>
      </c>
      <c r="EZ36" s="9">
        <v>2993913.5</v>
      </c>
      <c r="FA36" s="9">
        <v>2993913.5</v>
      </c>
      <c r="FB36" s="9">
        <v>2993913.5</v>
      </c>
      <c r="FC36" s="9">
        <v>2993913.5</v>
      </c>
      <c r="FD36" s="9">
        <v>2993913.5</v>
      </c>
      <c r="FE36" s="9">
        <v>2993913.5</v>
      </c>
      <c r="FF36" s="9">
        <v>2993913.5</v>
      </c>
      <c r="FG36" s="9">
        <v>2993913.5</v>
      </c>
      <c r="FH36" s="9">
        <v>2993913.5</v>
      </c>
      <c r="FI36" s="9">
        <v>2993913.5</v>
      </c>
      <c r="FJ36" s="3">
        <f t="shared" si="81"/>
        <v>395196.58200000005</v>
      </c>
      <c r="FK36" s="3">
        <f t="shared" si="81"/>
        <v>395196.58200000005</v>
      </c>
      <c r="FL36" s="3">
        <f t="shared" si="81"/>
        <v>395196.58200000005</v>
      </c>
      <c r="FM36" s="3">
        <f t="shared" si="1"/>
        <v>395196.58200000005</v>
      </c>
      <c r="FN36" s="3">
        <f t="shared" si="2"/>
        <v>395196.58200000005</v>
      </c>
      <c r="FO36" s="3">
        <f t="shared" si="3"/>
        <v>395196.58200000005</v>
      </c>
      <c r="FP36" s="3">
        <f t="shared" si="4"/>
        <v>352084.22759999998</v>
      </c>
      <c r="FQ36" s="3">
        <f t="shared" si="5"/>
        <v>352084.22759999998</v>
      </c>
      <c r="FR36" s="3">
        <f t="shared" si="6"/>
        <v>352084.22759999998</v>
      </c>
      <c r="FS36" s="3">
        <f t="shared" si="7"/>
        <v>362862.3162</v>
      </c>
      <c r="FT36" s="3">
        <f t="shared" si="8"/>
        <v>362862.3162</v>
      </c>
      <c r="FU36" s="3">
        <f t="shared" si="9"/>
        <v>362862.3162</v>
      </c>
      <c r="FV36" s="3">
        <f t="shared" si="82"/>
        <v>183227.50620000003</v>
      </c>
      <c r="FW36" s="3">
        <f t="shared" si="82"/>
        <v>183227.50620000003</v>
      </c>
      <c r="FX36" s="3">
        <f t="shared" si="82"/>
        <v>183227.50620000003</v>
      </c>
      <c r="FY36" s="3">
        <f t="shared" si="11"/>
        <v>172449.41760000002</v>
      </c>
      <c r="FZ36" s="3">
        <f t="shared" si="12"/>
        <v>172449.41760000002</v>
      </c>
      <c r="GA36" s="3">
        <f t="shared" si="13"/>
        <v>172449.41760000002</v>
      </c>
      <c r="GB36" s="3">
        <f t="shared" si="14"/>
        <v>172449.41760000002</v>
      </c>
      <c r="GC36" s="3">
        <f t="shared" si="15"/>
        <v>172449.41760000002</v>
      </c>
      <c r="GD36" s="3">
        <f t="shared" si="16"/>
        <v>172449.41760000002</v>
      </c>
      <c r="GE36" s="3">
        <f t="shared" si="17"/>
        <v>183227.50620000003</v>
      </c>
      <c r="GF36" s="3">
        <f t="shared" si="18"/>
        <v>183227.50620000003</v>
      </c>
      <c r="GG36" s="3">
        <f t="shared" si="19"/>
        <v>183227.50620000003</v>
      </c>
      <c r="GH36" s="14">
        <f t="shared" si="20"/>
        <v>23951.308000000005</v>
      </c>
      <c r="GI36" s="3">
        <f t="shared" si="21"/>
        <v>23951.308000000005</v>
      </c>
      <c r="GJ36" s="3">
        <f t="shared" si="22"/>
        <v>23951.308000000005</v>
      </c>
      <c r="GK36" s="3">
        <f t="shared" si="23"/>
        <v>21556.177200000006</v>
      </c>
      <c r="GL36" s="3">
        <f t="shared" si="24"/>
        <v>21556.177200000006</v>
      </c>
      <c r="GM36" s="3">
        <f t="shared" si="25"/>
        <v>21556.177200000006</v>
      </c>
      <c r="GN36" s="3">
        <f t="shared" si="26"/>
        <v>29939.135000000002</v>
      </c>
      <c r="GO36" s="3">
        <f t="shared" si="27"/>
        <v>29939.135000000002</v>
      </c>
      <c r="GP36" s="3">
        <f t="shared" si="28"/>
        <v>29939.135000000002</v>
      </c>
      <c r="GQ36" s="3">
        <f t="shared" si="29"/>
        <v>35926.962</v>
      </c>
      <c r="GR36" s="3">
        <f t="shared" si="30"/>
        <v>35926.962</v>
      </c>
      <c r="GS36" s="3">
        <f t="shared" si="31"/>
        <v>35926.962</v>
      </c>
      <c r="GT36" s="3">
        <f t="shared" si="32"/>
        <v>20358.611800000002</v>
      </c>
      <c r="GU36" s="3">
        <f t="shared" si="33"/>
        <v>20358.611800000002</v>
      </c>
      <c r="GV36" s="3">
        <f t="shared" si="34"/>
        <v>20358.611800000002</v>
      </c>
      <c r="GW36" s="3">
        <f t="shared" si="35"/>
        <v>20358.611800000002</v>
      </c>
      <c r="GX36" s="3">
        <f t="shared" si="36"/>
        <v>20358.611800000002</v>
      </c>
      <c r="GY36" s="3">
        <f t="shared" si="37"/>
        <v>20358.611800000002</v>
      </c>
      <c r="GZ36" s="3">
        <f t="shared" si="38"/>
        <v>359.26962000000003</v>
      </c>
      <c r="HA36" s="3">
        <f t="shared" si="38"/>
        <v>9580523.2000000011</v>
      </c>
      <c r="HB36" s="3">
        <f t="shared" si="38"/>
        <v>9580523.2000000011</v>
      </c>
      <c r="HC36" s="3">
        <f t="shared" si="39"/>
        <v>8981740.5</v>
      </c>
      <c r="HD36" s="3">
        <f t="shared" si="40"/>
        <v>8981740.5</v>
      </c>
      <c r="HE36" s="3">
        <f t="shared" si="41"/>
        <v>8981740.5</v>
      </c>
      <c r="HF36" s="3">
        <f t="shared" si="42"/>
        <v>8981740.5</v>
      </c>
      <c r="HG36" s="3">
        <f t="shared" si="43"/>
        <v>8981740.5</v>
      </c>
      <c r="HH36" s="3">
        <f t="shared" si="44"/>
        <v>8981740.5</v>
      </c>
      <c r="HI36" s="3">
        <f t="shared" si="45"/>
        <v>8981740.5</v>
      </c>
      <c r="HJ36" s="3">
        <f t="shared" si="46"/>
        <v>8981740.5</v>
      </c>
      <c r="HK36" s="3">
        <f t="shared" si="47"/>
        <v>8981740.5</v>
      </c>
      <c r="HL36" s="3">
        <f t="shared" si="48"/>
        <v>8981740.5</v>
      </c>
      <c r="HM36" s="3">
        <f t="shared" si="49"/>
        <v>8981740.5</v>
      </c>
      <c r="HN36" s="3">
        <f t="shared" si="50"/>
        <v>8981740.5</v>
      </c>
      <c r="HO36" s="3">
        <f t="shared" si="51"/>
        <v>8981740.5</v>
      </c>
      <c r="HP36" s="3">
        <f t="shared" si="52"/>
        <v>8981740.5</v>
      </c>
      <c r="HQ36" s="3">
        <f t="shared" si="53"/>
        <v>8981740.5</v>
      </c>
      <c r="HR36" s="3">
        <f t="shared" si="54"/>
        <v>8981740.5</v>
      </c>
      <c r="HS36" s="3">
        <f t="shared" si="55"/>
        <v>8981740.5</v>
      </c>
      <c r="HT36" s="3">
        <f t="shared" si="56"/>
        <v>8981740.5</v>
      </c>
      <c r="HU36" s="3">
        <f t="shared" si="57"/>
        <v>8981740.5</v>
      </c>
      <c r="HV36" s="3">
        <f t="shared" si="58"/>
        <v>8981740.5</v>
      </c>
      <c r="HW36" s="3">
        <f t="shared" si="59"/>
        <v>8981740.5</v>
      </c>
      <c r="HX36" s="3">
        <f t="shared" si="60"/>
        <v>5987827</v>
      </c>
      <c r="HY36" s="3">
        <f t="shared" si="61"/>
        <v>5987827</v>
      </c>
      <c r="HZ36" s="3">
        <f t="shared" si="62"/>
        <v>5987827</v>
      </c>
      <c r="IA36" s="3">
        <f t="shared" si="63"/>
        <v>5987827</v>
      </c>
      <c r="IB36" s="3">
        <f t="shared" si="64"/>
        <v>5987827</v>
      </c>
      <c r="IC36" s="3">
        <f t="shared" si="65"/>
        <v>5987827</v>
      </c>
      <c r="ID36" s="3">
        <f t="shared" si="66"/>
        <v>5987827</v>
      </c>
      <c r="IE36" s="3">
        <f t="shared" si="67"/>
        <v>5987827</v>
      </c>
      <c r="IF36" s="3">
        <f t="shared" si="68"/>
        <v>5987827</v>
      </c>
      <c r="IG36" s="3">
        <f t="shared" si="69"/>
        <v>5987827</v>
      </c>
      <c r="IH36" s="3">
        <f t="shared" si="70"/>
        <v>5987827</v>
      </c>
      <c r="II36" s="3">
        <f t="shared" si="71"/>
        <v>5987827</v>
      </c>
      <c r="IJ36" s="3">
        <f t="shared" si="72"/>
        <v>5987827</v>
      </c>
      <c r="IK36" s="3">
        <f t="shared" si="73"/>
        <v>5987827</v>
      </c>
      <c r="IL36" s="3">
        <f t="shared" si="74"/>
        <v>5987827</v>
      </c>
      <c r="IM36" s="3">
        <f t="shared" si="75"/>
        <v>5987827</v>
      </c>
      <c r="IN36" s="3">
        <f t="shared" si="76"/>
        <v>5987827</v>
      </c>
      <c r="IO36" s="3">
        <f t="shared" si="77"/>
        <v>8981740.5</v>
      </c>
      <c r="IP36" s="3">
        <f t="shared" si="78"/>
        <v>5987827</v>
      </c>
      <c r="IQ36" s="3">
        <f t="shared" si="79"/>
        <v>5987827</v>
      </c>
      <c r="IR36" s="3">
        <f t="shared" si="80"/>
        <v>5987827</v>
      </c>
      <c r="IS36" s="3">
        <f t="array" ref="IS36">SUM(IF($C$2:$IR$2&gt;=1,C36:IR36,0))</f>
        <v>103563060.66120002</v>
      </c>
      <c r="IT36" s="5" t="s">
        <v>164</v>
      </c>
    </row>
    <row r="37" spans="1:254" x14ac:dyDescent="0.2">
      <c r="A37" s="2" t="s">
        <v>140</v>
      </c>
      <c r="B37" s="1" t="s">
        <v>9</v>
      </c>
      <c r="C37" s="9">
        <v>223944.72980000003</v>
      </c>
      <c r="D37" s="9">
        <v>64668.531600000009</v>
      </c>
      <c r="E37" s="9">
        <v>62273.400800000003</v>
      </c>
      <c r="F37" s="9">
        <v>29939.135000000002</v>
      </c>
      <c r="G37" s="9">
        <v>155683.50200000001</v>
      </c>
      <c r="H37" s="9">
        <v>62273.400800000003</v>
      </c>
      <c r="I37" s="9">
        <v>19161.046400000003</v>
      </c>
      <c r="J37" s="9">
        <v>23951.308000000005</v>
      </c>
      <c r="K37" s="9">
        <v>35926.962</v>
      </c>
      <c r="L37" s="9">
        <v>63470.96620000001</v>
      </c>
      <c r="M37" s="9">
        <v>67063.662400000016</v>
      </c>
      <c r="N37" s="9">
        <v>70656.358600000021</v>
      </c>
      <c r="O37" s="9">
        <v>22753.742600000001</v>
      </c>
      <c r="P37" s="9">
        <v>19161.046400000003</v>
      </c>
      <c r="Q37" s="9">
        <v>19161.046400000003</v>
      </c>
      <c r="R37" s="9">
        <v>33531.831200000008</v>
      </c>
      <c r="S37" s="9">
        <v>215561.77200000003</v>
      </c>
      <c r="T37" s="9">
        <v>59878.270000000004</v>
      </c>
      <c r="U37" s="9">
        <v>57483.139200000005</v>
      </c>
      <c r="V37" s="9">
        <v>23951.308000000005</v>
      </c>
      <c r="W37" s="9">
        <v>153288.37120000002</v>
      </c>
      <c r="X37" s="9">
        <v>57483.139200000005</v>
      </c>
      <c r="Y37" s="9">
        <v>15568.350200000001</v>
      </c>
      <c r="Z37" s="9">
        <v>21556.177200000006</v>
      </c>
      <c r="AA37" s="9">
        <v>33531.831200000008</v>
      </c>
      <c r="AB37" s="9">
        <v>59878.270000000004</v>
      </c>
      <c r="AC37" s="9">
        <v>59878.270000000004</v>
      </c>
      <c r="AD37" s="9">
        <v>62273.400800000003</v>
      </c>
      <c r="AE37" s="9">
        <v>21556.177200000006</v>
      </c>
      <c r="AF37" s="9">
        <v>17963.481</v>
      </c>
      <c r="AG37" s="9">
        <v>17963.481</v>
      </c>
      <c r="AH37" s="9">
        <v>32334.265800000005</v>
      </c>
      <c r="AI37" s="9">
        <v>213166.64120000001</v>
      </c>
      <c r="AJ37" s="9">
        <v>57483.139200000005</v>
      </c>
      <c r="AK37" s="9">
        <v>56285.573800000006</v>
      </c>
      <c r="AL37" s="9">
        <v>17963.481</v>
      </c>
      <c r="AM37" s="9">
        <v>150893.24040000001</v>
      </c>
      <c r="AN37" s="9">
        <v>56285.573800000006</v>
      </c>
      <c r="AO37" s="9">
        <v>11975.654000000002</v>
      </c>
      <c r="AP37" s="9">
        <v>20358.611800000002</v>
      </c>
      <c r="AQ37" s="9">
        <v>29939.135000000002</v>
      </c>
      <c r="AR37" s="9">
        <v>57483.139200000005</v>
      </c>
      <c r="AS37" s="9">
        <v>53890.443000000007</v>
      </c>
      <c r="AT37" s="9">
        <v>59878.270000000004</v>
      </c>
      <c r="AU37" s="9">
        <v>20358.611800000002</v>
      </c>
      <c r="AV37" s="9">
        <v>16765.915600000004</v>
      </c>
      <c r="AW37" s="9">
        <v>16765.915600000004</v>
      </c>
      <c r="AX37" s="9">
        <v>31136.700400000002</v>
      </c>
      <c r="AY37" s="9">
        <v>598782.70000000007</v>
      </c>
      <c r="AZ37" s="9">
        <v>1197565.4000000001</v>
      </c>
      <c r="BA37" s="9">
        <v>1556835.02</v>
      </c>
      <c r="BB37" s="9">
        <v>14370784.800000001</v>
      </c>
      <c r="BC37" s="9">
        <v>14370784.800000001</v>
      </c>
      <c r="BD37" s="9">
        <v>14370784.800000001</v>
      </c>
      <c r="BE37" s="9">
        <v>14370784.800000001</v>
      </c>
      <c r="BF37" s="9">
        <v>14370784.800000001</v>
      </c>
      <c r="BG37" s="9">
        <v>14370784.800000001</v>
      </c>
      <c r="BH37" s="9">
        <v>14370784.800000001</v>
      </c>
      <c r="BI37" s="9">
        <v>14370784.800000001</v>
      </c>
      <c r="BJ37" s="9">
        <v>14370784.800000001</v>
      </c>
      <c r="BK37" s="9">
        <v>14370784.800000001</v>
      </c>
      <c r="BL37" s="9">
        <v>14370784.800000001</v>
      </c>
      <c r="BM37" s="9">
        <v>14370784.800000001</v>
      </c>
      <c r="BN37" s="9">
        <v>14370784.800000001</v>
      </c>
      <c r="BO37" s="9">
        <v>14370784.800000001</v>
      </c>
      <c r="BP37" s="9">
        <v>14370784.800000001</v>
      </c>
      <c r="BQ37" s="9">
        <v>14370784.800000001</v>
      </c>
      <c r="BR37" s="9">
        <v>21556177.200000003</v>
      </c>
      <c r="BS37" s="9">
        <v>21556177.200000003</v>
      </c>
      <c r="BT37" s="9">
        <v>21556177.200000003</v>
      </c>
      <c r="BU37" s="9">
        <v>21556177.200000003</v>
      </c>
      <c r="BV37" s="9">
        <v>21556177.200000003</v>
      </c>
      <c r="BW37" s="9">
        <v>21556177.200000003</v>
      </c>
      <c r="BX37" s="9">
        <v>21556177.200000003</v>
      </c>
      <c r="BY37" s="9">
        <v>21556177.200000003</v>
      </c>
      <c r="BZ37" s="9">
        <v>21556177.200000003</v>
      </c>
      <c r="CA37" s="9">
        <v>21556177.200000003</v>
      </c>
      <c r="CB37" s="9">
        <v>21556177.200000003</v>
      </c>
      <c r="CC37" s="9">
        <v>21556177.200000003</v>
      </c>
      <c r="CD37" s="9">
        <v>21556177.200000003</v>
      </c>
      <c r="CE37" s="9">
        <v>21556177.200000003</v>
      </c>
      <c r="CF37" s="9">
        <v>21556177.200000003</v>
      </c>
      <c r="CG37" s="9">
        <v>21556177.200000003</v>
      </c>
      <c r="CH37" s="9">
        <v>28741569.600000001</v>
      </c>
      <c r="CI37" s="9">
        <v>28741569.600000001</v>
      </c>
      <c r="CJ37" s="9">
        <v>28741569.600000001</v>
      </c>
      <c r="CK37" s="9">
        <v>28741569.600000001</v>
      </c>
      <c r="CL37" s="9">
        <v>28741569.600000001</v>
      </c>
      <c r="CM37" s="9">
        <v>28741569.600000001</v>
      </c>
      <c r="CN37" s="9">
        <v>28741569.600000001</v>
      </c>
      <c r="CO37" s="9">
        <v>28741569.600000001</v>
      </c>
      <c r="CP37" s="9">
        <v>28741569.600000001</v>
      </c>
      <c r="CQ37" s="9">
        <v>28741569.600000001</v>
      </c>
      <c r="CR37" s="9">
        <v>28741569.600000001</v>
      </c>
      <c r="CS37" s="9">
        <v>28741569.600000001</v>
      </c>
      <c r="CT37" s="9">
        <v>28741569.600000001</v>
      </c>
      <c r="CU37" s="9">
        <v>28741569.600000001</v>
      </c>
      <c r="CV37" s="9">
        <v>28741569.600000001</v>
      </c>
      <c r="CW37" s="9">
        <v>28741569.600000001</v>
      </c>
      <c r="CX37" s="9">
        <v>35926962</v>
      </c>
      <c r="CY37" s="9">
        <v>35926962</v>
      </c>
      <c r="CZ37" s="9">
        <v>35926962</v>
      </c>
      <c r="DA37" s="9">
        <v>35926962</v>
      </c>
      <c r="DB37" s="9">
        <v>35926962</v>
      </c>
      <c r="DC37" s="9">
        <v>35926962</v>
      </c>
      <c r="DD37" s="9">
        <v>35926962</v>
      </c>
      <c r="DE37" s="9">
        <v>35926962</v>
      </c>
      <c r="DF37" s="9">
        <v>35926962</v>
      </c>
      <c r="DG37" s="9">
        <v>35926962</v>
      </c>
      <c r="DH37" s="9">
        <v>35926962</v>
      </c>
      <c r="DI37" s="9">
        <v>35926962</v>
      </c>
      <c r="DJ37" s="9">
        <v>35926962</v>
      </c>
      <c r="DK37" s="9">
        <v>35926962</v>
      </c>
      <c r="DL37" s="9">
        <v>35926962</v>
      </c>
      <c r="DM37" s="9">
        <v>35926962</v>
      </c>
      <c r="DN37" s="9">
        <v>57483139.200000003</v>
      </c>
      <c r="DO37" s="9">
        <v>57483139.200000003</v>
      </c>
      <c r="DP37" s="9">
        <v>57483139.200000003</v>
      </c>
      <c r="DQ37" s="9">
        <v>57483139.200000003</v>
      </c>
      <c r="DR37" s="9">
        <v>57483139.200000003</v>
      </c>
      <c r="DS37" s="9">
        <v>57483139.200000003</v>
      </c>
      <c r="DT37" s="9">
        <v>57483139.200000003</v>
      </c>
      <c r="DU37" s="9">
        <v>57483139.200000003</v>
      </c>
      <c r="DV37" s="9">
        <v>57483139.200000003</v>
      </c>
      <c r="DW37" s="9">
        <v>57483139.200000003</v>
      </c>
      <c r="DX37" s="9">
        <v>57483139.200000003</v>
      </c>
      <c r="DY37" s="9">
        <v>57483139.200000003</v>
      </c>
      <c r="DZ37" s="9">
        <v>57483139.200000003</v>
      </c>
      <c r="EA37" s="9">
        <v>57483139.200000003</v>
      </c>
      <c r="EB37" s="9">
        <v>57483139.200000003</v>
      </c>
      <c r="EC37" s="9">
        <v>57483139.200000003</v>
      </c>
      <c r="ED37" s="9">
        <v>71853924</v>
      </c>
      <c r="EE37" s="9">
        <v>71853924</v>
      </c>
      <c r="EF37" s="9">
        <v>71853924</v>
      </c>
      <c r="EG37" s="9">
        <v>71853924</v>
      </c>
      <c r="EH37" s="9">
        <v>71853924</v>
      </c>
      <c r="EI37" s="9">
        <v>71853924</v>
      </c>
      <c r="EJ37" s="9">
        <v>71853924</v>
      </c>
      <c r="EK37" s="9">
        <v>71853924</v>
      </c>
      <c r="EL37" s="9">
        <v>71853924</v>
      </c>
      <c r="EM37" s="9">
        <v>71853924</v>
      </c>
      <c r="EN37" s="9">
        <v>71853924</v>
      </c>
      <c r="EO37" s="9">
        <v>71853924</v>
      </c>
      <c r="EP37" s="9">
        <v>71853924</v>
      </c>
      <c r="EQ37" s="9">
        <v>71853924</v>
      </c>
      <c r="ER37" s="9">
        <v>71853924</v>
      </c>
      <c r="ES37" s="9">
        <v>71853924</v>
      </c>
      <c r="ET37" s="9">
        <v>93410101.200000003</v>
      </c>
      <c r="EU37" s="9">
        <v>93410101.200000003</v>
      </c>
      <c r="EV37" s="9">
        <v>93410101.200000003</v>
      </c>
      <c r="EW37" s="9">
        <v>93410101.200000003</v>
      </c>
      <c r="EX37" s="9">
        <v>93410101.200000003</v>
      </c>
      <c r="EY37" s="9">
        <v>93410101.200000003</v>
      </c>
      <c r="EZ37" s="9">
        <v>93410101.200000003</v>
      </c>
      <c r="FA37" s="9">
        <v>93410101.200000003</v>
      </c>
      <c r="FB37" s="9">
        <v>93410101.200000003</v>
      </c>
      <c r="FC37" s="9">
        <v>93410101.200000003</v>
      </c>
      <c r="FD37" s="9">
        <v>93410101.200000003</v>
      </c>
      <c r="FE37" s="9">
        <v>93410101.200000003</v>
      </c>
      <c r="FF37" s="9">
        <v>93410101.200000003</v>
      </c>
      <c r="FG37" s="9">
        <v>93410101.200000003</v>
      </c>
      <c r="FH37" s="9">
        <v>93410101.200000003</v>
      </c>
      <c r="FI37" s="9">
        <v>93410101.200000003</v>
      </c>
      <c r="FJ37" s="3">
        <f t="shared" si="81"/>
        <v>318552.39640000003</v>
      </c>
      <c r="FK37" s="3">
        <f t="shared" si="81"/>
        <v>299391.35000000003</v>
      </c>
      <c r="FL37" s="3">
        <f t="shared" si="81"/>
        <v>288613.26140000008</v>
      </c>
      <c r="FM37" s="3">
        <f t="shared" si="1"/>
        <v>318552.39640000003</v>
      </c>
      <c r="FN37" s="3">
        <f t="shared" si="2"/>
        <v>299391.35000000003</v>
      </c>
      <c r="FO37" s="3">
        <f t="shared" si="3"/>
        <v>288613.26140000008</v>
      </c>
      <c r="FP37" s="3">
        <f t="shared" si="4"/>
        <v>283822.99980000005</v>
      </c>
      <c r="FQ37" s="3">
        <f t="shared" si="5"/>
        <v>273044.91120000003</v>
      </c>
      <c r="FR37" s="3">
        <f t="shared" si="6"/>
        <v>265859.51880000002</v>
      </c>
      <c r="FS37" s="3">
        <f t="shared" si="7"/>
        <v>291008.39220000006</v>
      </c>
      <c r="FT37" s="3">
        <f t="shared" si="8"/>
        <v>275440.04200000002</v>
      </c>
      <c r="FU37" s="3">
        <f t="shared" si="9"/>
        <v>268254.6496</v>
      </c>
      <c r="FV37" s="3">
        <f t="shared" si="82"/>
        <v>132929.75940000004</v>
      </c>
      <c r="FW37" s="3">
        <f t="shared" si="82"/>
        <v>119756.54000000001</v>
      </c>
      <c r="FX37" s="3">
        <f t="shared" si="82"/>
        <v>119756.54000000001</v>
      </c>
      <c r="FY37" s="3">
        <f t="shared" si="11"/>
        <v>125744.36700000001</v>
      </c>
      <c r="FZ37" s="3">
        <f t="shared" si="12"/>
        <v>117361.40920000001</v>
      </c>
      <c r="GA37" s="3">
        <f t="shared" si="13"/>
        <v>113768.71300000002</v>
      </c>
      <c r="GB37" s="3">
        <f t="shared" si="14"/>
        <v>125744.36700000001</v>
      </c>
      <c r="GC37" s="3">
        <f t="shared" si="15"/>
        <v>117361.40920000001</v>
      </c>
      <c r="GD37" s="3">
        <f t="shared" si="16"/>
        <v>113768.71300000002</v>
      </c>
      <c r="GE37" s="3">
        <f t="shared" si="17"/>
        <v>132929.75940000004</v>
      </c>
      <c r="GF37" s="3">
        <f t="shared" si="18"/>
        <v>119756.54000000001</v>
      </c>
      <c r="GG37" s="3">
        <f t="shared" si="19"/>
        <v>119756.54000000001</v>
      </c>
      <c r="GH37" s="14">
        <f t="shared" si="20"/>
        <v>22753.742600000001</v>
      </c>
      <c r="GI37" s="3">
        <f t="shared" si="21"/>
        <v>21556.177200000006</v>
      </c>
      <c r="GJ37" s="3">
        <f t="shared" si="22"/>
        <v>20358.611800000002</v>
      </c>
      <c r="GK37" s="3">
        <f t="shared" si="23"/>
        <v>19161.046400000003</v>
      </c>
      <c r="GL37" s="3">
        <f t="shared" si="24"/>
        <v>15568.350200000001</v>
      </c>
      <c r="GM37" s="3">
        <f t="shared" si="25"/>
        <v>11975.654000000002</v>
      </c>
      <c r="GN37" s="3">
        <f t="shared" si="26"/>
        <v>23951.308000000005</v>
      </c>
      <c r="GO37" s="3">
        <f t="shared" si="27"/>
        <v>21556.177200000006</v>
      </c>
      <c r="GP37" s="3">
        <f t="shared" si="28"/>
        <v>20358.611800000002</v>
      </c>
      <c r="GQ37" s="3">
        <f t="shared" si="29"/>
        <v>33531.831200000008</v>
      </c>
      <c r="GR37" s="3">
        <f t="shared" si="30"/>
        <v>32334.265800000005</v>
      </c>
      <c r="GS37" s="3">
        <f t="shared" si="31"/>
        <v>31136.700400000002</v>
      </c>
      <c r="GT37" s="3">
        <f t="shared" si="32"/>
        <v>19161.046400000003</v>
      </c>
      <c r="GU37" s="3">
        <f t="shared" si="33"/>
        <v>17963.481</v>
      </c>
      <c r="GV37" s="3">
        <f t="shared" si="34"/>
        <v>16765.915600000004</v>
      </c>
      <c r="GW37" s="3">
        <f t="shared" si="35"/>
        <v>19161.046400000003</v>
      </c>
      <c r="GX37" s="3">
        <f t="shared" si="36"/>
        <v>17963.481</v>
      </c>
      <c r="GY37" s="3">
        <f t="shared" si="37"/>
        <v>16765.915600000004</v>
      </c>
      <c r="GZ37" s="3">
        <f t="shared" si="38"/>
        <v>598782.70000000007</v>
      </c>
      <c r="HA37" s="3">
        <f t="shared" si="38"/>
        <v>1197565.4000000001</v>
      </c>
      <c r="HB37" s="3">
        <f t="shared" si="38"/>
        <v>1556835.02</v>
      </c>
      <c r="HC37" s="3">
        <f t="shared" si="39"/>
        <v>43112354.400000006</v>
      </c>
      <c r="HD37" s="3">
        <f t="shared" si="40"/>
        <v>64668531.600000009</v>
      </c>
      <c r="HE37" s="3">
        <f t="shared" si="41"/>
        <v>86224708.800000012</v>
      </c>
      <c r="HF37" s="3">
        <f t="shared" si="42"/>
        <v>107780886</v>
      </c>
      <c r="HG37" s="3">
        <f t="shared" si="43"/>
        <v>172449417.60000002</v>
      </c>
      <c r="HH37" s="3">
        <f t="shared" si="44"/>
        <v>215561772</v>
      </c>
      <c r="HI37" s="3">
        <f t="shared" si="45"/>
        <v>280230303.60000002</v>
      </c>
      <c r="HJ37" s="3">
        <f t="shared" si="46"/>
        <v>43112354.400000006</v>
      </c>
      <c r="HK37" s="3">
        <f t="shared" si="47"/>
        <v>64668531.600000009</v>
      </c>
      <c r="HL37" s="3">
        <f t="shared" si="48"/>
        <v>86224708.800000012</v>
      </c>
      <c r="HM37" s="3">
        <f t="shared" si="49"/>
        <v>107780886</v>
      </c>
      <c r="HN37" s="3">
        <f t="shared" si="50"/>
        <v>172449417.60000002</v>
      </c>
      <c r="HO37" s="3">
        <f t="shared" si="51"/>
        <v>215561772</v>
      </c>
      <c r="HP37" s="3">
        <f t="shared" si="52"/>
        <v>280230303.60000002</v>
      </c>
      <c r="HQ37" s="3">
        <f t="shared" si="53"/>
        <v>215561772</v>
      </c>
      <c r="HR37" s="3">
        <f t="shared" si="54"/>
        <v>64668531.600000009</v>
      </c>
      <c r="HS37" s="3">
        <f t="shared" si="55"/>
        <v>86224708.800000012</v>
      </c>
      <c r="HT37" s="3">
        <f t="shared" si="56"/>
        <v>107780886</v>
      </c>
      <c r="HU37" s="3">
        <f t="shared" si="57"/>
        <v>172449417.60000002</v>
      </c>
      <c r="HV37" s="3">
        <f t="shared" si="58"/>
        <v>215561772</v>
      </c>
      <c r="HW37" s="3">
        <f t="shared" si="59"/>
        <v>280230303.60000002</v>
      </c>
      <c r="HX37" s="3">
        <f t="shared" si="60"/>
        <v>28741569.600000001</v>
      </c>
      <c r="HY37" s="3">
        <f t="shared" si="61"/>
        <v>43112354.400000006</v>
      </c>
      <c r="HZ37" s="3">
        <f t="shared" si="62"/>
        <v>57483139.200000003</v>
      </c>
      <c r="IA37" s="3">
        <f t="shared" si="63"/>
        <v>71853924</v>
      </c>
      <c r="IB37" s="3">
        <f t="shared" si="64"/>
        <v>114966278.40000001</v>
      </c>
      <c r="IC37" s="3">
        <f t="shared" si="65"/>
        <v>143707848</v>
      </c>
      <c r="ID37" s="3">
        <f t="shared" si="66"/>
        <v>186820202.40000001</v>
      </c>
      <c r="IE37" s="3">
        <f t="shared" si="67"/>
        <v>28741569.600000001</v>
      </c>
      <c r="IF37" s="3">
        <f t="shared" si="68"/>
        <v>43112354.400000006</v>
      </c>
      <c r="IG37" s="3">
        <f t="shared" si="69"/>
        <v>57483139.200000003</v>
      </c>
      <c r="IH37" s="3">
        <f t="shared" si="70"/>
        <v>71853924</v>
      </c>
      <c r="II37" s="3">
        <f t="shared" si="71"/>
        <v>114966278.40000001</v>
      </c>
      <c r="IJ37" s="3">
        <f t="shared" si="72"/>
        <v>143707848</v>
      </c>
      <c r="IK37" s="3">
        <f t="shared" si="73"/>
        <v>186820202.40000001</v>
      </c>
      <c r="IL37" s="3">
        <f t="shared" si="74"/>
        <v>28741569.600000001</v>
      </c>
      <c r="IM37" s="3">
        <f t="shared" si="75"/>
        <v>43112354.400000006</v>
      </c>
      <c r="IN37" s="3">
        <f t="shared" si="76"/>
        <v>57483139.200000003</v>
      </c>
      <c r="IO37" s="3">
        <f t="shared" si="77"/>
        <v>107780886</v>
      </c>
      <c r="IP37" s="3">
        <f t="shared" si="78"/>
        <v>114966278.40000001</v>
      </c>
      <c r="IQ37" s="3">
        <f t="shared" si="79"/>
        <v>143707848</v>
      </c>
      <c r="IR37" s="3">
        <f t="shared" si="80"/>
        <v>143707848</v>
      </c>
      <c r="IS37" s="3">
        <f t="array" ref="IS37">SUM(IF($C$2:$IR$2&gt;=1,C37:IR37,0))</f>
        <v>1099388988.5080001</v>
      </c>
      <c r="IT37" s="5" t="s">
        <v>164</v>
      </c>
    </row>
    <row r="38" spans="1:254" x14ac:dyDescent="0.2">
      <c r="A38" s="2" t="s">
        <v>171</v>
      </c>
      <c r="B38" s="1" t="s">
        <v>9</v>
      </c>
      <c r="C38" s="9">
        <v>223944.72980000003</v>
      </c>
      <c r="D38" s="9">
        <v>64668.531600000009</v>
      </c>
      <c r="E38" s="9">
        <v>62273.400800000003</v>
      </c>
      <c r="F38" s="9">
        <v>29939.135000000002</v>
      </c>
      <c r="G38" s="9">
        <v>155683.50200000001</v>
      </c>
      <c r="H38" s="9">
        <v>62273.400800000003</v>
      </c>
      <c r="I38" s="9">
        <v>19161.046400000003</v>
      </c>
      <c r="J38" s="9">
        <v>23951.308000000005</v>
      </c>
      <c r="K38" s="9">
        <v>35926.962</v>
      </c>
      <c r="L38" s="9">
        <v>63470.96620000001</v>
      </c>
      <c r="M38" s="9">
        <v>67063.662400000016</v>
      </c>
      <c r="N38" s="9">
        <v>70656.358600000021</v>
      </c>
      <c r="O38" s="9">
        <v>22753.742600000001</v>
      </c>
      <c r="P38" s="9">
        <v>19161.046400000003</v>
      </c>
      <c r="Q38" s="9">
        <v>19161.046400000003</v>
      </c>
      <c r="R38" s="9">
        <v>33531.831200000008</v>
      </c>
      <c r="S38" s="9">
        <v>215561.77200000003</v>
      </c>
      <c r="T38" s="9">
        <v>59878.270000000004</v>
      </c>
      <c r="U38" s="9">
        <v>57483.139200000005</v>
      </c>
      <c r="V38" s="9">
        <v>23951.308000000005</v>
      </c>
      <c r="W38" s="9">
        <v>153288.37120000002</v>
      </c>
      <c r="X38" s="9">
        <v>57483.139200000005</v>
      </c>
      <c r="Y38" s="9">
        <v>15568.350200000001</v>
      </c>
      <c r="Z38" s="9">
        <v>21556.177200000006</v>
      </c>
      <c r="AA38" s="9">
        <v>33531.831200000008</v>
      </c>
      <c r="AB38" s="9">
        <v>59878.270000000004</v>
      </c>
      <c r="AC38" s="9">
        <v>59878.270000000004</v>
      </c>
      <c r="AD38" s="9">
        <v>62273.400800000003</v>
      </c>
      <c r="AE38" s="9">
        <v>21556.177200000006</v>
      </c>
      <c r="AF38" s="9">
        <v>17963.481</v>
      </c>
      <c r="AG38" s="9">
        <v>17963.481</v>
      </c>
      <c r="AH38" s="9">
        <v>32334.265800000005</v>
      </c>
      <c r="AI38" s="9">
        <v>213166.64120000001</v>
      </c>
      <c r="AJ38" s="9">
        <v>57483.139200000005</v>
      </c>
      <c r="AK38" s="9">
        <v>56285.573800000006</v>
      </c>
      <c r="AL38" s="9">
        <v>17963.481</v>
      </c>
      <c r="AM38" s="9">
        <v>150893.24040000001</v>
      </c>
      <c r="AN38" s="9">
        <v>56285.573800000006</v>
      </c>
      <c r="AO38" s="9">
        <v>11975.654000000002</v>
      </c>
      <c r="AP38" s="9">
        <v>20358.611800000002</v>
      </c>
      <c r="AQ38" s="9">
        <v>29939.135000000002</v>
      </c>
      <c r="AR38" s="9">
        <v>57483.139200000005</v>
      </c>
      <c r="AS38" s="9">
        <v>53890.443000000007</v>
      </c>
      <c r="AT38" s="9">
        <v>59878.270000000004</v>
      </c>
      <c r="AU38" s="9">
        <v>20358.611800000002</v>
      </c>
      <c r="AV38" s="9">
        <v>16765.915600000004</v>
      </c>
      <c r="AW38" s="9">
        <v>16765.915600000004</v>
      </c>
      <c r="AX38" s="9">
        <v>31136.700400000002</v>
      </c>
      <c r="AY38" s="9">
        <v>598782.70000000007</v>
      </c>
      <c r="AZ38" s="9">
        <v>1197565.4000000001</v>
      </c>
      <c r="BA38" s="9">
        <v>1556835.02</v>
      </c>
      <c r="BB38" s="9">
        <v>14370784.800000001</v>
      </c>
      <c r="BC38" s="9">
        <v>14370784.800000001</v>
      </c>
      <c r="BD38" s="9">
        <v>14370784.800000001</v>
      </c>
      <c r="BE38" s="9">
        <v>14370784.800000001</v>
      </c>
      <c r="BF38" s="9">
        <v>14370784.800000001</v>
      </c>
      <c r="BG38" s="9">
        <v>14370784.800000001</v>
      </c>
      <c r="BH38" s="9">
        <v>14370784.800000001</v>
      </c>
      <c r="BI38" s="9">
        <v>14370784.800000001</v>
      </c>
      <c r="BJ38" s="9">
        <v>14370784.800000001</v>
      </c>
      <c r="BK38" s="9">
        <v>14370784.800000001</v>
      </c>
      <c r="BL38" s="9">
        <v>14370784.800000001</v>
      </c>
      <c r="BM38" s="9">
        <v>14370784.800000001</v>
      </c>
      <c r="BN38" s="9">
        <v>14370784.800000001</v>
      </c>
      <c r="BO38" s="9">
        <v>14370784.800000001</v>
      </c>
      <c r="BP38" s="9">
        <v>14370784.800000001</v>
      </c>
      <c r="BQ38" s="9">
        <v>14370784.800000001</v>
      </c>
      <c r="BR38" s="9">
        <v>21556177.200000003</v>
      </c>
      <c r="BS38" s="9">
        <v>21556177.200000003</v>
      </c>
      <c r="BT38" s="9">
        <v>21556177.200000003</v>
      </c>
      <c r="BU38" s="9">
        <v>21556177.200000003</v>
      </c>
      <c r="BV38" s="9">
        <v>21556177.200000003</v>
      </c>
      <c r="BW38" s="9">
        <v>21556177.200000003</v>
      </c>
      <c r="BX38" s="9">
        <v>21556177.200000003</v>
      </c>
      <c r="BY38" s="9">
        <v>21556177.200000003</v>
      </c>
      <c r="BZ38" s="9">
        <v>21556177.200000003</v>
      </c>
      <c r="CA38" s="9">
        <v>21556177.200000003</v>
      </c>
      <c r="CB38" s="9">
        <v>21556177.200000003</v>
      </c>
      <c r="CC38" s="9">
        <v>21556177.200000003</v>
      </c>
      <c r="CD38" s="9">
        <v>21556177.200000003</v>
      </c>
      <c r="CE38" s="9">
        <v>21556177.200000003</v>
      </c>
      <c r="CF38" s="9">
        <v>21556177.200000003</v>
      </c>
      <c r="CG38" s="9">
        <v>21556177.200000003</v>
      </c>
      <c r="CH38" s="9">
        <v>28741569.600000001</v>
      </c>
      <c r="CI38" s="9">
        <v>28741569.600000001</v>
      </c>
      <c r="CJ38" s="9">
        <v>28741569.600000001</v>
      </c>
      <c r="CK38" s="9">
        <v>28741569.600000001</v>
      </c>
      <c r="CL38" s="9">
        <v>28741569.600000001</v>
      </c>
      <c r="CM38" s="9">
        <v>28741569.600000001</v>
      </c>
      <c r="CN38" s="9">
        <v>28741569.600000001</v>
      </c>
      <c r="CO38" s="9">
        <v>28741569.600000001</v>
      </c>
      <c r="CP38" s="9">
        <v>28741569.600000001</v>
      </c>
      <c r="CQ38" s="9">
        <v>28741569.600000001</v>
      </c>
      <c r="CR38" s="9">
        <v>28741569.600000001</v>
      </c>
      <c r="CS38" s="9">
        <v>28741569.600000001</v>
      </c>
      <c r="CT38" s="9">
        <v>28741569.600000001</v>
      </c>
      <c r="CU38" s="9">
        <v>28741569.600000001</v>
      </c>
      <c r="CV38" s="9">
        <v>28741569.600000001</v>
      </c>
      <c r="CW38" s="9">
        <v>28741569.600000001</v>
      </c>
      <c r="CX38" s="9">
        <v>35926962</v>
      </c>
      <c r="CY38" s="9">
        <v>35926962</v>
      </c>
      <c r="CZ38" s="9">
        <v>35926962</v>
      </c>
      <c r="DA38" s="9">
        <v>35926962</v>
      </c>
      <c r="DB38" s="9">
        <v>35926962</v>
      </c>
      <c r="DC38" s="9">
        <v>35926962</v>
      </c>
      <c r="DD38" s="9">
        <v>35926962</v>
      </c>
      <c r="DE38" s="9">
        <v>35926962</v>
      </c>
      <c r="DF38" s="9">
        <v>35926962</v>
      </c>
      <c r="DG38" s="9">
        <v>35926962</v>
      </c>
      <c r="DH38" s="9">
        <v>35926962</v>
      </c>
      <c r="DI38" s="9">
        <v>35926962</v>
      </c>
      <c r="DJ38" s="9">
        <v>35926962</v>
      </c>
      <c r="DK38" s="9">
        <v>35926962</v>
      </c>
      <c r="DL38" s="9">
        <v>35926962</v>
      </c>
      <c r="DM38" s="9">
        <v>35926962</v>
      </c>
      <c r="DN38" s="9">
        <v>57483139.200000003</v>
      </c>
      <c r="DO38" s="9">
        <v>57483139.200000003</v>
      </c>
      <c r="DP38" s="9">
        <v>57483139.200000003</v>
      </c>
      <c r="DQ38" s="9">
        <v>57483139.200000003</v>
      </c>
      <c r="DR38" s="9">
        <v>57483139.200000003</v>
      </c>
      <c r="DS38" s="9">
        <v>57483139.200000003</v>
      </c>
      <c r="DT38" s="9">
        <v>57483139.200000003</v>
      </c>
      <c r="DU38" s="9">
        <v>57483139.200000003</v>
      </c>
      <c r="DV38" s="9">
        <v>57483139.200000003</v>
      </c>
      <c r="DW38" s="9">
        <v>57483139.200000003</v>
      </c>
      <c r="DX38" s="9">
        <v>57483139.200000003</v>
      </c>
      <c r="DY38" s="9">
        <v>57483139.200000003</v>
      </c>
      <c r="DZ38" s="9">
        <v>57483139.200000003</v>
      </c>
      <c r="EA38" s="9">
        <v>57483139.200000003</v>
      </c>
      <c r="EB38" s="9">
        <v>57483139.200000003</v>
      </c>
      <c r="EC38" s="9">
        <v>57483139.200000003</v>
      </c>
      <c r="ED38" s="9">
        <v>71853924</v>
      </c>
      <c r="EE38" s="9">
        <v>71853924</v>
      </c>
      <c r="EF38" s="9">
        <v>71853924</v>
      </c>
      <c r="EG38" s="9">
        <v>71853924</v>
      </c>
      <c r="EH38" s="9">
        <v>71853924</v>
      </c>
      <c r="EI38" s="9">
        <v>71853924</v>
      </c>
      <c r="EJ38" s="9">
        <v>71853924</v>
      </c>
      <c r="EK38" s="9">
        <v>71853924</v>
      </c>
      <c r="EL38" s="9">
        <v>71853924</v>
      </c>
      <c r="EM38" s="9">
        <v>71853924</v>
      </c>
      <c r="EN38" s="9">
        <v>71853924</v>
      </c>
      <c r="EO38" s="9">
        <v>71853924</v>
      </c>
      <c r="EP38" s="9">
        <v>71853924</v>
      </c>
      <c r="EQ38" s="9">
        <v>71853924</v>
      </c>
      <c r="ER38" s="9">
        <v>71853924</v>
      </c>
      <c r="ES38" s="9">
        <v>71853924</v>
      </c>
      <c r="ET38" s="9">
        <v>93410101.200000003</v>
      </c>
      <c r="EU38" s="9">
        <v>93410101.200000003</v>
      </c>
      <c r="EV38" s="9">
        <v>93410101.200000003</v>
      </c>
      <c r="EW38" s="9">
        <v>93410101.200000003</v>
      </c>
      <c r="EX38" s="9">
        <v>93410101.200000003</v>
      </c>
      <c r="EY38" s="9">
        <v>93410101.200000003</v>
      </c>
      <c r="EZ38" s="9">
        <v>93410101.200000003</v>
      </c>
      <c r="FA38" s="9">
        <v>93410101.200000003</v>
      </c>
      <c r="FB38" s="9">
        <v>93410101.200000003</v>
      </c>
      <c r="FC38" s="9">
        <v>93410101.200000003</v>
      </c>
      <c r="FD38" s="9">
        <v>93410101.200000003</v>
      </c>
      <c r="FE38" s="9">
        <v>93410101.200000003</v>
      </c>
      <c r="FF38" s="9">
        <v>93410101.200000003</v>
      </c>
      <c r="FG38" s="9">
        <v>93410101.200000003</v>
      </c>
      <c r="FH38" s="9">
        <v>93410101.200000003</v>
      </c>
      <c r="FI38" s="9">
        <v>93410101.200000003</v>
      </c>
      <c r="FJ38" s="3">
        <f t="shared" si="81"/>
        <v>318552.39640000003</v>
      </c>
      <c r="FK38" s="3">
        <f t="shared" si="81"/>
        <v>299391.35000000003</v>
      </c>
      <c r="FL38" s="3">
        <f t="shared" si="81"/>
        <v>288613.26140000008</v>
      </c>
      <c r="FM38" s="3">
        <f t="shared" si="1"/>
        <v>318552.39640000003</v>
      </c>
      <c r="FN38" s="3">
        <f t="shared" si="2"/>
        <v>299391.35000000003</v>
      </c>
      <c r="FO38" s="3">
        <f t="shared" si="3"/>
        <v>288613.26140000008</v>
      </c>
      <c r="FP38" s="3">
        <f t="shared" si="4"/>
        <v>283822.99980000005</v>
      </c>
      <c r="FQ38" s="3">
        <f t="shared" si="5"/>
        <v>273044.91120000003</v>
      </c>
      <c r="FR38" s="3">
        <f t="shared" si="6"/>
        <v>265859.51880000002</v>
      </c>
      <c r="FS38" s="3">
        <f t="shared" si="7"/>
        <v>291008.39220000006</v>
      </c>
      <c r="FT38" s="3">
        <f t="shared" si="8"/>
        <v>275440.04200000002</v>
      </c>
      <c r="FU38" s="3">
        <f t="shared" si="9"/>
        <v>268254.6496</v>
      </c>
      <c r="FV38" s="3">
        <f t="shared" si="82"/>
        <v>132929.75940000004</v>
      </c>
      <c r="FW38" s="3">
        <f t="shared" si="82"/>
        <v>119756.54000000001</v>
      </c>
      <c r="FX38" s="3">
        <f t="shared" si="82"/>
        <v>119756.54000000001</v>
      </c>
      <c r="FY38" s="3">
        <f t="shared" si="11"/>
        <v>125744.36700000001</v>
      </c>
      <c r="FZ38" s="3">
        <f t="shared" si="12"/>
        <v>117361.40920000001</v>
      </c>
      <c r="GA38" s="3">
        <f t="shared" si="13"/>
        <v>113768.71300000002</v>
      </c>
      <c r="GB38" s="3">
        <f t="shared" si="14"/>
        <v>125744.36700000001</v>
      </c>
      <c r="GC38" s="3">
        <f t="shared" si="15"/>
        <v>117361.40920000001</v>
      </c>
      <c r="GD38" s="3">
        <f t="shared" si="16"/>
        <v>113768.71300000002</v>
      </c>
      <c r="GE38" s="3">
        <f t="shared" si="17"/>
        <v>132929.75940000004</v>
      </c>
      <c r="GF38" s="3">
        <f t="shared" si="18"/>
        <v>119756.54000000001</v>
      </c>
      <c r="GG38" s="3">
        <f t="shared" si="19"/>
        <v>119756.54000000001</v>
      </c>
      <c r="GH38" s="14">
        <f t="shared" si="20"/>
        <v>22753.742600000001</v>
      </c>
      <c r="GI38" s="3">
        <f t="shared" si="21"/>
        <v>21556.177200000006</v>
      </c>
      <c r="GJ38" s="3">
        <f t="shared" si="22"/>
        <v>20358.611800000002</v>
      </c>
      <c r="GK38" s="3">
        <f t="shared" si="23"/>
        <v>19161.046400000003</v>
      </c>
      <c r="GL38" s="3">
        <f t="shared" si="24"/>
        <v>15568.350200000001</v>
      </c>
      <c r="GM38" s="3">
        <f t="shared" si="25"/>
        <v>11975.654000000002</v>
      </c>
      <c r="GN38" s="3">
        <f t="shared" si="26"/>
        <v>23951.308000000005</v>
      </c>
      <c r="GO38" s="3">
        <f t="shared" si="27"/>
        <v>21556.177200000006</v>
      </c>
      <c r="GP38" s="3">
        <f t="shared" si="28"/>
        <v>20358.611800000002</v>
      </c>
      <c r="GQ38" s="3">
        <f t="shared" si="29"/>
        <v>33531.831200000008</v>
      </c>
      <c r="GR38" s="3">
        <f t="shared" si="30"/>
        <v>32334.265800000005</v>
      </c>
      <c r="GS38" s="3">
        <f t="shared" si="31"/>
        <v>31136.700400000002</v>
      </c>
      <c r="GT38" s="3">
        <f t="shared" si="32"/>
        <v>19161.046400000003</v>
      </c>
      <c r="GU38" s="3">
        <f t="shared" si="33"/>
        <v>17963.481</v>
      </c>
      <c r="GV38" s="3">
        <f t="shared" si="34"/>
        <v>16765.915600000004</v>
      </c>
      <c r="GW38" s="3">
        <f t="shared" si="35"/>
        <v>19161.046400000003</v>
      </c>
      <c r="GX38" s="3">
        <f t="shared" si="36"/>
        <v>17963.481</v>
      </c>
      <c r="GY38" s="3">
        <f t="shared" si="37"/>
        <v>16765.915600000004</v>
      </c>
      <c r="GZ38" s="3">
        <f t="shared" si="38"/>
        <v>598782.70000000007</v>
      </c>
      <c r="HA38" s="3">
        <f t="shared" si="38"/>
        <v>1197565.4000000001</v>
      </c>
      <c r="HB38" s="3">
        <f t="shared" si="38"/>
        <v>1556835.02</v>
      </c>
      <c r="HC38" s="3">
        <f t="shared" si="39"/>
        <v>43112354.400000006</v>
      </c>
      <c r="HD38" s="3">
        <f t="shared" si="40"/>
        <v>64668531.600000009</v>
      </c>
      <c r="HE38" s="3">
        <f t="shared" si="41"/>
        <v>86224708.800000012</v>
      </c>
      <c r="HF38" s="3">
        <f t="shared" si="42"/>
        <v>107780886</v>
      </c>
      <c r="HG38" s="3">
        <f t="shared" si="43"/>
        <v>172449417.60000002</v>
      </c>
      <c r="HH38" s="3">
        <f t="shared" si="44"/>
        <v>215561772</v>
      </c>
      <c r="HI38" s="3">
        <f t="shared" si="45"/>
        <v>280230303.60000002</v>
      </c>
      <c r="HJ38" s="3">
        <f t="shared" si="46"/>
        <v>43112354.400000006</v>
      </c>
      <c r="HK38" s="3">
        <f t="shared" si="47"/>
        <v>64668531.600000009</v>
      </c>
      <c r="HL38" s="3">
        <f t="shared" si="48"/>
        <v>86224708.800000012</v>
      </c>
      <c r="HM38" s="3">
        <f t="shared" si="49"/>
        <v>107780886</v>
      </c>
      <c r="HN38" s="3">
        <f t="shared" si="50"/>
        <v>172449417.60000002</v>
      </c>
      <c r="HO38" s="3">
        <f t="shared" si="51"/>
        <v>215561772</v>
      </c>
      <c r="HP38" s="3">
        <f t="shared" si="52"/>
        <v>280230303.60000002</v>
      </c>
      <c r="HQ38" s="3">
        <f t="shared" si="53"/>
        <v>215561772</v>
      </c>
      <c r="HR38" s="3">
        <f t="shared" si="54"/>
        <v>64668531.600000009</v>
      </c>
      <c r="HS38" s="3">
        <f t="shared" si="55"/>
        <v>86224708.800000012</v>
      </c>
      <c r="HT38" s="3">
        <f t="shared" si="56"/>
        <v>107780886</v>
      </c>
      <c r="HU38" s="3">
        <f t="shared" si="57"/>
        <v>172449417.60000002</v>
      </c>
      <c r="HV38" s="3">
        <f t="shared" si="58"/>
        <v>215561772</v>
      </c>
      <c r="HW38" s="3">
        <f t="shared" si="59"/>
        <v>280230303.60000002</v>
      </c>
      <c r="HX38" s="3">
        <f t="shared" si="60"/>
        <v>28741569.600000001</v>
      </c>
      <c r="HY38" s="3">
        <f t="shared" si="61"/>
        <v>43112354.400000006</v>
      </c>
      <c r="HZ38" s="3">
        <f t="shared" si="62"/>
        <v>57483139.200000003</v>
      </c>
      <c r="IA38" s="3">
        <f t="shared" si="63"/>
        <v>71853924</v>
      </c>
      <c r="IB38" s="3">
        <f t="shared" si="64"/>
        <v>114966278.40000001</v>
      </c>
      <c r="IC38" s="3">
        <f t="shared" si="65"/>
        <v>143707848</v>
      </c>
      <c r="ID38" s="3">
        <f t="shared" si="66"/>
        <v>186820202.40000001</v>
      </c>
      <c r="IE38" s="3">
        <f t="shared" si="67"/>
        <v>28741569.600000001</v>
      </c>
      <c r="IF38" s="3">
        <f t="shared" si="68"/>
        <v>43112354.400000006</v>
      </c>
      <c r="IG38" s="3">
        <f t="shared" si="69"/>
        <v>57483139.200000003</v>
      </c>
      <c r="IH38" s="3">
        <f t="shared" si="70"/>
        <v>71853924</v>
      </c>
      <c r="II38" s="3">
        <f t="shared" si="71"/>
        <v>114966278.40000001</v>
      </c>
      <c r="IJ38" s="3">
        <f t="shared" si="72"/>
        <v>143707848</v>
      </c>
      <c r="IK38" s="3">
        <f t="shared" si="73"/>
        <v>186820202.40000001</v>
      </c>
      <c r="IL38" s="3">
        <f t="shared" si="74"/>
        <v>28741569.600000001</v>
      </c>
      <c r="IM38" s="3">
        <f t="shared" si="75"/>
        <v>43112354.400000006</v>
      </c>
      <c r="IN38" s="3">
        <f t="shared" si="76"/>
        <v>57483139.200000003</v>
      </c>
      <c r="IO38" s="3">
        <f t="shared" si="77"/>
        <v>107780886</v>
      </c>
      <c r="IP38" s="3">
        <f t="shared" si="78"/>
        <v>114966278.40000001</v>
      </c>
      <c r="IQ38" s="3">
        <f t="shared" si="79"/>
        <v>143707848</v>
      </c>
      <c r="IR38" s="3">
        <f t="shared" si="80"/>
        <v>143707848</v>
      </c>
      <c r="IS38" s="3">
        <f t="array" ref="IS38">SUM(IF($C$2:$IR$2&gt;=1,C38:IR38,0))</f>
        <v>1099388988.5080001</v>
      </c>
      <c r="IT38" s="5" t="s">
        <v>164</v>
      </c>
    </row>
    <row r="39" spans="1:254" x14ac:dyDescent="0.2">
      <c r="A39" s="2" t="s">
        <v>168</v>
      </c>
      <c r="B39" s="1" t="s">
        <v>10</v>
      </c>
      <c r="C39" s="9">
        <v>280230.30360000004</v>
      </c>
      <c r="D39" s="9">
        <v>81434.44720000001</v>
      </c>
      <c r="E39" s="9">
        <v>81434.44720000001</v>
      </c>
      <c r="F39" s="9">
        <v>33531.831200000008</v>
      </c>
      <c r="G39" s="9">
        <v>179634.81</v>
      </c>
      <c r="H39" s="9">
        <v>81434.44720000001</v>
      </c>
      <c r="I39" s="9">
        <v>21556.177200000006</v>
      </c>
      <c r="J39" s="9">
        <v>29939.135000000002</v>
      </c>
      <c r="K39" s="9">
        <v>71853.923999999999</v>
      </c>
      <c r="L39" s="9">
        <v>91014.970400000006</v>
      </c>
      <c r="M39" s="9">
        <v>83829.578000000009</v>
      </c>
      <c r="N39" s="9">
        <v>101793.05900000002</v>
      </c>
      <c r="O39" s="9">
        <v>23951.308000000005</v>
      </c>
      <c r="P39" s="9">
        <v>20358.611800000002</v>
      </c>
      <c r="Q39" s="9">
        <v>20358.611800000002</v>
      </c>
      <c r="R39" s="9">
        <v>35926.962</v>
      </c>
      <c r="S39" s="9">
        <v>280230.30360000004</v>
      </c>
      <c r="T39" s="9">
        <v>81434.44720000001</v>
      </c>
      <c r="U39" s="9">
        <v>81434.44720000001</v>
      </c>
      <c r="V39" s="9">
        <v>33531.831200000008</v>
      </c>
      <c r="W39" s="9">
        <v>179634.81</v>
      </c>
      <c r="X39" s="9">
        <v>81434.44720000001</v>
      </c>
      <c r="Y39" s="9">
        <v>21556.177200000006</v>
      </c>
      <c r="Z39" s="9">
        <v>29939.135000000002</v>
      </c>
      <c r="AA39" s="9">
        <v>71853.923999999999</v>
      </c>
      <c r="AB39" s="9">
        <v>91014.970400000006</v>
      </c>
      <c r="AC39" s="9">
        <v>83829.578000000009</v>
      </c>
      <c r="AD39" s="9">
        <v>101793.05900000002</v>
      </c>
      <c r="AE39" s="9">
        <v>23951.308000000005</v>
      </c>
      <c r="AF39" s="9">
        <v>20358.611800000002</v>
      </c>
      <c r="AG39" s="9">
        <v>20358.611800000002</v>
      </c>
      <c r="AH39" s="9">
        <v>35926.962</v>
      </c>
      <c r="AI39" s="9">
        <v>280230.30360000004</v>
      </c>
      <c r="AJ39" s="9">
        <v>81434.44720000001</v>
      </c>
      <c r="AK39" s="9">
        <v>81434.44720000001</v>
      </c>
      <c r="AL39" s="9">
        <v>33531.831200000008</v>
      </c>
      <c r="AM39" s="9">
        <v>179634.81</v>
      </c>
      <c r="AN39" s="9">
        <v>81434.44720000001</v>
      </c>
      <c r="AO39" s="9">
        <v>21556.177200000006</v>
      </c>
      <c r="AP39" s="9">
        <v>29939.135000000002</v>
      </c>
      <c r="AQ39" s="9">
        <v>71853.923999999999</v>
      </c>
      <c r="AR39" s="9">
        <v>91014.970400000006</v>
      </c>
      <c r="AS39" s="9">
        <v>83829.578000000009</v>
      </c>
      <c r="AT39" s="9">
        <v>101793.05900000002</v>
      </c>
      <c r="AU39" s="9">
        <v>23951.308000000005</v>
      </c>
      <c r="AV39" s="9">
        <v>20358.611800000002</v>
      </c>
      <c r="AW39" s="9">
        <v>20358.611800000002</v>
      </c>
      <c r="AX39" s="9">
        <v>35926.962</v>
      </c>
      <c r="AY39" s="9">
        <v>359.26962000000003</v>
      </c>
      <c r="AZ39" s="9">
        <v>9580523.2000000011</v>
      </c>
      <c r="BA39" s="9">
        <v>9580523.2000000011</v>
      </c>
      <c r="BB39" s="9">
        <v>2993913.5</v>
      </c>
      <c r="BC39" s="9">
        <v>2993913.5</v>
      </c>
      <c r="BD39" s="9">
        <v>2993913.5</v>
      </c>
      <c r="BE39" s="9">
        <v>2993913.5</v>
      </c>
      <c r="BF39" s="9">
        <v>2993913.5</v>
      </c>
      <c r="BG39" s="9">
        <v>2993913.5</v>
      </c>
      <c r="BH39" s="9">
        <v>2993913.5</v>
      </c>
      <c r="BI39" s="9">
        <v>2993913.5</v>
      </c>
      <c r="BJ39" s="9">
        <v>2993913.5</v>
      </c>
      <c r="BK39" s="9">
        <v>2993913.5</v>
      </c>
      <c r="BL39" s="9">
        <v>2993913.5</v>
      </c>
      <c r="BM39" s="9">
        <v>2993913.5</v>
      </c>
      <c r="BN39" s="9">
        <v>2993913.5</v>
      </c>
      <c r="BO39" s="9">
        <v>2993913.5</v>
      </c>
      <c r="BP39" s="9">
        <v>2993913.5</v>
      </c>
      <c r="BQ39" s="9">
        <v>2993913.5</v>
      </c>
      <c r="BR39" s="9">
        <v>2993913.5</v>
      </c>
      <c r="BS39" s="9">
        <v>2993913.5</v>
      </c>
      <c r="BT39" s="9">
        <v>2993913.5</v>
      </c>
      <c r="BU39" s="9">
        <v>2993913.5</v>
      </c>
      <c r="BV39" s="9">
        <v>2993913.5</v>
      </c>
      <c r="BW39" s="9">
        <v>2993913.5</v>
      </c>
      <c r="BX39" s="9">
        <v>2993913.5</v>
      </c>
      <c r="BY39" s="9">
        <v>2993913.5</v>
      </c>
      <c r="BZ39" s="9">
        <v>2993913.5</v>
      </c>
      <c r="CA39" s="9">
        <v>2993913.5</v>
      </c>
      <c r="CB39" s="9">
        <v>2993913.5</v>
      </c>
      <c r="CC39" s="9">
        <v>2993913.5</v>
      </c>
      <c r="CD39" s="9">
        <v>2993913.5</v>
      </c>
      <c r="CE39" s="9">
        <v>2993913.5</v>
      </c>
      <c r="CF39" s="9">
        <v>2993913.5</v>
      </c>
      <c r="CG39" s="9">
        <v>2993913.5</v>
      </c>
      <c r="CH39" s="9">
        <v>2993913.5</v>
      </c>
      <c r="CI39" s="9">
        <v>2993913.5</v>
      </c>
      <c r="CJ39" s="9">
        <v>2993913.5</v>
      </c>
      <c r="CK39" s="9">
        <v>2993913.5</v>
      </c>
      <c r="CL39" s="9">
        <v>2993913.5</v>
      </c>
      <c r="CM39" s="9">
        <v>2993913.5</v>
      </c>
      <c r="CN39" s="9">
        <v>2993913.5</v>
      </c>
      <c r="CO39" s="9">
        <v>2993913.5</v>
      </c>
      <c r="CP39" s="9">
        <v>2993913.5</v>
      </c>
      <c r="CQ39" s="9">
        <v>2993913.5</v>
      </c>
      <c r="CR39" s="9">
        <v>2993913.5</v>
      </c>
      <c r="CS39" s="9">
        <v>2993913.5</v>
      </c>
      <c r="CT39" s="9">
        <v>2993913.5</v>
      </c>
      <c r="CU39" s="9">
        <v>2993913.5</v>
      </c>
      <c r="CV39" s="9">
        <v>2993913.5</v>
      </c>
      <c r="CW39" s="9">
        <v>2993913.5</v>
      </c>
      <c r="CX39" s="9">
        <v>2993913.5</v>
      </c>
      <c r="CY39" s="9">
        <v>2993913.5</v>
      </c>
      <c r="CZ39" s="9">
        <v>2993913.5</v>
      </c>
      <c r="DA39" s="9">
        <v>2993913.5</v>
      </c>
      <c r="DB39" s="9">
        <v>2993913.5</v>
      </c>
      <c r="DC39" s="9">
        <v>2993913.5</v>
      </c>
      <c r="DD39" s="9">
        <v>2993913.5</v>
      </c>
      <c r="DE39" s="9">
        <v>2993913.5</v>
      </c>
      <c r="DF39" s="9">
        <v>2993913.5</v>
      </c>
      <c r="DG39" s="9">
        <v>2993913.5</v>
      </c>
      <c r="DH39" s="9">
        <v>2993913.5</v>
      </c>
      <c r="DI39" s="9">
        <v>2993913.5</v>
      </c>
      <c r="DJ39" s="9">
        <v>2993913.5</v>
      </c>
      <c r="DK39" s="9">
        <v>2993913.5</v>
      </c>
      <c r="DL39" s="9">
        <v>2993913.5</v>
      </c>
      <c r="DM39" s="9">
        <v>2993913.5</v>
      </c>
      <c r="DN39" s="9">
        <v>2993913.5</v>
      </c>
      <c r="DO39" s="9">
        <v>2993913.5</v>
      </c>
      <c r="DP39" s="9">
        <v>2993913.5</v>
      </c>
      <c r="DQ39" s="9">
        <v>2993913.5</v>
      </c>
      <c r="DR39" s="9">
        <v>2993913.5</v>
      </c>
      <c r="DS39" s="9">
        <v>2993913.5</v>
      </c>
      <c r="DT39" s="9">
        <v>2993913.5</v>
      </c>
      <c r="DU39" s="9">
        <v>2993913.5</v>
      </c>
      <c r="DV39" s="9">
        <v>2993913.5</v>
      </c>
      <c r="DW39" s="9">
        <v>2993913.5</v>
      </c>
      <c r="DX39" s="9">
        <v>2993913.5</v>
      </c>
      <c r="DY39" s="9">
        <v>2993913.5</v>
      </c>
      <c r="DZ39" s="9">
        <v>2993913.5</v>
      </c>
      <c r="EA39" s="9">
        <v>2993913.5</v>
      </c>
      <c r="EB39" s="9">
        <v>2993913.5</v>
      </c>
      <c r="EC39" s="9">
        <v>2993913.5</v>
      </c>
      <c r="ED39" s="9">
        <v>2993913.5</v>
      </c>
      <c r="EE39" s="9">
        <v>2993913.5</v>
      </c>
      <c r="EF39" s="9">
        <v>2993913.5</v>
      </c>
      <c r="EG39" s="9">
        <v>2993913.5</v>
      </c>
      <c r="EH39" s="9">
        <v>2993913.5</v>
      </c>
      <c r="EI39" s="9">
        <v>2993913.5</v>
      </c>
      <c r="EJ39" s="9">
        <v>2993913.5</v>
      </c>
      <c r="EK39" s="9">
        <v>2993913.5</v>
      </c>
      <c r="EL39" s="9">
        <v>2993913.5</v>
      </c>
      <c r="EM39" s="9">
        <v>2993913.5</v>
      </c>
      <c r="EN39" s="9">
        <v>2993913.5</v>
      </c>
      <c r="EO39" s="9">
        <v>2993913.5</v>
      </c>
      <c r="EP39" s="9">
        <v>2993913.5</v>
      </c>
      <c r="EQ39" s="9">
        <v>2993913.5</v>
      </c>
      <c r="ER39" s="9">
        <v>2993913.5</v>
      </c>
      <c r="ES39" s="9">
        <v>2993913.5</v>
      </c>
      <c r="ET39" s="9">
        <v>2993913.5</v>
      </c>
      <c r="EU39" s="9">
        <v>2993913.5</v>
      </c>
      <c r="EV39" s="9">
        <v>2993913.5</v>
      </c>
      <c r="EW39" s="9">
        <v>2993913.5</v>
      </c>
      <c r="EX39" s="9">
        <v>2993913.5</v>
      </c>
      <c r="EY39" s="9">
        <v>2993913.5</v>
      </c>
      <c r="EZ39" s="9">
        <v>2993913.5</v>
      </c>
      <c r="FA39" s="9">
        <v>2993913.5</v>
      </c>
      <c r="FB39" s="9">
        <v>2993913.5</v>
      </c>
      <c r="FC39" s="9">
        <v>2993913.5</v>
      </c>
      <c r="FD39" s="9">
        <v>2993913.5</v>
      </c>
      <c r="FE39" s="9">
        <v>2993913.5</v>
      </c>
      <c r="FF39" s="9">
        <v>2993913.5</v>
      </c>
      <c r="FG39" s="9">
        <v>2993913.5</v>
      </c>
      <c r="FH39" s="9">
        <v>2993913.5</v>
      </c>
      <c r="FI39" s="9">
        <v>2993913.5</v>
      </c>
      <c r="FJ39" s="3">
        <f t="shared" si="81"/>
        <v>395196.58200000005</v>
      </c>
      <c r="FK39" s="3">
        <f t="shared" si="81"/>
        <v>395196.58200000005</v>
      </c>
      <c r="FL39" s="3">
        <f t="shared" si="81"/>
        <v>395196.58200000005</v>
      </c>
      <c r="FM39" s="3">
        <f t="shared" si="1"/>
        <v>395196.58200000005</v>
      </c>
      <c r="FN39" s="3">
        <f t="shared" si="2"/>
        <v>395196.58200000005</v>
      </c>
      <c r="FO39" s="3">
        <f t="shared" si="3"/>
        <v>395196.58200000005</v>
      </c>
      <c r="FP39" s="3">
        <f t="shared" si="4"/>
        <v>352084.22759999998</v>
      </c>
      <c r="FQ39" s="3">
        <f t="shared" si="5"/>
        <v>352084.22759999998</v>
      </c>
      <c r="FR39" s="3">
        <f t="shared" si="6"/>
        <v>352084.22759999998</v>
      </c>
      <c r="FS39" s="3">
        <f t="shared" si="7"/>
        <v>362862.3162</v>
      </c>
      <c r="FT39" s="3">
        <f t="shared" si="8"/>
        <v>362862.3162</v>
      </c>
      <c r="FU39" s="3">
        <f t="shared" si="9"/>
        <v>362862.3162</v>
      </c>
      <c r="FV39" s="3">
        <f t="shared" si="82"/>
        <v>183227.50620000003</v>
      </c>
      <c r="FW39" s="3">
        <f t="shared" si="82"/>
        <v>183227.50620000003</v>
      </c>
      <c r="FX39" s="3">
        <f t="shared" si="82"/>
        <v>183227.50620000003</v>
      </c>
      <c r="FY39" s="3">
        <f t="shared" si="11"/>
        <v>172449.41760000002</v>
      </c>
      <c r="FZ39" s="3">
        <f t="shared" si="12"/>
        <v>172449.41760000002</v>
      </c>
      <c r="GA39" s="3">
        <f t="shared" si="13"/>
        <v>172449.41760000002</v>
      </c>
      <c r="GB39" s="3">
        <f t="shared" si="14"/>
        <v>172449.41760000002</v>
      </c>
      <c r="GC39" s="3">
        <f t="shared" si="15"/>
        <v>172449.41760000002</v>
      </c>
      <c r="GD39" s="3">
        <f t="shared" si="16"/>
        <v>172449.41760000002</v>
      </c>
      <c r="GE39" s="3">
        <f t="shared" si="17"/>
        <v>183227.50620000003</v>
      </c>
      <c r="GF39" s="3">
        <f t="shared" si="18"/>
        <v>183227.50620000003</v>
      </c>
      <c r="GG39" s="3">
        <f t="shared" si="19"/>
        <v>183227.50620000003</v>
      </c>
      <c r="GH39" s="14">
        <f t="shared" si="20"/>
        <v>23951.308000000005</v>
      </c>
      <c r="GI39" s="3">
        <f t="shared" si="21"/>
        <v>23951.308000000005</v>
      </c>
      <c r="GJ39" s="3">
        <f t="shared" si="22"/>
        <v>23951.308000000005</v>
      </c>
      <c r="GK39" s="3">
        <f t="shared" si="23"/>
        <v>21556.177200000006</v>
      </c>
      <c r="GL39" s="3">
        <f t="shared" si="24"/>
        <v>21556.177200000006</v>
      </c>
      <c r="GM39" s="3">
        <f t="shared" si="25"/>
        <v>21556.177200000006</v>
      </c>
      <c r="GN39" s="3">
        <f t="shared" si="26"/>
        <v>29939.135000000002</v>
      </c>
      <c r="GO39" s="3">
        <f t="shared" si="27"/>
        <v>29939.135000000002</v>
      </c>
      <c r="GP39" s="3">
        <f t="shared" si="28"/>
        <v>29939.135000000002</v>
      </c>
      <c r="GQ39" s="3">
        <f t="shared" si="29"/>
        <v>35926.962</v>
      </c>
      <c r="GR39" s="3">
        <f t="shared" si="30"/>
        <v>35926.962</v>
      </c>
      <c r="GS39" s="3">
        <f t="shared" si="31"/>
        <v>35926.962</v>
      </c>
      <c r="GT39" s="3">
        <f t="shared" si="32"/>
        <v>20358.611800000002</v>
      </c>
      <c r="GU39" s="3">
        <f t="shared" si="33"/>
        <v>20358.611800000002</v>
      </c>
      <c r="GV39" s="3">
        <f t="shared" si="34"/>
        <v>20358.611800000002</v>
      </c>
      <c r="GW39" s="3">
        <f t="shared" si="35"/>
        <v>20358.611800000002</v>
      </c>
      <c r="GX39" s="3">
        <f t="shared" si="36"/>
        <v>20358.611800000002</v>
      </c>
      <c r="GY39" s="3">
        <f t="shared" si="37"/>
        <v>20358.611800000002</v>
      </c>
      <c r="GZ39" s="3">
        <f t="shared" si="38"/>
        <v>359.26962000000003</v>
      </c>
      <c r="HA39" s="3">
        <f t="shared" si="38"/>
        <v>9580523.2000000011</v>
      </c>
      <c r="HB39" s="3">
        <f t="shared" si="38"/>
        <v>9580523.2000000011</v>
      </c>
      <c r="HC39" s="3">
        <f t="shared" si="39"/>
        <v>8981740.5</v>
      </c>
      <c r="HD39" s="3">
        <f t="shared" si="40"/>
        <v>8981740.5</v>
      </c>
      <c r="HE39" s="3">
        <f t="shared" si="41"/>
        <v>8981740.5</v>
      </c>
      <c r="HF39" s="3">
        <f t="shared" si="42"/>
        <v>8981740.5</v>
      </c>
      <c r="HG39" s="3">
        <f t="shared" si="43"/>
        <v>8981740.5</v>
      </c>
      <c r="HH39" s="3">
        <f t="shared" si="44"/>
        <v>8981740.5</v>
      </c>
      <c r="HI39" s="3">
        <f t="shared" si="45"/>
        <v>8981740.5</v>
      </c>
      <c r="HJ39" s="3">
        <f t="shared" si="46"/>
        <v>8981740.5</v>
      </c>
      <c r="HK39" s="3">
        <f t="shared" si="47"/>
        <v>8981740.5</v>
      </c>
      <c r="HL39" s="3">
        <f t="shared" si="48"/>
        <v>8981740.5</v>
      </c>
      <c r="HM39" s="3">
        <f t="shared" si="49"/>
        <v>8981740.5</v>
      </c>
      <c r="HN39" s="3">
        <f t="shared" si="50"/>
        <v>8981740.5</v>
      </c>
      <c r="HO39" s="3">
        <f t="shared" si="51"/>
        <v>8981740.5</v>
      </c>
      <c r="HP39" s="3">
        <f t="shared" si="52"/>
        <v>8981740.5</v>
      </c>
      <c r="HQ39" s="3">
        <f t="shared" si="53"/>
        <v>8981740.5</v>
      </c>
      <c r="HR39" s="3">
        <f t="shared" si="54"/>
        <v>8981740.5</v>
      </c>
      <c r="HS39" s="3">
        <f t="shared" si="55"/>
        <v>8981740.5</v>
      </c>
      <c r="HT39" s="3">
        <f t="shared" si="56"/>
        <v>8981740.5</v>
      </c>
      <c r="HU39" s="3">
        <f t="shared" si="57"/>
        <v>8981740.5</v>
      </c>
      <c r="HV39" s="3">
        <f t="shared" si="58"/>
        <v>8981740.5</v>
      </c>
      <c r="HW39" s="3">
        <f t="shared" si="59"/>
        <v>8981740.5</v>
      </c>
      <c r="HX39" s="3">
        <f t="shared" si="60"/>
        <v>5987827</v>
      </c>
      <c r="HY39" s="3">
        <f t="shared" si="61"/>
        <v>5987827</v>
      </c>
      <c r="HZ39" s="3">
        <f t="shared" si="62"/>
        <v>5987827</v>
      </c>
      <c r="IA39" s="3">
        <f t="shared" si="63"/>
        <v>5987827</v>
      </c>
      <c r="IB39" s="3">
        <f t="shared" si="64"/>
        <v>5987827</v>
      </c>
      <c r="IC39" s="3">
        <f t="shared" si="65"/>
        <v>5987827</v>
      </c>
      <c r="ID39" s="3">
        <f t="shared" si="66"/>
        <v>5987827</v>
      </c>
      <c r="IE39" s="3">
        <f t="shared" si="67"/>
        <v>5987827</v>
      </c>
      <c r="IF39" s="3">
        <f t="shared" si="68"/>
        <v>5987827</v>
      </c>
      <c r="IG39" s="3">
        <f t="shared" si="69"/>
        <v>5987827</v>
      </c>
      <c r="IH39" s="3">
        <f t="shared" si="70"/>
        <v>5987827</v>
      </c>
      <c r="II39" s="3">
        <f t="shared" si="71"/>
        <v>5987827</v>
      </c>
      <c r="IJ39" s="3">
        <f t="shared" si="72"/>
        <v>5987827</v>
      </c>
      <c r="IK39" s="3">
        <f t="shared" si="73"/>
        <v>5987827</v>
      </c>
      <c r="IL39" s="3">
        <f t="shared" si="74"/>
        <v>5987827</v>
      </c>
      <c r="IM39" s="3">
        <f t="shared" si="75"/>
        <v>5987827</v>
      </c>
      <c r="IN39" s="3">
        <f t="shared" si="76"/>
        <v>5987827</v>
      </c>
      <c r="IO39" s="3">
        <f t="shared" si="77"/>
        <v>8981740.5</v>
      </c>
      <c r="IP39" s="3">
        <f t="shared" si="78"/>
        <v>5987827</v>
      </c>
      <c r="IQ39" s="3">
        <f t="shared" si="79"/>
        <v>5987827</v>
      </c>
      <c r="IR39" s="3">
        <f t="shared" si="80"/>
        <v>5987827</v>
      </c>
      <c r="IS39" s="3">
        <f t="array" ref="IS39">SUM(IF($C$2:$IR$2&gt;=1,C39:IR39,0))</f>
        <v>103563060.66120002</v>
      </c>
      <c r="IT39" s="5" t="s">
        <v>164</v>
      </c>
    </row>
    <row r="40" spans="1:254" x14ac:dyDescent="0.2">
      <c r="A40" s="2" t="s">
        <v>129</v>
      </c>
      <c r="B40" s="1" t="s">
        <v>10</v>
      </c>
      <c r="C40" s="9">
        <v>179634.81</v>
      </c>
      <c r="D40" s="9">
        <v>83829.578000000009</v>
      </c>
      <c r="E40" s="9">
        <v>77841.751000000004</v>
      </c>
      <c r="F40" s="9">
        <v>35926.962</v>
      </c>
      <c r="G40" s="9">
        <v>95805.232000000018</v>
      </c>
      <c r="H40" s="9">
        <v>53890.443000000007</v>
      </c>
      <c r="I40" s="9">
        <v>35926.962</v>
      </c>
      <c r="J40" s="9">
        <v>47902.616000000009</v>
      </c>
      <c r="K40" s="9">
        <v>53890.443000000007</v>
      </c>
      <c r="L40" s="9">
        <v>71853.923999999999</v>
      </c>
      <c r="M40" s="9">
        <v>71853.923999999999</v>
      </c>
      <c r="N40" s="9">
        <v>71853.923999999999</v>
      </c>
      <c r="O40" s="9">
        <v>29939.135000000002</v>
      </c>
      <c r="P40" s="9">
        <v>17963.481</v>
      </c>
      <c r="Q40" s="9">
        <v>17963.481</v>
      </c>
      <c r="R40" s="9">
        <v>23951.308000000005</v>
      </c>
      <c r="S40" s="9">
        <v>167659.15600000002</v>
      </c>
      <c r="T40" s="9">
        <v>77841.751000000004</v>
      </c>
      <c r="U40" s="9">
        <v>71853.923999999999</v>
      </c>
      <c r="V40" s="9">
        <v>29939.135000000002</v>
      </c>
      <c r="W40" s="9">
        <v>83829.578000000009</v>
      </c>
      <c r="X40" s="9">
        <v>47902.616000000009</v>
      </c>
      <c r="Y40" s="9">
        <v>29939.135000000002</v>
      </c>
      <c r="Z40" s="9">
        <v>41914.789000000004</v>
      </c>
      <c r="AA40" s="9">
        <v>47902.616000000009</v>
      </c>
      <c r="AB40" s="9">
        <v>59878.270000000004</v>
      </c>
      <c r="AC40" s="9">
        <v>65866.097000000009</v>
      </c>
      <c r="AD40" s="9">
        <v>65866.097000000009</v>
      </c>
      <c r="AE40" s="9">
        <v>23951.308000000005</v>
      </c>
      <c r="AF40" s="9">
        <v>14370.784800000001</v>
      </c>
      <c r="AG40" s="9">
        <v>14370.784800000001</v>
      </c>
      <c r="AH40" s="9">
        <v>17963.481</v>
      </c>
      <c r="AI40" s="9">
        <v>155683.50200000001</v>
      </c>
      <c r="AJ40" s="9">
        <v>71853.923999999999</v>
      </c>
      <c r="AK40" s="9">
        <v>65866.097000000009</v>
      </c>
      <c r="AL40" s="9">
        <v>23951.308000000005</v>
      </c>
      <c r="AM40" s="9">
        <v>71853.923999999999</v>
      </c>
      <c r="AN40" s="9">
        <v>41914.789000000004</v>
      </c>
      <c r="AO40" s="9">
        <v>23951.308000000005</v>
      </c>
      <c r="AP40" s="9">
        <v>35926.962</v>
      </c>
      <c r="AQ40" s="9">
        <v>41914.789000000004</v>
      </c>
      <c r="AR40" s="9">
        <v>47902.616000000009</v>
      </c>
      <c r="AS40" s="9">
        <v>59878.270000000004</v>
      </c>
      <c r="AT40" s="9">
        <v>59878.270000000004</v>
      </c>
      <c r="AU40" s="9">
        <v>17963.481</v>
      </c>
      <c r="AV40" s="9">
        <v>11975.654000000002</v>
      </c>
      <c r="AW40" s="9">
        <v>11975.654000000002</v>
      </c>
      <c r="AX40" s="9">
        <v>11975.654000000002</v>
      </c>
      <c r="AY40" s="9">
        <v>856558.65235000011</v>
      </c>
      <c r="AZ40" s="9">
        <v>880509.96035000007</v>
      </c>
      <c r="BA40" s="9">
        <v>880509.96035000007</v>
      </c>
      <c r="BB40" s="9">
        <v>3592696.2</v>
      </c>
      <c r="BC40" s="9">
        <v>3592696.2</v>
      </c>
      <c r="BD40" s="9">
        <v>3592696.2</v>
      </c>
      <c r="BE40" s="9">
        <v>3592696.2</v>
      </c>
      <c r="BF40" s="9">
        <v>3592696.2</v>
      </c>
      <c r="BG40" s="9">
        <v>3592696.2</v>
      </c>
      <c r="BH40" s="9">
        <v>3592696.2</v>
      </c>
      <c r="BI40" s="9">
        <v>3592696.2</v>
      </c>
      <c r="BJ40" s="9">
        <v>3592696.2</v>
      </c>
      <c r="BK40" s="9">
        <v>3592696.2</v>
      </c>
      <c r="BL40" s="9">
        <v>3592696.2</v>
      </c>
      <c r="BM40" s="9">
        <v>3592696.2</v>
      </c>
      <c r="BN40" s="9">
        <v>3592696.2</v>
      </c>
      <c r="BO40" s="9">
        <v>3592696.2</v>
      </c>
      <c r="BP40" s="9">
        <v>3592696.2</v>
      </c>
      <c r="BQ40" s="9">
        <v>3592696.2</v>
      </c>
      <c r="BR40" s="9">
        <v>4790261.6000000006</v>
      </c>
      <c r="BS40" s="9">
        <v>4790261.6000000006</v>
      </c>
      <c r="BT40" s="9">
        <v>4790261.6000000006</v>
      </c>
      <c r="BU40" s="9">
        <v>4790261.6000000006</v>
      </c>
      <c r="BV40" s="9">
        <v>4790261.6000000006</v>
      </c>
      <c r="BW40" s="9">
        <v>4790261.6000000006</v>
      </c>
      <c r="BX40" s="9">
        <v>4790261.6000000006</v>
      </c>
      <c r="BY40" s="9">
        <v>4790261.6000000006</v>
      </c>
      <c r="BZ40" s="9">
        <v>4790261.6000000006</v>
      </c>
      <c r="CA40" s="9">
        <v>4790261.6000000006</v>
      </c>
      <c r="CB40" s="9">
        <v>4790261.6000000006</v>
      </c>
      <c r="CC40" s="9">
        <v>4790261.6000000006</v>
      </c>
      <c r="CD40" s="9">
        <v>4790261.6000000006</v>
      </c>
      <c r="CE40" s="9">
        <v>4790261.6000000006</v>
      </c>
      <c r="CF40" s="9">
        <v>4790261.6000000006</v>
      </c>
      <c r="CG40" s="9">
        <v>4790261.6000000006</v>
      </c>
      <c r="CH40" s="9">
        <v>5389044.3000000007</v>
      </c>
      <c r="CI40" s="9">
        <v>5389044.3000000007</v>
      </c>
      <c r="CJ40" s="9">
        <v>5389044.3000000007</v>
      </c>
      <c r="CK40" s="9">
        <v>5389044.3000000007</v>
      </c>
      <c r="CL40" s="9">
        <v>5389044.3000000007</v>
      </c>
      <c r="CM40" s="9">
        <v>5389044.3000000007</v>
      </c>
      <c r="CN40" s="9">
        <v>5389044.3000000007</v>
      </c>
      <c r="CO40" s="9">
        <v>5389044.3000000007</v>
      </c>
      <c r="CP40" s="9">
        <v>5389044.3000000007</v>
      </c>
      <c r="CQ40" s="9">
        <v>5389044.3000000007</v>
      </c>
      <c r="CR40" s="9">
        <v>5389044.3000000007</v>
      </c>
      <c r="CS40" s="9">
        <v>5389044.3000000007</v>
      </c>
      <c r="CT40" s="9">
        <v>5389044.3000000007</v>
      </c>
      <c r="CU40" s="9">
        <v>5389044.3000000007</v>
      </c>
      <c r="CV40" s="9">
        <v>5389044.3000000007</v>
      </c>
      <c r="CW40" s="9">
        <v>5389044.3000000007</v>
      </c>
      <c r="CX40" s="9">
        <v>7185392.4000000004</v>
      </c>
      <c r="CY40" s="9">
        <v>7185392.4000000004</v>
      </c>
      <c r="CZ40" s="9">
        <v>7185392.4000000004</v>
      </c>
      <c r="DA40" s="9">
        <v>7185392.4000000004</v>
      </c>
      <c r="DB40" s="9">
        <v>7185392.4000000004</v>
      </c>
      <c r="DC40" s="9">
        <v>7185392.4000000004</v>
      </c>
      <c r="DD40" s="9">
        <v>7185392.4000000004</v>
      </c>
      <c r="DE40" s="9">
        <v>7185392.4000000004</v>
      </c>
      <c r="DF40" s="9">
        <v>7185392.4000000004</v>
      </c>
      <c r="DG40" s="9">
        <v>7185392.4000000004</v>
      </c>
      <c r="DH40" s="9">
        <v>7185392.4000000004</v>
      </c>
      <c r="DI40" s="9">
        <v>7185392.4000000004</v>
      </c>
      <c r="DJ40" s="9">
        <v>7185392.4000000004</v>
      </c>
      <c r="DK40" s="9">
        <v>7185392.4000000004</v>
      </c>
      <c r="DL40" s="9">
        <v>7185392.4000000004</v>
      </c>
      <c r="DM40" s="9">
        <v>7185392.4000000004</v>
      </c>
      <c r="DN40" s="9">
        <v>14370784.800000001</v>
      </c>
      <c r="DO40" s="9">
        <v>14370784.800000001</v>
      </c>
      <c r="DP40" s="9">
        <v>14370784.800000001</v>
      </c>
      <c r="DQ40" s="9">
        <v>14370784.800000001</v>
      </c>
      <c r="DR40" s="9">
        <v>14370784.800000001</v>
      </c>
      <c r="DS40" s="9">
        <v>14370784.800000001</v>
      </c>
      <c r="DT40" s="9">
        <v>14370784.800000001</v>
      </c>
      <c r="DU40" s="9">
        <v>14370784.800000001</v>
      </c>
      <c r="DV40" s="9">
        <v>14370784.800000001</v>
      </c>
      <c r="DW40" s="9">
        <v>14370784.800000001</v>
      </c>
      <c r="DX40" s="9">
        <v>14370784.800000001</v>
      </c>
      <c r="DY40" s="9">
        <v>14370784.800000001</v>
      </c>
      <c r="DZ40" s="9">
        <v>14370784.800000001</v>
      </c>
      <c r="EA40" s="9">
        <v>14370784.800000001</v>
      </c>
      <c r="EB40" s="9">
        <v>14370784.800000001</v>
      </c>
      <c r="EC40" s="9">
        <v>14370784.800000001</v>
      </c>
      <c r="ED40" s="9">
        <v>23951308</v>
      </c>
      <c r="EE40" s="9">
        <v>23951308</v>
      </c>
      <c r="EF40" s="9">
        <v>23951308</v>
      </c>
      <c r="EG40" s="9">
        <v>23951308</v>
      </c>
      <c r="EH40" s="9">
        <v>23951308</v>
      </c>
      <c r="EI40" s="9">
        <v>23951308</v>
      </c>
      <c r="EJ40" s="9">
        <v>23951308</v>
      </c>
      <c r="EK40" s="9">
        <v>23951308</v>
      </c>
      <c r="EL40" s="9">
        <v>23951308</v>
      </c>
      <c r="EM40" s="9">
        <v>23951308</v>
      </c>
      <c r="EN40" s="9">
        <v>23951308</v>
      </c>
      <c r="EO40" s="9">
        <v>23951308</v>
      </c>
      <c r="EP40" s="9">
        <v>23951308</v>
      </c>
      <c r="EQ40" s="9">
        <v>23951308</v>
      </c>
      <c r="ER40" s="9">
        <v>23951308</v>
      </c>
      <c r="ES40" s="9">
        <v>23951308</v>
      </c>
      <c r="ET40" s="9">
        <v>29939135</v>
      </c>
      <c r="EU40" s="9">
        <v>29939135</v>
      </c>
      <c r="EV40" s="9">
        <v>29939135</v>
      </c>
      <c r="EW40" s="9">
        <v>29939135</v>
      </c>
      <c r="EX40" s="9">
        <v>29939135</v>
      </c>
      <c r="EY40" s="9">
        <v>29939135</v>
      </c>
      <c r="EZ40" s="9">
        <v>29939135</v>
      </c>
      <c r="FA40" s="9">
        <v>29939135</v>
      </c>
      <c r="FB40" s="9">
        <v>29939135</v>
      </c>
      <c r="FC40" s="9">
        <v>29939135</v>
      </c>
      <c r="FD40" s="9">
        <v>29939135</v>
      </c>
      <c r="FE40" s="9">
        <v>29939135</v>
      </c>
      <c r="FF40" s="9">
        <v>29939135</v>
      </c>
      <c r="FG40" s="9">
        <v>29939135</v>
      </c>
      <c r="FH40" s="9">
        <v>29939135</v>
      </c>
      <c r="FI40" s="9">
        <v>29939135</v>
      </c>
      <c r="FJ40" s="3">
        <f t="shared" si="81"/>
        <v>299391.35000000003</v>
      </c>
      <c r="FK40" s="3">
        <f t="shared" si="81"/>
        <v>275440.04200000002</v>
      </c>
      <c r="FL40" s="3">
        <f t="shared" si="81"/>
        <v>251488.734</v>
      </c>
      <c r="FM40" s="3">
        <f t="shared" si="1"/>
        <v>299391.35000000003</v>
      </c>
      <c r="FN40" s="3">
        <f t="shared" si="2"/>
        <v>275440.04200000002</v>
      </c>
      <c r="FO40" s="3">
        <f t="shared" si="3"/>
        <v>251488.734</v>
      </c>
      <c r="FP40" s="3">
        <f t="shared" si="4"/>
        <v>251488.73400000003</v>
      </c>
      <c r="FQ40" s="3">
        <f t="shared" si="5"/>
        <v>221549.59900000005</v>
      </c>
      <c r="FR40" s="3">
        <f t="shared" si="6"/>
        <v>191610.46400000001</v>
      </c>
      <c r="FS40" s="3">
        <f t="shared" si="7"/>
        <v>251488.73400000003</v>
      </c>
      <c r="FT40" s="3">
        <f t="shared" si="8"/>
        <v>227537.42600000004</v>
      </c>
      <c r="FU40" s="3">
        <f t="shared" si="9"/>
        <v>203586.11800000002</v>
      </c>
      <c r="FV40" s="3">
        <f t="shared" si="82"/>
        <v>149695.67499999999</v>
      </c>
      <c r="FW40" s="3">
        <f t="shared" si="82"/>
        <v>131732.19400000002</v>
      </c>
      <c r="FX40" s="3">
        <f t="shared" si="82"/>
        <v>113768.71300000002</v>
      </c>
      <c r="FY40" s="3">
        <f t="shared" si="11"/>
        <v>149695.67499999999</v>
      </c>
      <c r="FZ40" s="3">
        <f t="shared" si="12"/>
        <v>131732.19400000002</v>
      </c>
      <c r="GA40" s="3">
        <f t="shared" si="13"/>
        <v>113768.71300000002</v>
      </c>
      <c r="GB40" s="3">
        <f t="shared" si="14"/>
        <v>125744.367</v>
      </c>
      <c r="GC40" s="3">
        <f t="shared" si="15"/>
        <v>107780.88600000001</v>
      </c>
      <c r="GD40" s="3">
        <f t="shared" si="16"/>
        <v>89817.405000000013</v>
      </c>
      <c r="GE40" s="3">
        <f t="shared" si="17"/>
        <v>125744.367</v>
      </c>
      <c r="GF40" s="3">
        <f t="shared" si="18"/>
        <v>113768.71300000002</v>
      </c>
      <c r="GG40" s="3">
        <f t="shared" si="19"/>
        <v>113768.71300000002</v>
      </c>
      <c r="GH40" s="14">
        <f t="shared" si="20"/>
        <v>29939.135000000002</v>
      </c>
      <c r="GI40" s="3">
        <f t="shared" si="21"/>
        <v>23951.308000000005</v>
      </c>
      <c r="GJ40" s="3">
        <f t="shared" si="22"/>
        <v>17963.481</v>
      </c>
      <c r="GK40" s="3">
        <f t="shared" si="23"/>
        <v>35926.962</v>
      </c>
      <c r="GL40" s="3">
        <f t="shared" si="24"/>
        <v>29939.135000000002</v>
      </c>
      <c r="GM40" s="3">
        <f t="shared" si="25"/>
        <v>23951.308000000005</v>
      </c>
      <c r="GN40" s="3">
        <f t="shared" si="26"/>
        <v>47902.616000000009</v>
      </c>
      <c r="GO40" s="3">
        <f t="shared" si="27"/>
        <v>41914.789000000004</v>
      </c>
      <c r="GP40" s="3">
        <f t="shared" si="28"/>
        <v>35926.962</v>
      </c>
      <c r="GQ40" s="3">
        <f t="shared" si="29"/>
        <v>23951.308000000005</v>
      </c>
      <c r="GR40" s="3">
        <f t="shared" si="30"/>
        <v>17963.481</v>
      </c>
      <c r="GS40" s="3">
        <f t="shared" si="31"/>
        <v>11975.654000000002</v>
      </c>
      <c r="GT40" s="3">
        <f t="shared" si="32"/>
        <v>17963.481</v>
      </c>
      <c r="GU40" s="3">
        <f t="shared" si="33"/>
        <v>14370.784800000001</v>
      </c>
      <c r="GV40" s="3">
        <f t="shared" si="34"/>
        <v>11975.654000000002</v>
      </c>
      <c r="GW40" s="3">
        <f t="shared" si="35"/>
        <v>17963.481</v>
      </c>
      <c r="GX40" s="3">
        <f t="shared" si="36"/>
        <v>14370.784800000001</v>
      </c>
      <c r="GY40" s="3">
        <f t="shared" si="37"/>
        <v>11975.654000000002</v>
      </c>
      <c r="GZ40" s="3">
        <f t="shared" si="38"/>
        <v>856558.65235000011</v>
      </c>
      <c r="HA40" s="3">
        <f t="shared" si="38"/>
        <v>880509.96035000007</v>
      </c>
      <c r="HB40" s="3">
        <f t="shared" si="38"/>
        <v>880509.96035000007</v>
      </c>
      <c r="HC40" s="3">
        <f t="shared" si="39"/>
        <v>10778088.600000001</v>
      </c>
      <c r="HD40" s="3">
        <f t="shared" si="40"/>
        <v>14370784.800000001</v>
      </c>
      <c r="HE40" s="3">
        <f t="shared" si="41"/>
        <v>16167132.900000002</v>
      </c>
      <c r="HF40" s="3">
        <f t="shared" si="42"/>
        <v>21556177.200000003</v>
      </c>
      <c r="HG40" s="3">
        <f t="shared" si="43"/>
        <v>43112354.400000006</v>
      </c>
      <c r="HH40" s="3">
        <f t="shared" si="44"/>
        <v>71853924</v>
      </c>
      <c r="HI40" s="3">
        <f t="shared" si="45"/>
        <v>89817405</v>
      </c>
      <c r="HJ40" s="3">
        <f t="shared" si="46"/>
        <v>10778088.600000001</v>
      </c>
      <c r="HK40" s="3">
        <f t="shared" si="47"/>
        <v>14370784.800000001</v>
      </c>
      <c r="HL40" s="3">
        <f t="shared" si="48"/>
        <v>16167132.900000002</v>
      </c>
      <c r="HM40" s="3">
        <f t="shared" si="49"/>
        <v>21556177.200000003</v>
      </c>
      <c r="HN40" s="3">
        <f t="shared" si="50"/>
        <v>43112354.400000006</v>
      </c>
      <c r="HO40" s="3">
        <f t="shared" si="51"/>
        <v>71853924</v>
      </c>
      <c r="HP40" s="3">
        <f t="shared" si="52"/>
        <v>89817405</v>
      </c>
      <c r="HQ40" s="3">
        <f t="shared" si="53"/>
        <v>71853924</v>
      </c>
      <c r="HR40" s="3">
        <f t="shared" si="54"/>
        <v>14370784.800000001</v>
      </c>
      <c r="HS40" s="3">
        <f t="shared" si="55"/>
        <v>16167132.900000002</v>
      </c>
      <c r="HT40" s="3">
        <f t="shared" si="56"/>
        <v>21556177.200000003</v>
      </c>
      <c r="HU40" s="3">
        <f t="shared" si="57"/>
        <v>43112354.400000006</v>
      </c>
      <c r="HV40" s="3">
        <f t="shared" si="58"/>
        <v>71853924</v>
      </c>
      <c r="HW40" s="3">
        <f t="shared" si="59"/>
        <v>89817405</v>
      </c>
      <c r="HX40" s="3">
        <f t="shared" si="60"/>
        <v>7185392.4000000004</v>
      </c>
      <c r="HY40" s="3">
        <f t="shared" si="61"/>
        <v>9580523.2000000011</v>
      </c>
      <c r="HZ40" s="3">
        <f t="shared" si="62"/>
        <v>10778088.600000001</v>
      </c>
      <c r="IA40" s="3">
        <f t="shared" si="63"/>
        <v>14370784.800000001</v>
      </c>
      <c r="IB40" s="3">
        <f t="shared" si="64"/>
        <v>28741569.600000001</v>
      </c>
      <c r="IC40" s="3">
        <f t="shared" si="65"/>
        <v>47902616</v>
      </c>
      <c r="ID40" s="3">
        <f t="shared" si="66"/>
        <v>59878270</v>
      </c>
      <c r="IE40" s="3">
        <f t="shared" si="67"/>
        <v>7185392.4000000004</v>
      </c>
      <c r="IF40" s="3">
        <f t="shared" si="68"/>
        <v>9580523.2000000011</v>
      </c>
      <c r="IG40" s="3">
        <f t="shared" si="69"/>
        <v>10778088.600000001</v>
      </c>
      <c r="IH40" s="3">
        <f t="shared" si="70"/>
        <v>14370784.800000001</v>
      </c>
      <c r="II40" s="3">
        <f t="shared" si="71"/>
        <v>28741569.600000001</v>
      </c>
      <c r="IJ40" s="3">
        <f t="shared" si="72"/>
        <v>47902616</v>
      </c>
      <c r="IK40" s="3">
        <f t="shared" si="73"/>
        <v>59878270</v>
      </c>
      <c r="IL40" s="3">
        <f t="shared" si="74"/>
        <v>7185392.4000000004</v>
      </c>
      <c r="IM40" s="3">
        <f t="shared" si="75"/>
        <v>9580523.2000000011</v>
      </c>
      <c r="IN40" s="3">
        <f t="shared" si="76"/>
        <v>10778088.600000001</v>
      </c>
      <c r="IO40" s="3">
        <f t="shared" si="77"/>
        <v>21556177.200000003</v>
      </c>
      <c r="IP40" s="3">
        <f t="shared" si="78"/>
        <v>28741569.600000001</v>
      </c>
      <c r="IQ40" s="3">
        <f t="shared" si="79"/>
        <v>47902616</v>
      </c>
      <c r="IR40" s="3">
        <f t="shared" si="80"/>
        <v>47902616</v>
      </c>
      <c r="IS40" s="3">
        <f t="array" ref="IS40">SUM(IF($C$2:$IR$2&gt;=1,C40:IR40,0))</f>
        <v>287614491.85640007</v>
      </c>
      <c r="IT40" s="5" t="s">
        <v>164</v>
      </c>
    </row>
    <row r="41" spans="1:254" x14ac:dyDescent="0.2">
      <c r="A41" s="2" t="s">
        <v>131</v>
      </c>
      <c r="B41" s="1" t="s">
        <v>10</v>
      </c>
      <c r="C41" s="9">
        <v>280230.30360000004</v>
      </c>
      <c r="D41" s="9">
        <v>81434.44720000001</v>
      </c>
      <c r="E41" s="9">
        <v>81434.44720000001</v>
      </c>
      <c r="F41" s="9">
        <v>33531.831200000008</v>
      </c>
      <c r="G41" s="9">
        <v>179634.81</v>
      </c>
      <c r="H41" s="9">
        <v>81434.44720000001</v>
      </c>
      <c r="I41" s="9">
        <v>21556.177200000006</v>
      </c>
      <c r="J41" s="9">
        <v>29939.135000000002</v>
      </c>
      <c r="K41" s="9">
        <v>71853.923999999999</v>
      </c>
      <c r="L41" s="9">
        <v>91014.970400000006</v>
      </c>
      <c r="M41" s="9">
        <v>83829.578000000009</v>
      </c>
      <c r="N41" s="9">
        <v>101793.05900000002</v>
      </c>
      <c r="O41" s="9">
        <v>23951.308000000005</v>
      </c>
      <c r="P41" s="9">
        <v>20358.611800000002</v>
      </c>
      <c r="Q41" s="9">
        <v>20358.611800000002</v>
      </c>
      <c r="R41" s="9">
        <v>35926.962</v>
      </c>
      <c r="S41" s="9">
        <v>279032.73820000002</v>
      </c>
      <c r="T41" s="9">
        <v>80236.881800000017</v>
      </c>
      <c r="U41" s="9">
        <v>80236.881800000017</v>
      </c>
      <c r="V41" s="9">
        <v>32334.265800000005</v>
      </c>
      <c r="W41" s="9">
        <v>178437.24460000001</v>
      </c>
      <c r="X41" s="9">
        <v>80236.881800000017</v>
      </c>
      <c r="Y41" s="9">
        <v>20358.611800000002</v>
      </c>
      <c r="Z41" s="9">
        <v>28741.569600000003</v>
      </c>
      <c r="AA41" s="9">
        <v>70656.358600000021</v>
      </c>
      <c r="AB41" s="9">
        <v>89817.404999999999</v>
      </c>
      <c r="AC41" s="9">
        <v>82632.012600000016</v>
      </c>
      <c r="AD41" s="9">
        <v>100595.49360000002</v>
      </c>
      <c r="AE41" s="9">
        <v>22753.742600000001</v>
      </c>
      <c r="AF41" s="9">
        <v>19161.046400000003</v>
      </c>
      <c r="AG41" s="9">
        <v>19161.046400000003</v>
      </c>
      <c r="AH41" s="9">
        <v>34729.3966</v>
      </c>
      <c r="AI41" s="9">
        <v>277954.92934000003</v>
      </c>
      <c r="AJ41" s="9">
        <v>79159.072940000013</v>
      </c>
      <c r="AK41" s="9">
        <v>79159.072940000013</v>
      </c>
      <c r="AL41" s="9">
        <v>31256.456940000007</v>
      </c>
      <c r="AM41" s="9">
        <v>177359.43574000002</v>
      </c>
      <c r="AN41" s="9">
        <v>79159.072940000013</v>
      </c>
      <c r="AO41" s="9">
        <v>19280.802940000005</v>
      </c>
      <c r="AP41" s="9">
        <v>27663.760740000005</v>
      </c>
      <c r="AQ41" s="9">
        <v>69578.549740000017</v>
      </c>
      <c r="AR41" s="9">
        <v>88739.596140000009</v>
      </c>
      <c r="AS41" s="9">
        <v>81554.203740000012</v>
      </c>
      <c r="AT41" s="9">
        <v>99517.684740000026</v>
      </c>
      <c r="AU41" s="9">
        <v>21675.933740000008</v>
      </c>
      <c r="AV41" s="9">
        <v>18083.237540000002</v>
      </c>
      <c r="AW41" s="9">
        <v>18083.237540000002</v>
      </c>
      <c r="AX41" s="9">
        <v>33651.58774000001</v>
      </c>
      <c r="AY41" s="9">
        <v>23951.308000000005</v>
      </c>
      <c r="AZ41" s="9">
        <v>479026.16000000003</v>
      </c>
      <c r="BA41" s="9">
        <v>658660.97000000009</v>
      </c>
      <c r="BB41" s="9">
        <v>2395130.8000000003</v>
      </c>
      <c r="BC41" s="9">
        <v>2395130.8000000003</v>
      </c>
      <c r="BD41" s="9">
        <v>2395130.8000000003</v>
      </c>
      <c r="BE41" s="9">
        <v>2395130.8000000003</v>
      </c>
      <c r="BF41" s="9">
        <v>2395130.8000000003</v>
      </c>
      <c r="BG41" s="9">
        <v>2395130.8000000003</v>
      </c>
      <c r="BH41" s="9">
        <v>2395130.8000000003</v>
      </c>
      <c r="BI41" s="9">
        <v>2395130.8000000003</v>
      </c>
      <c r="BJ41" s="9">
        <v>2395130.8000000003</v>
      </c>
      <c r="BK41" s="9">
        <v>2395130.8000000003</v>
      </c>
      <c r="BL41" s="9">
        <v>2395130.8000000003</v>
      </c>
      <c r="BM41" s="9">
        <v>2395130.8000000003</v>
      </c>
      <c r="BN41" s="9">
        <v>2395130.8000000003</v>
      </c>
      <c r="BO41" s="9">
        <v>2395130.8000000003</v>
      </c>
      <c r="BP41" s="9">
        <v>2395130.8000000003</v>
      </c>
      <c r="BQ41" s="9">
        <v>2395130.8000000003</v>
      </c>
      <c r="BR41" s="9">
        <v>2383155.1460000006</v>
      </c>
      <c r="BS41" s="9">
        <v>2383155.1460000006</v>
      </c>
      <c r="BT41" s="9">
        <v>2383155.1460000006</v>
      </c>
      <c r="BU41" s="9">
        <v>2383155.1460000006</v>
      </c>
      <c r="BV41" s="9">
        <v>2383155.1460000006</v>
      </c>
      <c r="BW41" s="9">
        <v>2383155.1460000006</v>
      </c>
      <c r="BX41" s="9">
        <v>2383155.1460000006</v>
      </c>
      <c r="BY41" s="9">
        <v>2383155.1460000006</v>
      </c>
      <c r="BZ41" s="9">
        <v>2383155.1460000006</v>
      </c>
      <c r="CA41" s="9">
        <v>2383155.1460000006</v>
      </c>
      <c r="CB41" s="9">
        <v>2383155.1460000006</v>
      </c>
      <c r="CC41" s="9">
        <v>2383155.1460000006</v>
      </c>
      <c r="CD41" s="9">
        <v>2383155.1460000006</v>
      </c>
      <c r="CE41" s="9">
        <v>2383155.1460000006</v>
      </c>
      <c r="CF41" s="9">
        <v>2383155.1460000006</v>
      </c>
      <c r="CG41" s="9">
        <v>2383155.1460000006</v>
      </c>
      <c r="CH41" s="9">
        <v>2377167.3190000001</v>
      </c>
      <c r="CI41" s="9">
        <v>2377167.3190000001</v>
      </c>
      <c r="CJ41" s="9">
        <v>2377167.3190000001</v>
      </c>
      <c r="CK41" s="9">
        <v>2377167.3190000001</v>
      </c>
      <c r="CL41" s="9">
        <v>2377167.3190000001</v>
      </c>
      <c r="CM41" s="9">
        <v>2377167.3190000001</v>
      </c>
      <c r="CN41" s="9">
        <v>2377167.3190000001</v>
      </c>
      <c r="CO41" s="9">
        <v>2377167.3190000001</v>
      </c>
      <c r="CP41" s="9">
        <v>2377167.3190000001</v>
      </c>
      <c r="CQ41" s="9">
        <v>2377167.3190000001</v>
      </c>
      <c r="CR41" s="9">
        <v>2377167.3190000001</v>
      </c>
      <c r="CS41" s="9">
        <v>2377167.3190000001</v>
      </c>
      <c r="CT41" s="9">
        <v>2377167.3190000001</v>
      </c>
      <c r="CU41" s="9">
        <v>2377167.3190000001</v>
      </c>
      <c r="CV41" s="9">
        <v>2377167.3190000001</v>
      </c>
      <c r="CW41" s="9">
        <v>2377167.3190000001</v>
      </c>
      <c r="CX41" s="9">
        <v>2371179.4920000001</v>
      </c>
      <c r="CY41" s="9">
        <v>2371179.4920000001</v>
      </c>
      <c r="CZ41" s="9">
        <v>2371179.4920000001</v>
      </c>
      <c r="DA41" s="9">
        <v>2371179.4920000001</v>
      </c>
      <c r="DB41" s="9">
        <v>2371179.4920000001</v>
      </c>
      <c r="DC41" s="9">
        <v>2371179.4920000001</v>
      </c>
      <c r="DD41" s="9">
        <v>2371179.4920000001</v>
      </c>
      <c r="DE41" s="9">
        <v>2371179.4920000001</v>
      </c>
      <c r="DF41" s="9">
        <v>2371179.4920000001</v>
      </c>
      <c r="DG41" s="9">
        <v>2371179.4920000001</v>
      </c>
      <c r="DH41" s="9">
        <v>2371179.4920000001</v>
      </c>
      <c r="DI41" s="9">
        <v>2371179.4920000001</v>
      </c>
      <c r="DJ41" s="9">
        <v>2371179.4920000001</v>
      </c>
      <c r="DK41" s="9">
        <v>2371179.4920000001</v>
      </c>
      <c r="DL41" s="9">
        <v>2371179.4920000001</v>
      </c>
      <c r="DM41" s="9">
        <v>2371179.4920000001</v>
      </c>
      <c r="DN41" s="9">
        <v>2365191.665</v>
      </c>
      <c r="DO41" s="9">
        <v>2365191.665</v>
      </c>
      <c r="DP41" s="9">
        <v>2365191.665</v>
      </c>
      <c r="DQ41" s="9">
        <v>2365191.665</v>
      </c>
      <c r="DR41" s="9">
        <v>2365191.665</v>
      </c>
      <c r="DS41" s="9">
        <v>2365191.665</v>
      </c>
      <c r="DT41" s="9">
        <v>2365191.665</v>
      </c>
      <c r="DU41" s="9">
        <v>2365191.665</v>
      </c>
      <c r="DV41" s="9">
        <v>2365191.665</v>
      </c>
      <c r="DW41" s="9">
        <v>2365191.665</v>
      </c>
      <c r="DX41" s="9">
        <v>2365191.665</v>
      </c>
      <c r="DY41" s="9">
        <v>2365191.665</v>
      </c>
      <c r="DZ41" s="9">
        <v>2365191.665</v>
      </c>
      <c r="EA41" s="9">
        <v>2365191.665</v>
      </c>
      <c r="EB41" s="9">
        <v>2365191.665</v>
      </c>
      <c r="EC41" s="9">
        <v>2365191.665</v>
      </c>
      <c r="ED41" s="9">
        <v>2359203.838</v>
      </c>
      <c r="EE41" s="9">
        <v>2359203.838</v>
      </c>
      <c r="EF41" s="9">
        <v>2359203.838</v>
      </c>
      <c r="EG41" s="9">
        <v>2359203.838</v>
      </c>
      <c r="EH41" s="9">
        <v>2359203.838</v>
      </c>
      <c r="EI41" s="9">
        <v>2359203.838</v>
      </c>
      <c r="EJ41" s="9">
        <v>2359203.838</v>
      </c>
      <c r="EK41" s="9">
        <v>2359203.838</v>
      </c>
      <c r="EL41" s="9">
        <v>2359203.838</v>
      </c>
      <c r="EM41" s="9">
        <v>2359203.838</v>
      </c>
      <c r="EN41" s="9">
        <v>2359203.838</v>
      </c>
      <c r="EO41" s="9">
        <v>2359203.838</v>
      </c>
      <c r="EP41" s="9">
        <v>2359203.838</v>
      </c>
      <c r="EQ41" s="9">
        <v>2359203.838</v>
      </c>
      <c r="ER41" s="9">
        <v>2359203.838</v>
      </c>
      <c r="ES41" s="9">
        <v>2359203.838</v>
      </c>
      <c r="ET41" s="9">
        <v>2353216.0110000004</v>
      </c>
      <c r="EU41" s="9">
        <v>2353216.0110000004</v>
      </c>
      <c r="EV41" s="9">
        <v>2353216.0110000004</v>
      </c>
      <c r="EW41" s="9">
        <v>2353216.0110000004</v>
      </c>
      <c r="EX41" s="9">
        <v>2353216.0110000004</v>
      </c>
      <c r="EY41" s="9">
        <v>2353216.0110000004</v>
      </c>
      <c r="EZ41" s="9">
        <v>2353216.0110000004</v>
      </c>
      <c r="FA41" s="9">
        <v>2353216.0110000004</v>
      </c>
      <c r="FB41" s="9">
        <v>2353216.0110000004</v>
      </c>
      <c r="FC41" s="9">
        <v>2353216.0110000004</v>
      </c>
      <c r="FD41" s="9">
        <v>2353216.0110000004</v>
      </c>
      <c r="FE41" s="9">
        <v>2353216.0110000004</v>
      </c>
      <c r="FF41" s="9">
        <v>2353216.0110000004</v>
      </c>
      <c r="FG41" s="9">
        <v>2353216.0110000004</v>
      </c>
      <c r="FH41" s="9">
        <v>2353216.0110000004</v>
      </c>
      <c r="FI41" s="9">
        <v>2353216.0110000004</v>
      </c>
      <c r="FJ41" s="3">
        <f t="shared" si="81"/>
        <v>395196.58200000005</v>
      </c>
      <c r="FK41" s="3">
        <f t="shared" si="81"/>
        <v>391603.88580000005</v>
      </c>
      <c r="FL41" s="3">
        <f t="shared" si="81"/>
        <v>388370.45922000002</v>
      </c>
      <c r="FM41" s="3">
        <f t="shared" si="1"/>
        <v>395196.58200000005</v>
      </c>
      <c r="FN41" s="3">
        <f t="shared" si="2"/>
        <v>391603.88580000005</v>
      </c>
      <c r="FO41" s="3">
        <f t="shared" si="3"/>
        <v>388370.45922000002</v>
      </c>
      <c r="FP41" s="3">
        <f t="shared" si="4"/>
        <v>352084.22759999998</v>
      </c>
      <c r="FQ41" s="3">
        <f t="shared" si="5"/>
        <v>348491.53139999998</v>
      </c>
      <c r="FR41" s="3">
        <f t="shared" si="6"/>
        <v>345258.10482000001</v>
      </c>
      <c r="FS41" s="3">
        <f t="shared" si="7"/>
        <v>362862.3162</v>
      </c>
      <c r="FT41" s="3">
        <f t="shared" si="8"/>
        <v>359269.62</v>
      </c>
      <c r="FU41" s="3">
        <f t="shared" si="9"/>
        <v>356036.19342000003</v>
      </c>
      <c r="FV41" s="3">
        <f t="shared" si="82"/>
        <v>183227.50620000003</v>
      </c>
      <c r="FW41" s="3">
        <f t="shared" si="82"/>
        <v>180832.37540000002</v>
      </c>
      <c r="FX41" s="3">
        <f t="shared" si="82"/>
        <v>180832.37540000002</v>
      </c>
      <c r="FY41" s="3">
        <f t="shared" si="11"/>
        <v>172449.41760000002</v>
      </c>
      <c r="FZ41" s="3">
        <f t="shared" si="12"/>
        <v>170054.2868</v>
      </c>
      <c r="GA41" s="3">
        <f t="shared" si="13"/>
        <v>167898.66908000002</v>
      </c>
      <c r="GB41" s="3">
        <f t="shared" si="14"/>
        <v>172449.41760000002</v>
      </c>
      <c r="GC41" s="3">
        <f t="shared" si="15"/>
        <v>170054.2868</v>
      </c>
      <c r="GD41" s="3">
        <f t="shared" si="16"/>
        <v>167898.66908000002</v>
      </c>
      <c r="GE41" s="3">
        <f t="shared" si="17"/>
        <v>183227.50620000003</v>
      </c>
      <c r="GF41" s="3">
        <f t="shared" si="18"/>
        <v>180832.37540000002</v>
      </c>
      <c r="GG41" s="3">
        <f t="shared" si="19"/>
        <v>180832.37540000002</v>
      </c>
      <c r="GH41" s="14">
        <f t="shared" si="20"/>
        <v>23951.308000000005</v>
      </c>
      <c r="GI41" s="3">
        <f t="shared" si="21"/>
        <v>22753.742600000001</v>
      </c>
      <c r="GJ41" s="3">
        <f t="shared" si="22"/>
        <v>21675.933740000008</v>
      </c>
      <c r="GK41" s="3">
        <f t="shared" si="23"/>
        <v>21556.177200000006</v>
      </c>
      <c r="GL41" s="3">
        <f t="shared" si="24"/>
        <v>20358.611800000002</v>
      </c>
      <c r="GM41" s="3">
        <f t="shared" si="25"/>
        <v>19280.802940000005</v>
      </c>
      <c r="GN41" s="3">
        <f t="shared" si="26"/>
        <v>29939.135000000002</v>
      </c>
      <c r="GO41" s="3">
        <f t="shared" si="27"/>
        <v>28741.569600000003</v>
      </c>
      <c r="GP41" s="3">
        <f t="shared" si="28"/>
        <v>27663.760740000005</v>
      </c>
      <c r="GQ41" s="3">
        <f t="shared" si="29"/>
        <v>35926.962</v>
      </c>
      <c r="GR41" s="3">
        <f t="shared" si="30"/>
        <v>34729.3966</v>
      </c>
      <c r="GS41" s="3">
        <f t="shared" si="31"/>
        <v>33651.58774000001</v>
      </c>
      <c r="GT41" s="3">
        <f t="shared" si="32"/>
        <v>20358.611800000002</v>
      </c>
      <c r="GU41" s="3">
        <f t="shared" si="33"/>
        <v>19161.046400000003</v>
      </c>
      <c r="GV41" s="3">
        <f t="shared" si="34"/>
        <v>18083.237540000002</v>
      </c>
      <c r="GW41" s="3">
        <f t="shared" si="35"/>
        <v>20358.611800000002</v>
      </c>
      <c r="GX41" s="3">
        <f t="shared" si="36"/>
        <v>19161.046400000003</v>
      </c>
      <c r="GY41" s="3">
        <f t="shared" si="37"/>
        <v>18083.237540000002</v>
      </c>
      <c r="GZ41" s="3">
        <f t="shared" si="38"/>
        <v>23951.308000000005</v>
      </c>
      <c r="HA41" s="3">
        <f t="shared" si="38"/>
        <v>479026.16000000003</v>
      </c>
      <c r="HB41" s="3">
        <f t="shared" si="38"/>
        <v>658660.97000000009</v>
      </c>
      <c r="HC41" s="3">
        <f t="shared" si="39"/>
        <v>7185392.4000000004</v>
      </c>
      <c r="HD41" s="3">
        <f t="shared" si="40"/>
        <v>7149465.4380000019</v>
      </c>
      <c r="HE41" s="3">
        <f t="shared" si="41"/>
        <v>7131501.9570000004</v>
      </c>
      <c r="HF41" s="3">
        <f t="shared" si="42"/>
        <v>7113538.4759999998</v>
      </c>
      <c r="HG41" s="3">
        <f t="shared" si="43"/>
        <v>7095574.9950000001</v>
      </c>
      <c r="HH41" s="3">
        <f t="shared" si="44"/>
        <v>7077611.5140000004</v>
      </c>
      <c r="HI41" s="3">
        <f t="shared" si="45"/>
        <v>7059648.0330000017</v>
      </c>
      <c r="HJ41" s="3">
        <f t="shared" si="46"/>
        <v>7185392.4000000004</v>
      </c>
      <c r="HK41" s="3">
        <f t="shared" si="47"/>
        <v>7149465.4380000019</v>
      </c>
      <c r="HL41" s="3">
        <f t="shared" si="48"/>
        <v>7131501.9570000004</v>
      </c>
      <c r="HM41" s="3">
        <f t="shared" si="49"/>
        <v>7113538.4759999998</v>
      </c>
      <c r="HN41" s="3">
        <f t="shared" si="50"/>
        <v>7095574.9950000001</v>
      </c>
      <c r="HO41" s="3">
        <f t="shared" si="51"/>
        <v>7077611.5140000004</v>
      </c>
      <c r="HP41" s="3">
        <f t="shared" si="52"/>
        <v>7059648.0330000017</v>
      </c>
      <c r="HQ41" s="3">
        <f t="shared" si="53"/>
        <v>7077611.5140000004</v>
      </c>
      <c r="HR41" s="3">
        <f t="shared" si="54"/>
        <v>7149465.4380000019</v>
      </c>
      <c r="HS41" s="3">
        <f t="shared" si="55"/>
        <v>7131501.9570000004</v>
      </c>
      <c r="HT41" s="3">
        <f t="shared" si="56"/>
        <v>7113538.4759999998</v>
      </c>
      <c r="HU41" s="3">
        <f t="shared" si="57"/>
        <v>7095574.9950000001</v>
      </c>
      <c r="HV41" s="3">
        <f t="shared" si="58"/>
        <v>7077611.5140000004</v>
      </c>
      <c r="HW41" s="3">
        <f t="shared" si="59"/>
        <v>7059648.0330000017</v>
      </c>
      <c r="HX41" s="3">
        <f t="shared" si="60"/>
        <v>4790261.6000000006</v>
      </c>
      <c r="HY41" s="3">
        <f t="shared" si="61"/>
        <v>4766310.2920000013</v>
      </c>
      <c r="HZ41" s="3">
        <f t="shared" si="62"/>
        <v>4754334.6380000003</v>
      </c>
      <c r="IA41" s="3">
        <f t="shared" si="63"/>
        <v>4742358.9840000002</v>
      </c>
      <c r="IB41" s="3">
        <f t="shared" si="64"/>
        <v>4730383.33</v>
      </c>
      <c r="IC41" s="3">
        <f t="shared" si="65"/>
        <v>4718407.676</v>
      </c>
      <c r="ID41" s="3">
        <f t="shared" si="66"/>
        <v>4706432.0220000008</v>
      </c>
      <c r="IE41" s="3">
        <f t="shared" si="67"/>
        <v>4790261.6000000006</v>
      </c>
      <c r="IF41" s="3">
        <f t="shared" si="68"/>
        <v>4766310.2920000013</v>
      </c>
      <c r="IG41" s="3">
        <f t="shared" si="69"/>
        <v>4754334.6380000003</v>
      </c>
      <c r="IH41" s="3">
        <f t="shared" si="70"/>
        <v>4742358.9840000002</v>
      </c>
      <c r="II41" s="3">
        <f t="shared" si="71"/>
        <v>4730383.33</v>
      </c>
      <c r="IJ41" s="3">
        <f t="shared" si="72"/>
        <v>4718407.676</v>
      </c>
      <c r="IK41" s="3">
        <f t="shared" si="73"/>
        <v>4706432.0220000008</v>
      </c>
      <c r="IL41" s="3">
        <f t="shared" si="74"/>
        <v>4790261.6000000006</v>
      </c>
      <c r="IM41" s="3">
        <f t="shared" si="75"/>
        <v>4766310.2920000013</v>
      </c>
      <c r="IN41" s="3">
        <f t="shared" si="76"/>
        <v>4754334.6380000003</v>
      </c>
      <c r="IO41" s="3">
        <f t="shared" si="77"/>
        <v>7113538.4759999998</v>
      </c>
      <c r="IP41" s="3">
        <f t="shared" si="78"/>
        <v>4730383.33</v>
      </c>
      <c r="IQ41" s="3">
        <f t="shared" si="79"/>
        <v>4718407.676</v>
      </c>
      <c r="IR41" s="3">
        <f t="shared" si="80"/>
        <v>4718407.676</v>
      </c>
      <c r="IS41" s="3">
        <f t="array" ref="IS41">SUM(IF($C$2:$IR$2&gt;=1,C41:IR41,0))</f>
        <v>54309471.13346</v>
      </c>
      <c r="IT41" s="5" t="s">
        <v>164</v>
      </c>
    </row>
    <row r="42" spans="1:254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254" hidden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254" hidden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254" hidden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254" hidden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254" hidden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254" hidden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254" hidden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254" s="4" customFormat="1" hidden="1" x14ac:dyDescent="0.2">
      <c r="A50" s="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S50" s="3"/>
      <c r="T50" s="3"/>
      <c r="U50" s="3"/>
      <c r="V50" s="3"/>
      <c r="W50" s="3"/>
      <c r="X50" s="3"/>
      <c r="Y50" s="3"/>
      <c r="Z50" s="3"/>
      <c r="AA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</row>
    <row r="51" spans="1:254" s="4" customFormat="1" hidden="1" x14ac:dyDescent="0.2">
      <c r="A51" s="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S51" s="3"/>
      <c r="T51" s="3"/>
      <c r="U51" s="3"/>
      <c r="V51" s="3"/>
      <c r="W51" s="3"/>
      <c r="X51" s="3"/>
      <c r="Y51" s="3"/>
      <c r="Z51" s="3"/>
      <c r="AA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</row>
    <row r="52" spans="1:254" s="4" customFormat="1" hidden="1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S52" s="3"/>
      <c r="T52" s="3"/>
      <c r="U52" s="3"/>
      <c r="V52" s="3"/>
      <c r="W52" s="3"/>
      <c r="X52" s="3"/>
      <c r="Y52" s="3"/>
      <c r="Z52" s="3"/>
      <c r="AA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</row>
    <row r="53" spans="1:254" s="4" customFormat="1" hidden="1" x14ac:dyDescent="0.2">
      <c r="A53" s="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S53" s="3"/>
      <c r="T53" s="3"/>
      <c r="U53" s="3"/>
      <c r="V53" s="3"/>
      <c r="W53" s="3"/>
      <c r="X53" s="3"/>
      <c r="Y53" s="3"/>
      <c r="Z53" s="3"/>
      <c r="AA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</row>
    <row r="54" spans="1:254" s="4" customFormat="1" hidden="1" x14ac:dyDescent="0.2">
      <c r="A54" s="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S54" s="3"/>
      <c r="T54" s="3"/>
      <c r="U54" s="3"/>
      <c r="V54" s="3"/>
      <c r="W54" s="3"/>
      <c r="X54" s="3"/>
      <c r="Y54" s="3"/>
      <c r="Z54" s="3"/>
      <c r="AA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s="4" customFormat="1" hidden="1" x14ac:dyDescent="0.2">
      <c r="A55" s="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S55" s="3"/>
      <c r="T55" s="3"/>
      <c r="U55" s="3"/>
      <c r="V55" s="3"/>
      <c r="W55" s="3"/>
      <c r="X55" s="3"/>
      <c r="Y55" s="3"/>
      <c r="Z55" s="3"/>
      <c r="AA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4" customFormat="1" hidden="1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S56" s="3"/>
      <c r="T56" s="3"/>
      <c r="U56" s="3"/>
      <c r="V56" s="3"/>
      <c r="W56" s="3"/>
      <c r="X56" s="3"/>
      <c r="Y56" s="3"/>
      <c r="Z56" s="3"/>
      <c r="AA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4" customFormat="1" hidden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S57" s="3"/>
      <c r="T57" s="3"/>
      <c r="U57" s="3"/>
      <c r="V57" s="3"/>
      <c r="W57" s="3"/>
      <c r="X57" s="3"/>
      <c r="Y57" s="3"/>
      <c r="Z57" s="3"/>
      <c r="AA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4" customFormat="1" hidden="1" x14ac:dyDescent="0.2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S58" s="3"/>
      <c r="T58" s="3"/>
      <c r="U58" s="3"/>
      <c r="V58" s="3"/>
      <c r="W58" s="3"/>
      <c r="X58" s="3"/>
      <c r="Y58" s="3"/>
      <c r="Z58" s="3"/>
      <c r="AA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4" customFormat="1" hidden="1" x14ac:dyDescent="0.2">
      <c r="A59" s="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S59" s="3"/>
      <c r="T59" s="3"/>
      <c r="U59" s="3"/>
      <c r="V59" s="3"/>
      <c r="W59" s="3"/>
      <c r="X59" s="3"/>
      <c r="Y59" s="3"/>
      <c r="Z59" s="3"/>
      <c r="AA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4" customFormat="1" hidden="1" x14ac:dyDescent="0.2">
      <c r="A60" s="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S60" s="3"/>
      <c r="T60" s="3"/>
      <c r="U60" s="3"/>
      <c r="V60" s="3"/>
      <c r="W60" s="3"/>
      <c r="X60" s="3"/>
      <c r="Y60" s="3"/>
      <c r="Z60" s="3"/>
      <c r="AA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s="4" customFormat="1" hidden="1" x14ac:dyDescent="0.2">
      <c r="A61" s="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S61" s="3"/>
      <c r="T61" s="3"/>
      <c r="U61" s="3"/>
      <c r="V61" s="3"/>
      <c r="W61" s="3"/>
      <c r="X61" s="3"/>
      <c r="Y61" s="3"/>
      <c r="Z61" s="3"/>
      <c r="AA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</row>
    <row r="62" spans="1:254" s="4" customFormat="1" hidden="1" x14ac:dyDescent="0.2">
      <c r="A62" s="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S62" s="3"/>
      <c r="T62" s="3"/>
      <c r="U62" s="3"/>
      <c r="V62" s="3"/>
      <c r="W62" s="3"/>
      <c r="X62" s="3"/>
      <c r="Y62" s="3"/>
      <c r="Z62" s="3"/>
      <c r="AA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</row>
    <row r="63" spans="1:254" s="4" customFormat="1" hidden="1" x14ac:dyDescent="0.2">
      <c r="A63" s="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S63" s="3"/>
      <c r="T63" s="3"/>
      <c r="U63" s="3"/>
      <c r="V63" s="3"/>
      <c r="W63" s="3"/>
      <c r="X63" s="3"/>
      <c r="Y63" s="3"/>
      <c r="Z63" s="3"/>
      <c r="AA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</row>
    <row r="64" spans="1:254" s="4" customFormat="1" hidden="1" x14ac:dyDescent="0.2">
      <c r="A64" s="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S64" s="3"/>
      <c r="T64" s="3"/>
      <c r="U64" s="3"/>
      <c r="V64" s="3"/>
      <c r="W64" s="3"/>
      <c r="X64" s="3"/>
      <c r="Y64" s="3"/>
      <c r="Z64" s="3"/>
      <c r="AA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</row>
    <row r="65" spans="1:254" s="4" customFormat="1" hidden="1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S65" s="3"/>
      <c r="T65" s="3"/>
      <c r="U65" s="3"/>
      <c r="V65" s="3"/>
      <c r="W65" s="3"/>
      <c r="X65" s="3"/>
      <c r="Y65" s="3"/>
      <c r="Z65" s="3"/>
      <c r="AA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</row>
    <row r="66" spans="1:254" s="4" customFormat="1" hidden="1" x14ac:dyDescent="0.2">
      <c r="A66" s="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S66" s="3"/>
      <c r="T66" s="3"/>
      <c r="U66" s="3"/>
      <c r="V66" s="3"/>
      <c r="W66" s="3"/>
      <c r="X66" s="3"/>
      <c r="Y66" s="3"/>
      <c r="Z66" s="3"/>
      <c r="AA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</row>
    <row r="67" spans="1:254" s="4" customFormat="1" hidden="1" x14ac:dyDescent="0.2">
      <c r="A67" s="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S67" s="3"/>
      <c r="T67" s="3"/>
      <c r="U67" s="3"/>
      <c r="V67" s="3"/>
      <c r="W67" s="3"/>
      <c r="X67" s="3"/>
      <c r="Y67" s="3"/>
      <c r="Z67" s="3"/>
      <c r="AA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</row>
    <row r="68" spans="1:254" s="4" customFormat="1" hidden="1" x14ac:dyDescent="0.2">
      <c r="A68" s="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S68" s="3"/>
      <c r="T68" s="3"/>
      <c r="U68" s="3"/>
      <c r="V68" s="3"/>
      <c r="W68" s="3"/>
      <c r="X68" s="3"/>
      <c r="Y68" s="3"/>
      <c r="Z68" s="3"/>
      <c r="AA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</row>
    <row r="69" spans="1:254" s="4" customFormat="1" hidden="1" x14ac:dyDescent="0.2">
      <c r="A69" s="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S69" s="3"/>
      <c r="T69" s="3"/>
      <c r="U69" s="3"/>
      <c r="V69" s="3"/>
      <c r="W69" s="3"/>
      <c r="X69" s="3"/>
      <c r="Y69" s="3"/>
      <c r="Z69" s="3"/>
      <c r="AA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</row>
    <row r="70" spans="1:254" s="4" customFormat="1" hidden="1" x14ac:dyDescent="0.2">
      <c r="A70" s="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S70" s="3"/>
      <c r="T70" s="3"/>
      <c r="U70" s="3"/>
      <c r="V70" s="3"/>
      <c r="W70" s="3"/>
      <c r="X70" s="3"/>
      <c r="Y70" s="3"/>
      <c r="Z70" s="3"/>
      <c r="AA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</row>
    <row r="71" spans="1:254" s="4" customFormat="1" hidden="1" x14ac:dyDescent="0.2">
      <c r="A71" s="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S71" s="3"/>
      <c r="T71" s="3"/>
      <c r="U71" s="3"/>
      <c r="V71" s="3"/>
      <c r="W71" s="3"/>
      <c r="X71" s="3"/>
      <c r="Y71" s="3"/>
      <c r="Z71" s="3"/>
      <c r="AA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</row>
    <row r="72" spans="1:254" s="4" customFormat="1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S72" s="3"/>
      <c r="T72" s="3"/>
      <c r="U72" s="3"/>
      <c r="V72" s="3"/>
      <c r="W72" s="3"/>
      <c r="X72" s="3"/>
      <c r="Y72" s="3"/>
      <c r="Z72" s="3"/>
      <c r="AA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</row>
    <row r="73" spans="1:254" s="4" customFormat="1" hidden="1" x14ac:dyDescent="0.2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S73" s="3"/>
      <c r="T73" s="3"/>
      <c r="U73" s="3"/>
      <c r="V73" s="3"/>
      <c r="W73" s="3"/>
      <c r="X73" s="3"/>
      <c r="Y73" s="3"/>
      <c r="Z73" s="3"/>
      <c r="AA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</row>
    <row r="74" spans="1:254" s="4" customFormat="1" hidden="1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S74" s="3"/>
      <c r="T74" s="3"/>
      <c r="U74" s="3"/>
      <c r="V74" s="3"/>
      <c r="W74" s="3"/>
      <c r="X74" s="3"/>
      <c r="Y74" s="3"/>
      <c r="Z74" s="3"/>
      <c r="AA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</row>
    <row r="75" spans="1:254" s="4" customFormat="1" hidden="1" x14ac:dyDescent="0.2">
      <c r="A75" s="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3"/>
      <c r="T75" s="3"/>
      <c r="U75" s="3"/>
      <c r="V75" s="3"/>
      <c r="W75" s="3"/>
      <c r="X75" s="3"/>
      <c r="Y75" s="3"/>
      <c r="Z75" s="3"/>
      <c r="AA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</row>
    <row r="76" spans="1:254" s="4" customFormat="1" hidden="1" x14ac:dyDescent="0.2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S76" s="3"/>
      <c r="T76" s="3"/>
      <c r="U76" s="3"/>
      <c r="V76" s="3"/>
      <c r="W76" s="3"/>
      <c r="X76" s="3"/>
      <c r="Y76" s="3"/>
      <c r="Z76" s="3"/>
      <c r="AA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</row>
    <row r="77" spans="1:254" s="4" customFormat="1" hidden="1" x14ac:dyDescent="0.2">
      <c r="A77" s="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S77" s="3"/>
      <c r="T77" s="3"/>
      <c r="U77" s="3"/>
      <c r="V77" s="3"/>
      <c r="W77" s="3"/>
      <c r="X77" s="3"/>
      <c r="Y77" s="3"/>
      <c r="Z77" s="3"/>
      <c r="AA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</row>
    <row r="78" spans="1:254" s="4" customFormat="1" hidden="1" x14ac:dyDescent="0.2">
      <c r="A78" s="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S78" s="3"/>
      <c r="T78" s="3"/>
      <c r="U78" s="3"/>
      <c r="V78" s="3"/>
      <c r="W78" s="3"/>
      <c r="X78" s="3"/>
      <c r="Y78" s="3"/>
      <c r="Z78" s="3"/>
      <c r="AA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</row>
    <row r="79" spans="1:254" s="4" customFormat="1" hidden="1" x14ac:dyDescent="0.2">
      <c r="A79" s="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S79" s="3"/>
      <c r="T79" s="3"/>
      <c r="U79" s="3"/>
      <c r="V79" s="3"/>
      <c r="W79" s="3"/>
      <c r="X79" s="3"/>
      <c r="Y79" s="3"/>
      <c r="Z79" s="3"/>
      <c r="AA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</row>
    <row r="80" spans="1:254" s="4" customFormat="1" hidden="1" x14ac:dyDescent="0.2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S80" s="3"/>
      <c r="T80" s="3"/>
      <c r="U80" s="3"/>
      <c r="V80" s="3"/>
      <c r="W80" s="3"/>
      <c r="X80" s="3"/>
      <c r="Y80" s="3"/>
      <c r="Z80" s="3"/>
      <c r="AA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</row>
    <row r="81" spans="1:254" s="4" customFormat="1" hidden="1" x14ac:dyDescent="0.2">
      <c r="A81" s="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S81" s="3"/>
      <c r="T81" s="3"/>
      <c r="U81" s="3"/>
      <c r="V81" s="3"/>
      <c r="W81" s="3"/>
      <c r="X81" s="3"/>
      <c r="Y81" s="3"/>
      <c r="Z81" s="3"/>
      <c r="AA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</row>
    <row r="82" spans="1:254" s="4" customFormat="1" hidden="1" x14ac:dyDescent="0.2">
      <c r="A82" s="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S82" s="3"/>
      <c r="T82" s="3"/>
      <c r="U82" s="3"/>
      <c r="V82" s="3"/>
      <c r="W82" s="3"/>
      <c r="X82" s="3"/>
      <c r="Y82" s="3"/>
      <c r="Z82" s="3"/>
      <c r="AA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</row>
    <row r="83" spans="1:254" s="4" customFormat="1" hidden="1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S83" s="3"/>
      <c r="T83" s="3"/>
      <c r="U83" s="3"/>
      <c r="V83" s="3"/>
      <c r="W83" s="3"/>
      <c r="X83" s="3"/>
      <c r="Y83" s="3"/>
      <c r="Z83" s="3"/>
      <c r="AA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</row>
    <row r="84" spans="1:254" s="4" customFormat="1" hidden="1" x14ac:dyDescent="0.2">
      <c r="A84" s="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S84" s="3"/>
      <c r="T84" s="3"/>
      <c r="U84" s="3"/>
      <c r="V84" s="3"/>
      <c r="W84" s="3"/>
      <c r="X84" s="3"/>
      <c r="Y84" s="3"/>
      <c r="Z84" s="3"/>
      <c r="AA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</row>
    <row r="85" spans="1:254" s="4" customFormat="1" hidden="1" x14ac:dyDescent="0.2">
      <c r="A85" s="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S85" s="3"/>
      <c r="T85" s="3"/>
      <c r="U85" s="3"/>
      <c r="V85" s="3"/>
      <c r="W85" s="3"/>
      <c r="X85" s="3"/>
      <c r="Y85" s="3"/>
      <c r="Z85" s="3"/>
      <c r="AA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</row>
    <row r="86" spans="1:254" s="4" customFormat="1" hidden="1" x14ac:dyDescent="0.2">
      <c r="A86" s="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S86" s="3"/>
      <c r="T86" s="3"/>
      <c r="U86" s="3"/>
      <c r="V86" s="3"/>
      <c r="W86" s="3"/>
      <c r="X86" s="3"/>
      <c r="Y86" s="3"/>
      <c r="Z86" s="3"/>
      <c r="AA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</row>
    <row r="87" spans="1:254" s="4" customFormat="1" hidden="1" x14ac:dyDescent="0.2">
      <c r="A87" s="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S87" s="3"/>
      <c r="T87" s="3"/>
      <c r="U87" s="3"/>
      <c r="V87" s="3"/>
      <c r="W87" s="3"/>
      <c r="X87" s="3"/>
      <c r="Y87" s="3"/>
      <c r="Z87" s="3"/>
      <c r="AA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</row>
    <row r="88" spans="1:254" s="4" customFormat="1" hidden="1" x14ac:dyDescent="0.2">
      <c r="A88" s="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S88" s="3"/>
      <c r="T88" s="3"/>
      <c r="U88" s="3"/>
      <c r="V88" s="3"/>
      <c r="W88" s="3"/>
      <c r="X88" s="3"/>
      <c r="Y88" s="3"/>
      <c r="Z88" s="3"/>
      <c r="AA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</row>
    <row r="89" spans="1:254" s="4" customFormat="1" hidden="1" x14ac:dyDescent="0.2">
      <c r="A89" s="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S89" s="3"/>
      <c r="T89" s="3"/>
      <c r="U89" s="3"/>
      <c r="V89" s="3"/>
      <c r="W89" s="3"/>
      <c r="X89" s="3"/>
      <c r="Y89" s="3"/>
      <c r="Z89" s="3"/>
      <c r="AA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</row>
    <row r="90" spans="1:254" s="4" customFormat="1" hidden="1" x14ac:dyDescent="0.2">
      <c r="A90" s="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S90" s="3"/>
      <c r="T90" s="3"/>
      <c r="U90" s="3"/>
      <c r="V90" s="3"/>
      <c r="W90" s="3"/>
      <c r="X90" s="3"/>
      <c r="Y90" s="3"/>
      <c r="Z90" s="3"/>
      <c r="AA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</row>
    <row r="91" spans="1:254" s="4" customFormat="1" hidden="1" x14ac:dyDescent="0.2">
      <c r="A91" s="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S91" s="3"/>
      <c r="T91" s="3"/>
      <c r="U91" s="3"/>
      <c r="V91" s="3"/>
      <c r="W91" s="3"/>
      <c r="X91" s="3"/>
      <c r="Y91" s="3"/>
      <c r="Z91" s="3"/>
      <c r="AA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</row>
    <row r="92" spans="1:254" s="4" customFormat="1" hidden="1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S92" s="3"/>
      <c r="T92" s="3"/>
      <c r="U92" s="3"/>
      <c r="V92" s="3"/>
      <c r="W92" s="3"/>
      <c r="X92" s="3"/>
      <c r="Y92" s="3"/>
      <c r="Z92" s="3"/>
      <c r="AA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</row>
    <row r="93" spans="1:254" s="4" customFormat="1" hidden="1" x14ac:dyDescent="0.2">
      <c r="A93" s="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S93" s="3"/>
      <c r="T93" s="3"/>
      <c r="U93" s="3"/>
      <c r="V93" s="3"/>
      <c r="W93" s="3"/>
      <c r="X93" s="3"/>
      <c r="Y93" s="3"/>
      <c r="Z93" s="3"/>
      <c r="AA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</row>
    <row r="94" spans="1:254" s="4" customFormat="1" hidden="1" x14ac:dyDescent="0.2">
      <c r="A94" s="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S94" s="3"/>
      <c r="T94" s="3"/>
      <c r="U94" s="3"/>
      <c r="V94" s="3"/>
      <c r="W94" s="3"/>
      <c r="X94" s="3"/>
      <c r="Y94" s="3"/>
      <c r="Z94" s="3"/>
      <c r="AA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</row>
    <row r="95" spans="1:254" s="4" customFormat="1" hidden="1" x14ac:dyDescent="0.2">
      <c r="A95" s="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S95" s="3"/>
      <c r="T95" s="3"/>
      <c r="U95" s="3"/>
      <c r="V95" s="3"/>
      <c r="W95" s="3"/>
      <c r="X95" s="3"/>
      <c r="Y95" s="3"/>
      <c r="Z95" s="3"/>
      <c r="AA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</row>
    <row r="96" spans="1:254" s="4" customFormat="1" hidden="1" x14ac:dyDescent="0.2">
      <c r="A96" s="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S96" s="3"/>
      <c r="T96" s="3"/>
      <c r="U96" s="3"/>
      <c r="V96" s="3"/>
      <c r="W96" s="3"/>
      <c r="X96" s="3"/>
      <c r="Y96" s="3"/>
      <c r="Z96" s="3"/>
      <c r="AA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</row>
    <row r="97" spans="1:254" s="4" customFormat="1" hidden="1" x14ac:dyDescent="0.2">
      <c r="A97" s="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S97" s="3"/>
      <c r="T97" s="3"/>
      <c r="U97" s="3"/>
      <c r="V97" s="3"/>
      <c r="W97" s="3"/>
      <c r="X97" s="3"/>
      <c r="Y97" s="3"/>
      <c r="Z97" s="3"/>
      <c r="AA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</row>
    <row r="98" spans="1:254" s="4" customFormat="1" hidden="1" x14ac:dyDescent="0.2">
      <c r="A98" s="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S98" s="3"/>
      <c r="T98" s="3"/>
      <c r="U98" s="3"/>
      <c r="V98" s="3"/>
      <c r="W98" s="3"/>
      <c r="X98" s="3"/>
      <c r="Y98" s="3"/>
      <c r="Z98" s="3"/>
      <c r="AA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</row>
    <row r="99" spans="1:254" s="4" customFormat="1" hidden="1" x14ac:dyDescent="0.2">
      <c r="A99" s="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S99" s="3"/>
      <c r="T99" s="3"/>
      <c r="U99" s="3"/>
      <c r="V99" s="3"/>
      <c r="W99" s="3"/>
      <c r="X99" s="3"/>
      <c r="Y99" s="3"/>
      <c r="Z99" s="3"/>
      <c r="AA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</row>
    <row r="100" spans="1:254" s="4" customFormat="1" hidden="1" x14ac:dyDescent="0.2">
      <c r="A100" s="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S100" s="3"/>
      <c r="T100" s="3"/>
      <c r="U100" s="3"/>
      <c r="V100" s="3"/>
      <c r="W100" s="3"/>
      <c r="X100" s="3"/>
      <c r="Y100" s="3"/>
      <c r="Z100" s="3"/>
      <c r="AA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</row>
    <row r="101" spans="1:254" s="4" customFormat="1" hidden="1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S101" s="3"/>
      <c r="T101" s="3"/>
      <c r="U101" s="3"/>
      <c r="V101" s="3"/>
      <c r="W101" s="3"/>
      <c r="X101" s="3"/>
      <c r="Y101" s="3"/>
      <c r="Z101" s="3"/>
      <c r="AA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</row>
    <row r="102" spans="1:254" s="4" customFormat="1" hidden="1" x14ac:dyDescent="0.2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S102" s="3"/>
      <c r="T102" s="3"/>
      <c r="U102" s="3"/>
      <c r="V102" s="3"/>
      <c r="W102" s="3"/>
      <c r="X102" s="3"/>
      <c r="Y102" s="3"/>
      <c r="Z102" s="3"/>
      <c r="AA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</row>
    <row r="103" spans="1:254" s="4" customFormat="1" hidden="1" x14ac:dyDescent="0.2">
      <c r="A103" s="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S103" s="3"/>
      <c r="T103" s="3"/>
      <c r="U103" s="3"/>
      <c r="V103" s="3"/>
      <c r="W103" s="3"/>
      <c r="X103" s="3"/>
      <c r="Y103" s="3"/>
      <c r="Z103" s="3"/>
      <c r="AA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</row>
    <row r="104" spans="1:254" s="4" customFormat="1" hidden="1" x14ac:dyDescent="0.2">
      <c r="A104" s="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S104" s="3"/>
      <c r="T104" s="3"/>
      <c r="U104" s="3"/>
      <c r="V104" s="3"/>
      <c r="W104" s="3"/>
      <c r="X104" s="3"/>
      <c r="Y104" s="3"/>
      <c r="Z104" s="3"/>
      <c r="AA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</row>
    <row r="105" spans="1:254" s="4" customFormat="1" hidden="1" x14ac:dyDescent="0.2">
      <c r="A105" s="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S105" s="3"/>
      <c r="T105" s="3"/>
      <c r="U105" s="3"/>
      <c r="V105" s="3"/>
      <c r="W105" s="3"/>
      <c r="X105" s="3"/>
      <c r="Y105" s="3"/>
      <c r="Z105" s="3"/>
      <c r="AA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</row>
    <row r="106" spans="1:254" s="4" customFormat="1" hidden="1" x14ac:dyDescent="0.2">
      <c r="A106" s="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S106" s="3"/>
      <c r="T106" s="3"/>
      <c r="U106" s="3"/>
      <c r="V106" s="3"/>
      <c r="W106" s="3"/>
      <c r="X106" s="3"/>
      <c r="Y106" s="3"/>
      <c r="Z106" s="3"/>
      <c r="AA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</row>
    <row r="107" spans="1:254" s="4" customFormat="1" hidden="1" x14ac:dyDescent="0.2">
      <c r="A107" s="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S107" s="3"/>
      <c r="T107" s="3"/>
      <c r="U107" s="3"/>
      <c r="V107" s="3"/>
      <c r="W107" s="3"/>
      <c r="X107" s="3"/>
      <c r="Y107" s="3"/>
      <c r="Z107" s="3"/>
      <c r="AA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</row>
    <row r="108" spans="1:254" s="4" customFormat="1" hidden="1" x14ac:dyDescent="0.2">
      <c r="A108" s="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S108" s="3"/>
      <c r="T108" s="3"/>
      <c r="U108" s="3"/>
      <c r="V108" s="3"/>
      <c r="W108" s="3"/>
      <c r="X108" s="3"/>
      <c r="Y108" s="3"/>
      <c r="Z108" s="3"/>
      <c r="AA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</row>
    <row r="109" spans="1:254" s="4" customFormat="1" hidden="1" x14ac:dyDescent="0.2">
      <c r="A109" s="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S109" s="3"/>
      <c r="T109" s="3"/>
      <c r="U109" s="3"/>
      <c r="V109" s="3"/>
      <c r="W109" s="3"/>
      <c r="X109" s="3"/>
      <c r="Y109" s="3"/>
      <c r="Z109" s="3"/>
      <c r="AA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</row>
    <row r="110" spans="1:254" s="4" customFormat="1" hidden="1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S110" s="3"/>
      <c r="T110" s="3"/>
      <c r="U110" s="3"/>
      <c r="V110" s="3"/>
      <c r="W110" s="3"/>
      <c r="X110" s="3"/>
      <c r="Y110" s="3"/>
      <c r="Z110" s="3"/>
      <c r="AA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</row>
    <row r="111" spans="1:254" s="4" customFormat="1" hidden="1" x14ac:dyDescent="0.2">
      <c r="A111" s="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S111" s="3"/>
      <c r="T111" s="3"/>
      <c r="U111" s="3"/>
      <c r="V111" s="3"/>
      <c r="W111" s="3"/>
      <c r="X111" s="3"/>
      <c r="Y111" s="3"/>
      <c r="Z111" s="3"/>
      <c r="AA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</row>
    <row r="112" spans="1:254" s="4" customFormat="1" hidden="1" x14ac:dyDescent="0.2">
      <c r="A112" s="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S112" s="3"/>
      <c r="T112" s="3"/>
      <c r="U112" s="3"/>
      <c r="V112" s="3"/>
      <c r="W112" s="3"/>
      <c r="X112" s="3"/>
      <c r="Y112" s="3"/>
      <c r="Z112" s="3"/>
      <c r="AA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</row>
    <row r="113" spans="1:254" s="4" customFormat="1" hidden="1" x14ac:dyDescent="0.2">
      <c r="A113" s="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S113" s="3"/>
      <c r="T113" s="3"/>
      <c r="U113" s="3"/>
      <c r="V113" s="3"/>
      <c r="W113" s="3"/>
      <c r="X113" s="3"/>
      <c r="Y113" s="3"/>
      <c r="Z113" s="3"/>
      <c r="AA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</row>
    <row r="114" spans="1:254" s="4" customFormat="1" hidden="1" x14ac:dyDescent="0.2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S114" s="3"/>
      <c r="T114" s="3"/>
      <c r="U114" s="3"/>
      <c r="V114" s="3"/>
      <c r="W114" s="3"/>
      <c r="X114" s="3"/>
      <c r="Y114" s="3"/>
      <c r="Z114" s="3"/>
      <c r="AA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</row>
    <row r="115" spans="1:254" s="4" customFormat="1" hidden="1" x14ac:dyDescent="0.2">
      <c r="A115" s="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S115" s="3"/>
      <c r="T115" s="3"/>
      <c r="U115" s="3"/>
      <c r="V115" s="3"/>
      <c r="W115" s="3"/>
      <c r="X115" s="3"/>
      <c r="Y115" s="3"/>
      <c r="Z115" s="3"/>
      <c r="AA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</row>
    <row r="116" spans="1:254" s="4" customFormat="1" hidden="1" x14ac:dyDescent="0.2">
      <c r="A116" s="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S116" s="3"/>
      <c r="T116" s="3"/>
      <c r="U116" s="3"/>
      <c r="V116" s="3"/>
      <c r="W116" s="3"/>
      <c r="X116" s="3"/>
      <c r="Y116" s="3"/>
      <c r="Z116" s="3"/>
      <c r="AA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</row>
    <row r="117" spans="1:254" s="4" customFormat="1" hidden="1" x14ac:dyDescent="0.2">
      <c r="A117" s="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S117" s="3"/>
      <c r="T117" s="3"/>
      <c r="U117" s="3"/>
      <c r="V117" s="3"/>
      <c r="W117" s="3"/>
      <c r="X117" s="3"/>
      <c r="Y117" s="3"/>
      <c r="Z117" s="3"/>
      <c r="AA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</row>
    <row r="118" spans="1:254" s="4" customFormat="1" hidden="1" x14ac:dyDescent="0.2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S118" s="3"/>
      <c r="T118" s="3"/>
      <c r="U118" s="3"/>
      <c r="V118" s="3"/>
      <c r="W118" s="3"/>
      <c r="X118" s="3"/>
      <c r="Y118" s="3"/>
      <c r="Z118" s="3"/>
      <c r="AA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</row>
    <row r="119" spans="1:254" s="4" customFormat="1" hidden="1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S119" s="3"/>
      <c r="T119" s="3"/>
      <c r="U119" s="3"/>
      <c r="V119" s="3"/>
      <c r="W119" s="3"/>
      <c r="X119" s="3"/>
      <c r="Y119" s="3"/>
      <c r="Z119" s="3"/>
      <c r="AA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</row>
    <row r="120" spans="1:254" s="4" customFormat="1" hidden="1" x14ac:dyDescent="0.2">
      <c r="A120" s="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S120" s="3"/>
      <c r="T120" s="3"/>
      <c r="U120" s="3"/>
      <c r="V120" s="3"/>
      <c r="W120" s="3"/>
      <c r="X120" s="3"/>
      <c r="Y120" s="3"/>
      <c r="Z120" s="3"/>
      <c r="AA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</row>
    <row r="121" spans="1:254" s="4" customFormat="1" hidden="1" x14ac:dyDescent="0.2">
      <c r="A121" s="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S121" s="3"/>
      <c r="T121" s="3"/>
      <c r="U121" s="3"/>
      <c r="V121" s="3"/>
      <c r="W121" s="3"/>
      <c r="X121" s="3"/>
      <c r="Y121" s="3"/>
      <c r="Z121" s="3"/>
      <c r="AA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</row>
    <row r="122" spans="1:254" s="4" customFormat="1" hidden="1" x14ac:dyDescent="0.2">
      <c r="A122" s="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S122" s="3"/>
      <c r="T122" s="3"/>
      <c r="U122" s="3"/>
      <c r="V122" s="3"/>
      <c r="W122" s="3"/>
      <c r="X122" s="3"/>
      <c r="Y122" s="3"/>
      <c r="Z122" s="3"/>
      <c r="AA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</row>
    <row r="123" spans="1:254" s="4" customFormat="1" hidden="1" x14ac:dyDescent="0.2">
      <c r="A123" s="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S123" s="3"/>
      <c r="T123" s="3"/>
      <c r="U123" s="3"/>
      <c r="V123" s="3"/>
      <c r="W123" s="3"/>
      <c r="X123" s="3"/>
      <c r="Y123" s="3"/>
      <c r="Z123" s="3"/>
      <c r="AA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</row>
    <row r="124" spans="1:254" s="4" customFormat="1" hidden="1" x14ac:dyDescent="0.2">
      <c r="A124" s="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S124" s="3"/>
      <c r="T124" s="3"/>
      <c r="U124" s="3"/>
      <c r="V124" s="3"/>
      <c r="W124" s="3"/>
      <c r="X124" s="3"/>
      <c r="Y124" s="3"/>
      <c r="Z124" s="3"/>
      <c r="AA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</row>
    <row r="125" spans="1:254" s="4" customFormat="1" hidden="1" x14ac:dyDescent="0.2">
      <c r="A125" s="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S125" s="3"/>
      <c r="T125" s="3"/>
      <c r="U125" s="3"/>
      <c r="V125" s="3"/>
      <c r="W125" s="3"/>
      <c r="X125" s="3"/>
      <c r="Y125" s="3"/>
      <c r="Z125" s="3"/>
      <c r="AA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</row>
    <row r="126" spans="1:254" s="4" customFormat="1" hidden="1" x14ac:dyDescent="0.2">
      <c r="A126" s="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S126" s="3"/>
      <c r="T126" s="3"/>
      <c r="U126" s="3"/>
      <c r="V126" s="3"/>
      <c r="W126" s="3"/>
      <c r="X126" s="3"/>
      <c r="Y126" s="3"/>
      <c r="Z126" s="3"/>
      <c r="AA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</row>
    <row r="127" spans="1:254" s="4" customFormat="1" hidden="1" x14ac:dyDescent="0.2">
      <c r="A127" s="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S127" s="3"/>
      <c r="T127" s="3"/>
      <c r="U127" s="3"/>
      <c r="V127" s="3"/>
      <c r="W127" s="3"/>
      <c r="X127" s="3"/>
      <c r="Y127" s="3"/>
      <c r="Z127" s="3"/>
      <c r="AA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</row>
    <row r="128" spans="1:254" s="4" customFormat="1" hidden="1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S128" s="3"/>
      <c r="T128" s="3"/>
      <c r="U128" s="3"/>
      <c r="V128" s="3"/>
      <c r="W128" s="3"/>
      <c r="X128" s="3"/>
      <c r="Y128" s="3"/>
      <c r="Z128" s="3"/>
      <c r="AA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</row>
    <row r="129" spans="1:254" s="4" customFormat="1" hidden="1" x14ac:dyDescent="0.2">
      <c r="A129" s="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S129" s="3"/>
      <c r="T129" s="3"/>
      <c r="U129" s="3"/>
      <c r="V129" s="3"/>
      <c r="W129" s="3"/>
      <c r="X129" s="3"/>
      <c r="Y129" s="3"/>
      <c r="Z129" s="3"/>
      <c r="AA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</row>
    <row r="130" spans="1:254" s="4" customFormat="1" hidden="1" x14ac:dyDescent="0.2">
      <c r="A130" s="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S130" s="3"/>
      <c r="T130" s="3"/>
      <c r="U130" s="3"/>
      <c r="V130" s="3"/>
      <c r="W130" s="3"/>
      <c r="X130" s="3"/>
      <c r="Y130" s="3"/>
      <c r="Z130" s="3"/>
      <c r="AA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</row>
    <row r="131" spans="1:254" s="4" customFormat="1" hidden="1" x14ac:dyDescent="0.2">
      <c r="A131" s="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S131" s="3"/>
      <c r="T131" s="3"/>
      <c r="U131" s="3"/>
      <c r="V131" s="3"/>
      <c r="W131" s="3"/>
      <c r="X131" s="3"/>
      <c r="Y131" s="3"/>
      <c r="Z131" s="3"/>
      <c r="AA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</row>
    <row r="132" spans="1:254" s="4" customFormat="1" hidden="1" x14ac:dyDescent="0.2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S132" s="3"/>
      <c r="T132" s="3"/>
      <c r="U132" s="3"/>
      <c r="V132" s="3"/>
      <c r="W132" s="3"/>
      <c r="X132" s="3"/>
      <c r="Y132" s="3"/>
      <c r="Z132" s="3"/>
      <c r="AA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</row>
    <row r="133" spans="1:254" s="4" customFormat="1" hidden="1" x14ac:dyDescent="0.2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S133" s="3"/>
      <c r="T133" s="3"/>
      <c r="U133" s="3"/>
      <c r="V133" s="3"/>
      <c r="W133" s="3"/>
      <c r="X133" s="3"/>
      <c r="Y133" s="3"/>
      <c r="Z133" s="3"/>
      <c r="AA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</row>
    <row r="134" spans="1:254" s="4" customFormat="1" hidden="1" x14ac:dyDescent="0.2">
      <c r="A134" s="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S134" s="3"/>
      <c r="T134" s="3"/>
      <c r="U134" s="3"/>
      <c r="V134" s="3"/>
      <c r="W134" s="3"/>
      <c r="X134" s="3"/>
      <c r="Y134" s="3"/>
      <c r="Z134" s="3"/>
      <c r="AA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</row>
    <row r="135" spans="1:254" s="4" customFormat="1" hidden="1" x14ac:dyDescent="0.2">
      <c r="A135" s="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S135" s="3"/>
      <c r="T135" s="3"/>
      <c r="U135" s="3"/>
      <c r="V135" s="3"/>
      <c r="W135" s="3"/>
      <c r="X135" s="3"/>
      <c r="Y135" s="3"/>
      <c r="Z135" s="3"/>
      <c r="AA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</row>
    <row r="136" spans="1:254" s="4" customFormat="1" hidden="1" x14ac:dyDescent="0.2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S136" s="3"/>
      <c r="T136" s="3"/>
      <c r="U136" s="3"/>
      <c r="V136" s="3"/>
      <c r="W136" s="3"/>
      <c r="X136" s="3"/>
      <c r="Y136" s="3"/>
      <c r="Z136" s="3"/>
      <c r="AA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</row>
    <row r="137" spans="1:254" s="4" customFormat="1" hidden="1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S137" s="3"/>
      <c r="T137" s="3"/>
      <c r="U137" s="3"/>
      <c r="V137" s="3"/>
      <c r="W137" s="3"/>
      <c r="X137" s="3"/>
      <c r="Y137" s="3"/>
      <c r="Z137" s="3"/>
      <c r="AA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</row>
    <row r="138" spans="1:254" s="4" customFormat="1" hidden="1" x14ac:dyDescent="0.2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S138" s="3"/>
      <c r="T138" s="3"/>
      <c r="U138" s="3"/>
      <c r="V138" s="3"/>
      <c r="W138" s="3"/>
      <c r="X138" s="3"/>
      <c r="Y138" s="3"/>
      <c r="Z138" s="3"/>
      <c r="AA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</row>
    <row r="139" spans="1:254" s="4" customFormat="1" hidden="1" x14ac:dyDescent="0.2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S139" s="3"/>
      <c r="T139" s="3"/>
      <c r="U139" s="3"/>
      <c r="V139" s="3"/>
      <c r="W139" s="3"/>
      <c r="X139" s="3"/>
      <c r="Y139" s="3"/>
      <c r="Z139" s="3"/>
      <c r="AA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</row>
    <row r="140" spans="1:254" s="4" customFormat="1" hidden="1" x14ac:dyDescent="0.2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S140" s="3"/>
      <c r="T140" s="3"/>
      <c r="U140" s="3"/>
      <c r="V140" s="3"/>
      <c r="W140" s="3"/>
      <c r="X140" s="3"/>
      <c r="Y140" s="3"/>
      <c r="Z140" s="3"/>
      <c r="AA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</row>
    <row r="141" spans="1:254" s="4" customFormat="1" hidden="1" x14ac:dyDescent="0.2">
      <c r="A141" s="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S141" s="3"/>
      <c r="T141" s="3"/>
      <c r="U141" s="3"/>
      <c r="V141" s="3"/>
      <c r="W141" s="3"/>
      <c r="X141" s="3"/>
      <c r="Y141" s="3"/>
      <c r="Z141" s="3"/>
      <c r="AA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</row>
    <row r="142" spans="1:254" s="4" customFormat="1" hidden="1" x14ac:dyDescent="0.2">
      <c r="A142" s="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S142" s="3"/>
      <c r="T142" s="3"/>
      <c r="U142" s="3"/>
      <c r="V142" s="3"/>
      <c r="W142" s="3"/>
      <c r="X142" s="3"/>
      <c r="Y142" s="3"/>
      <c r="Z142" s="3"/>
      <c r="AA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</row>
    <row r="143" spans="1:254" s="4" customFormat="1" hidden="1" x14ac:dyDescent="0.2">
      <c r="A143" s="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S143" s="3"/>
      <c r="T143" s="3"/>
      <c r="U143" s="3"/>
      <c r="V143" s="3"/>
      <c r="W143" s="3"/>
      <c r="X143" s="3"/>
      <c r="Y143" s="3"/>
      <c r="Z143" s="3"/>
      <c r="AA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</row>
    <row r="144" spans="1:254" s="4" customFormat="1" hidden="1" x14ac:dyDescent="0.2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S144" s="3"/>
      <c r="T144" s="3"/>
      <c r="U144" s="3"/>
      <c r="V144" s="3"/>
      <c r="W144" s="3"/>
      <c r="X144" s="3"/>
      <c r="Y144" s="3"/>
      <c r="Z144" s="3"/>
      <c r="AA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</row>
    <row r="145" spans="1:254" s="4" customFormat="1" hidden="1" x14ac:dyDescent="0.2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S145" s="3"/>
      <c r="T145" s="3"/>
      <c r="U145" s="3"/>
      <c r="V145" s="3"/>
      <c r="W145" s="3"/>
      <c r="X145" s="3"/>
      <c r="Y145" s="3"/>
      <c r="Z145" s="3"/>
      <c r="AA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</row>
    <row r="146" spans="1:254" s="4" customFormat="1" hidden="1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S146" s="3"/>
      <c r="T146" s="3"/>
      <c r="U146" s="3"/>
      <c r="V146" s="3"/>
      <c r="W146" s="3"/>
      <c r="X146" s="3"/>
      <c r="Y146" s="3"/>
      <c r="Z146" s="3"/>
      <c r="AA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</row>
    <row r="147" spans="1:254" s="4" customFormat="1" hidden="1" x14ac:dyDescent="0.2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S147" s="3"/>
      <c r="T147" s="3"/>
      <c r="U147" s="3"/>
      <c r="V147" s="3"/>
      <c r="W147" s="3"/>
      <c r="X147" s="3"/>
      <c r="Y147" s="3"/>
      <c r="Z147" s="3"/>
      <c r="AA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</row>
    <row r="148" spans="1:254" s="4" customFormat="1" hidden="1" x14ac:dyDescent="0.2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S148" s="3"/>
      <c r="T148" s="3"/>
      <c r="U148" s="3"/>
      <c r="V148" s="3"/>
      <c r="W148" s="3"/>
      <c r="X148" s="3"/>
      <c r="Y148" s="3"/>
      <c r="Z148" s="3"/>
      <c r="AA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</row>
    <row r="149" spans="1:254" s="4" customFormat="1" hidden="1" x14ac:dyDescent="0.2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S149" s="3"/>
      <c r="T149" s="3"/>
      <c r="U149" s="3"/>
      <c r="V149" s="3"/>
      <c r="W149" s="3"/>
      <c r="X149" s="3"/>
      <c r="Y149" s="3"/>
      <c r="Z149" s="3"/>
      <c r="AA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</row>
    <row r="150" spans="1:254" s="4" customFormat="1" hidden="1" x14ac:dyDescent="0.2">
      <c r="A150" s="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S150" s="3"/>
      <c r="T150" s="3"/>
      <c r="U150" s="3"/>
      <c r="V150" s="3"/>
      <c r="W150" s="3"/>
      <c r="X150" s="3"/>
      <c r="Y150" s="3"/>
      <c r="Z150" s="3"/>
      <c r="AA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</row>
    <row r="151" spans="1:254" s="4" customFormat="1" hidden="1" x14ac:dyDescent="0.2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S151" s="3"/>
      <c r="T151" s="3"/>
      <c r="U151" s="3"/>
      <c r="V151" s="3"/>
      <c r="W151" s="3"/>
      <c r="X151" s="3"/>
      <c r="Y151" s="3"/>
      <c r="Z151" s="3"/>
      <c r="AA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</row>
    <row r="152" spans="1:254" s="4" customFormat="1" hidden="1" x14ac:dyDescent="0.2">
      <c r="A152" s="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S152" s="3"/>
      <c r="T152" s="3"/>
      <c r="U152" s="3"/>
      <c r="V152" s="3"/>
      <c r="W152" s="3"/>
      <c r="X152" s="3"/>
      <c r="Y152" s="3"/>
      <c r="Z152" s="3"/>
      <c r="AA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</row>
    <row r="153" spans="1:254" s="4" customFormat="1" hidden="1" x14ac:dyDescent="0.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S153" s="3"/>
      <c r="T153" s="3"/>
      <c r="U153" s="3"/>
      <c r="V153" s="3"/>
      <c r="W153" s="3"/>
      <c r="X153" s="3"/>
      <c r="Y153" s="3"/>
      <c r="Z153" s="3"/>
      <c r="AA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</row>
    <row r="154" spans="1:254" s="4" customFormat="1" hidden="1" x14ac:dyDescent="0.2">
      <c r="A154" s="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S154" s="3"/>
      <c r="T154" s="3"/>
      <c r="U154" s="3"/>
      <c r="V154" s="3"/>
      <c r="W154" s="3"/>
      <c r="X154" s="3"/>
      <c r="Y154" s="3"/>
      <c r="Z154" s="3"/>
      <c r="AA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</row>
    <row r="155" spans="1:254" s="4" customFormat="1" hidden="1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S155" s="3"/>
      <c r="T155" s="3"/>
      <c r="U155" s="3"/>
      <c r="V155" s="3"/>
      <c r="W155" s="3"/>
      <c r="X155" s="3"/>
      <c r="Y155" s="3"/>
      <c r="Z155" s="3"/>
      <c r="AA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</row>
    <row r="156" spans="1:254" s="4" customFormat="1" hidden="1" x14ac:dyDescent="0.2">
      <c r="A156" s="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S156" s="3"/>
      <c r="T156" s="3"/>
      <c r="U156" s="3"/>
      <c r="V156" s="3"/>
      <c r="W156" s="3"/>
      <c r="X156" s="3"/>
      <c r="Y156" s="3"/>
      <c r="Z156" s="3"/>
      <c r="AA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</row>
    <row r="157" spans="1:254" s="4" customFormat="1" hidden="1" x14ac:dyDescent="0.2">
      <c r="A157" s="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S157" s="3"/>
      <c r="T157" s="3"/>
      <c r="U157" s="3"/>
      <c r="V157" s="3"/>
      <c r="W157" s="3"/>
      <c r="X157" s="3"/>
      <c r="Y157" s="3"/>
      <c r="Z157" s="3"/>
      <c r="AA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</row>
    <row r="158" spans="1:254" s="4" customFormat="1" hidden="1" x14ac:dyDescent="0.2">
      <c r="A158" s="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S158" s="3"/>
      <c r="T158" s="3"/>
      <c r="U158" s="3"/>
      <c r="V158" s="3"/>
      <c r="W158" s="3"/>
      <c r="X158" s="3"/>
      <c r="Y158" s="3"/>
      <c r="Z158" s="3"/>
      <c r="AA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</row>
    <row r="159" spans="1:254" s="4" customFormat="1" hidden="1" x14ac:dyDescent="0.2">
      <c r="A159" s="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S159" s="3"/>
      <c r="T159" s="3"/>
      <c r="U159" s="3"/>
      <c r="V159" s="3"/>
      <c r="W159" s="3"/>
      <c r="X159" s="3"/>
      <c r="Y159" s="3"/>
      <c r="Z159" s="3"/>
      <c r="AA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</row>
    <row r="160" spans="1:254" s="4" customFormat="1" hidden="1" x14ac:dyDescent="0.2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S160" s="3"/>
      <c r="T160" s="3"/>
      <c r="U160" s="3"/>
      <c r="V160" s="3"/>
      <c r="W160" s="3"/>
      <c r="X160" s="3"/>
      <c r="Y160" s="3"/>
      <c r="Z160" s="3"/>
      <c r="AA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</row>
    <row r="161" spans="1:254" s="4" customFormat="1" hidden="1" x14ac:dyDescent="0.2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S161" s="3"/>
      <c r="T161" s="3"/>
      <c r="U161" s="3"/>
      <c r="V161" s="3"/>
      <c r="W161" s="3"/>
      <c r="X161" s="3"/>
      <c r="Y161" s="3"/>
      <c r="Z161" s="3"/>
      <c r="AA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</row>
    <row r="162" spans="1:254" s="4" customFormat="1" hidden="1" x14ac:dyDescent="0.2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S162" s="3"/>
      <c r="T162" s="3"/>
      <c r="U162" s="3"/>
      <c r="V162" s="3"/>
      <c r="W162" s="3"/>
      <c r="X162" s="3"/>
      <c r="Y162" s="3"/>
      <c r="Z162" s="3"/>
      <c r="AA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</row>
    <row r="163" spans="1:254" s="4" customFormat="1" hidden="1" x14ac:dyDescent="0.2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S163" s="3"/>
      <c r="T163" s="3"/>
      <c r="U163" s="3"/>
      <c r="V163" s="3"/>
      <c r="W163" s="3"/>
      <c r="X163" s="3"/>
      <c r="Y163" s="3"/>
      <c r="Z163" s="3"/>
      <c r="AA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</row>
    <row r="164" spans="1:254" s="4" customFormat="1" hidden="1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S164" s="3"/>
      <c r="T164" s="3"/>
      <c r="U164" s="3"/>
      <c r="V164" s="3"/>
      <c r="W164" s="3"/>
      <c r="X164" s="3"/>
      <c r="Y164" s="3"/>
      <c r="Z164" s="3"/>
      <c r="AA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</row>
    <row r="165" spans="1:254" s="4" customFormat="1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S165" s="3"/>
      <c r="T165" s="3"/>
      <c r="U165" s="3"/>
      <c r="V165" s="3"/>
      <c r="W165" s="3"/>
      <c r="X165" s="3"/>
      <c r="Y165" s="3"/>
      <c r="Z165" s="3"/>
      <c r="AA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</row>
  </sheetData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65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D13" sqref="D13"/>
    </sheetView>
  </sheetViews>
  <sheetFormatPr defaultColWidth="0" defaultRowHeight="12.75" zeroHeight="1" x14ac:dyDescent="0.2"/>
  <cols>
    <col min="1" max="1" width="51.25" style="2" bestFit="1" customWidth="1"/>
    <col min="2" max="2" width="22.25" style="3" bestFit="1" customWidth="1"/>
    <col min="3" max="16" width="16.625" style="3" customWidth="1"/>
    <col min="17" max="18" width="16.625" style="4" customWidth="1"/>
    <col min="19" max="27" width="16.625" style="3" customWidth="1"/>
    <col min="28" max="28" width="16.625" style="4" customWidth="1"/>
    <col min="29" max="95" width="16.625" style="3" customWidth="1"/>
    <col min="96" max="252" width="16.625" style="5" customWidth="1"/>
    <col min="253" max="253" width="16.625" style="5" hidden="1" customWidth="1"/>
    <col min="254" max="254" width="0" style="5" hidden="1" customWidth="1"/>
    <col min="255" max="16384" width="16.625" style="5" hidden="1"/>
  </cols>
  <sheetData>
    <row r="1" spans="1:254" hidden="1" x14ac:dyDescent="0.2">
      <c r="A1" s="9">
        <f>MIN(PRICE)</f>
        <v>1437759</v>
      </c>
      <c r="Q1" s="3"/>
      <c r="R1" s="3"/>
      <c r="AB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3" customFormat="1" hidden="1" x14ac:dyDescent="0.2">
      <c r="A2" s="11" t="s">
        <v>141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2"/>
      <c r="R2" s="12"/>
      <c r="S2" s="6"/>
      <c r="T2" s="6"/>
      <c r="U2" s="6"/>
      <c r="V2" s="6"/>
      <c r="W2" s="6"/>
      <c r="X2" s="6"/>
      <c r="Y2" s="6"/>
      <c r="Z2" s="6"/>
      <c r="AA2" s="6"/>
      <c r="AB2" s="12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>
        <v>3</v>
      </c>
      <c r="BA2" s="6">
        <v>3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>
        <v>1</v>
      </c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DK2" s="13">
        <v>1</v>
      </c>
      <c r="DL2" s="13">
        <v>1</v>
      </c>
      <c r="DM2" s="13">
        <v>1</v>
      </c>
      <c r="DT2" s="13">
        <v>1</v>
      </c>
      <c r="FA2" s="13">
        <v>1</v>
      </c>
      <c r="FL2" s="13">
        <v>1</v>
      </c>
      <c r="FO2" s="13">
        <v>1</v>
      </c>
      <c r="FR2" s="13">
        <v>1</v>
      </c>
      <c r="FU2" s="13">
        <v>1</v>
      </c>
      <c r="FX2" s="13">
        <v>1</v>
      </c>
      <c r="GA2" s="13">
        <v>1</v>
      </c>
      <c r="GC2" s="13">
        <v>1</v>
      </c>
      <c r="GF2" s="13">
        <v>1</v>
      </c>
      <c r="GI2" s="13">
        <v>1</v>
      </c>
      <c r="GM2" s="13">
        <v>1</v>
      </c>
      <c r="GP2" s="13">
        <v>1</v>
      </c>
      <c r="GS2" s="13">
        <v>1</v>
      </c>
      <c r="GV2" s="13">
        <v>1</v>
      </c>
      <c r="GY2" s="13">
        <v>1</v>
      </c>
      <c r="HA2" s="13">
        <v>3</v>
      </c>
      <c r="HB2" s="13">
        <v>3</v>
      </c>
      <c r="HI2" s="13">
        <v>1</v>
      </c>
      <c r="HN2" s="13">
        <v>1</v>
      </c>
      <c r="HU2" s="13">
        <v>1</v>
      </c>
      <c r="IA2" s="13">
        <v>1</v>
      </c>
      <c r="IG2" s="13">
        <v>1</v>
      </c>
      <c r="IN2" s="13">
        <v>1</v>
      </c>
    </row>
    <row r="3" spans="1:254" s="55" customFormat="1" ht="37.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104" t="s">
        <v>566</v>
      </c>
      <c r="H3" s="104"/>
      <c r="I3" s="105" t="s">
        <v>567</v>
      </c>
      <c r="J3" s="105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254" s="28" customFormat="1" ht="63.75" x14ac:dyDescent="0.2">
      <c r="A4" s="25" t="s">
        <v>548</v>
      </c>
      <c r="B4" s="25" t="s">
        <v>94</v>
      </c>
      <c r="C4" s="25" t="s">
        <v>175</v>
      </c>
      <c r="D4" s="25" t="s">
        <v>176</v>
      </c>
      <c r="E4" s="25" t="s">
        <v>177</v>
      </c>
      <c r="F4" s="25" t="s">
        <v>178</v>
      </c>
      <c r="G4" s="25" t="s">
        <v>99</v>
      </c>
      <c r="H4" s="25" t="s">
        <v>179</v>
      </c>
      <c r="I4" s="25" t="s">
        <v>180</v>
      </c>
      <c r="J4" s="25" t="s">
        <v>181</v>
      </c>
      <c r="K4" s="25" t="s">
        <v>182</v>
      </c>
      <c r="L4" s="25" t="s">
        <v>183</v>
      </c>
      <c r="M4" s="25" t="s">
        <v>101</v>
      </c>
      <c r="N4" s="25" t="s">
        <v>102</v>
      </c>
      <c r="O4" s="25" t="s">
        <v>184</v>
      </c>
      <c r="P4" s="25" t="s">
        <v>185</v>
      </c>
      <c r="Q4" s="25" t="s">
        <v>186</v>
      </c>
      <c r="R4" s="25" t="s">
        <v>187</v>
      </c>
      <c r="S4" s="25" t="s">
        <v>188</v>
      </c>
      <c r="T4" s="25" t="s">
        <v>189</v>
      </c>
      <c r="U4" s="25" t="s">
        <v>190</v>
      </c>
      <c r="V4" s="25" t="s">
        <v>191</v>
      </c>
      <c r="W4" s="25" t="s">
        <v>107</v>
      </c>
      <c r="X4" s="25" t="s">
        <v>192</v>
      </c>
      <c r="Y4" s="25" t="s">
        <v>193</v>
      </c>
      <c r="Z4" s="25" t="s">
        <v>194</v>
      </c>
      <c r="AA4" s="25" t="s">
        <v>195</v>
      </c>
      <c r="AB4" s="25" t="s">
        <v>196</v>
      </c>
      <c r="AC4" s="25" t="s">
        <v>109</v>
      </c>
      <c r="AD4" s="25" t="s">
        <v>110</v>
      </c>
      <c r="AE4" s="25" t="s">
        <v>173</v>
      </c>
      <c r="AF4" s="25" t="s">
        <v>197</v>
      </c>
      <c r="AG4" s="25" t="s">
        <v>198</v>
      </c>
      <c r="AH4" s="25" t="s">
        <v>199</v>
      </c>
      <c r="AI4" s="25" t="s">
        <v>200</v>
      </c>
      <c r="AJ4" s="25" t="s">
        <v>201</v>
      </c>
      <c r="AK4" s="25" t="s">
        <v>202</v>
      </c>
      <c r="AL4" s="25" t="s">
        <v>203</v>
      </c>
      <c r="AM4" s="25" t="s">
        <v>115</v>
      </c>
      <c r="AN4" s="25" t="s">
        <v>204</v>
      </c>
      <c r="AO4" s="25" t="s">
        <v>205</v>
      </c>
      <c r="AP4" s="25" t="s">
        <v>206</v>
      </c>
      <c r="AQ4" s="25" t="s">
        <v>207</v>
      </c>
      <c r="AR4" s="25" t="s">
        <v>208</v>
      </c>
      <c r="AS4" s="25" t="s">
        <v>117</v>
      </c>
      <c r="AT4" s="25" t="s">
        <v>118</v>
      </c>
      <c r="AU4" s="25" t="s">
        <v>174</v>
      </c>
      <c r="AV4" s="25" t="s">
        <v>209</v>
      </c>
      <c r="AW4" s="25" t="s">
        <v>210</v>
      </c>
      <c r="AX4" s="25" t="s">
        <v>211</v>
      </c>
      <c r="AY4" s="25" t="s">
        <v>119</v>
      </c>
      <c r="AZ4" s="25" t="s">
        <v>45</v>
      </c>
      <c r="BA4" s="25" t="s">
        <v>165</v>
      </c>
      <c r="BB4" s="7" t="s">
        <v>382</v>
      </c>
      <c r="BC4" s="7" t="s">
        <v>383</v>
      </c>
      <c r="BD4" s="7" t="s">
        <v>384</v>
      </c>
      <c r="BE4" s="7" t="s">
        <v>385</v>
      </c>
      <c r="BF4" s="7" t="s">
        <v>231</v>
      </c>
      <c r="BG4" s="7" t="s">
        <v>386</v>
      </c>
      <c r="BH4" s="7" t="s">
        <v>332</v>
      </c>
      <c r="BI4" s="7" t="s">
        <v>333</v>
      </c>
      <c r="BJ4" s="7" t="s">
        <v>387</v>
      </c>
      <c r="BK4" s="7" t="s">
        <v>388</v>
      </c>
      <c r="BL4" s="7" t="s">
        <v>233</v>
      </c>
      <c r="BM4" s="7" t="s">
        <v>234</v>
      </c>
      <c r="BN4" s="7" t="s">
        <v>235</v>
      </c>
      <c r="BO4" s="7" t="s">
        <v>334</v>
      </c>
      <c r="BP4" s="7" t="s">
        <v>335</v>
      </c>
      <c r="BQ4" s="7" t="s">
        <v>336</v>
      </c>
      <c r="BR4" s="7" t="s">
        <v>389</v>
      </c>
      <c r="BS4" s="7" t="s">
        <v>390</v>
      </c>
      <c r="BT4" s="7" t="s">
        <v>391</v>
      </c>
      <c r="BU4" s="7" t="s">
        <v>392</v>
      </c>
      <c r="BV4" s="7" t="s">
        <v>240</v>
      </c>
      <c r="BW4" s="7" t="s">
        <v>393</v>
      </c>
      <c r="BX4" s="7" t="s">
        <v>337</v>
      </c>
      <c r="BY4" s="7" t="s">
        <v>338</v>
      </c>
      <c r="BZ4" s="7" t="s">
        <v>394</v>
      </c>
      <c r="CA4" s="7" t="s">
        <v>395</v>
      </c>
      <c r="CB4" s="7" t="s">
        <v>242</v>
      </c>
      <c r="CC4" s="7" t="s">
        <v>243</v>
      </c>
      <c r="CD4" s="7" t="s">
        <v>244</v>
      </c>
      <c r="CE4" s="7" t="s">
        <v>339</v>
      </c>
      <c r="CF4" s="7" t="s">
        <v>340</v>
      </c>
      <c r="CG4" s="7" t="s">
        <v>341</v>
      </c>
      <c r="CH4" s="7" t="s">
        <v>396</v>
      </c>
      <c r="CI4" s="7" t="s">
        <v>397</v>
      </c>
      <c r="CJ4" s="7" t="s">
        <v>398</v>
      </c>
      <c r="CK4" s="7" t="s">
        <v>399</v>
      </c>
      <c r="CL4" s="7" t="s">
        <v>249</v>
      </c>
      <c r="CM4" s="7" t="s">
        <v>400</v>
      </c>
      <c r="CN4" s="7" t="s">
        <v>342</v>
      </c>
      <c r="CO4" s="7" t="s">
        <v>343</v>
      </c>
      <c r="CP4" s="7" t="s">
        <v>401</v>
      </c>
      <c r="CQ4" s="7" t="s">
        <v>402</v>
      </c>
      <c r="CR4" s="26" t="s">
        <v>251</v>
      </c>
      <c r="CS4" s="26" t="s">
        <v>252</v>
      </c>
      <c r="CT4" s="26" t="s">
        <v>253</v>
      </c>
      <c r="CU4" s="26" t="s">
        <v>344</v>
      </c>
      <c r="CV4" s="26" t="s">
        <v>345</v>
      </c>
      <c r="CW4" s="26" t="s">
        <v>346</v>
      </c>
      <c r="CX4" s="27" t="s">
        <v>403</v>
      </c>
      <c r="CY4" s="27" t="s">
        <v>404</v>
      </c>
      <c r="CZ4" s="27" t="s">
        <v>405</v>
      </c>
      <c r="DA4" s="27" t="s">
        <v>406</v>
      </c>
      <c r="DB4" s="27" t="s">
        <v>258</v>
      </c>
      <c r="DC4" s="27" t="s">
        <v>407</v>
      </c>
      <c r="DD4" s="27" t="s">
        <v>347</v>
      </c>
      <c r="DE4" s="27" t="s">
        <v>348</v>
      </c>
      <c r="DF4" s="27" t="s">
        <v>408</v>
      </c>
      <c r="DG4" s="27" t="s">
        <v>409</v>
      </c>
      <c r="DH4" s="27" t="s">
        <v>260</v>
      </c>
      <c r="DI4" s="27" t="s">
        <v>261</v>
      </c>
      <c r="DJ4" s="27" t="s">
        <v>262</v>
      </c>
      <c r="DK4" s="27" t="s">
        <v>349</v>
      </c>
      <c r="DL4" s="27" t="s">
        <v>350</v>
      </c>
      <c r="DM4" s="27" t="s">
        <v>351</v>
      </c>
      <c r="DN4" s="27" t="s">
        <v>410</v>
      </c>
      <c r="DO4" s="27" t="s">
        <v>411</v>
      </c>
      <c r="DP4" s="27" t="s">
        <v>412</v>
      </c>
      <c r="DQ4" s="27" t="s">
        <v>413</v>
      </c>
      <c r="DR4" s="27" t="s">
        <v>267</v>
      </c>
      <c r="DS4" s="27" t="s">
        <v>414</v>
      </c>
      <c r="DT4" s="27" t="s">
        <v>352</v>
      </c>
      <c r="DU4" s="27" t="s">
        <v>353</v>
      </c>
      <c r="DV4" s="27" t="s">
        <v>415</v>
      </c>
      <c r="DW4" s="27" t="s">
        <v>416</v>
      </c>
      <c r="DX4" s="27" t="s">
        <v>269</v>
      </c>
      <c r="DY4" s="27" t="s">
        <v>270</v>
      </c>
      <c r="DZ4" s="27" t="s">
        <v>271</v>
      </c>
      <c r="EA4" s="27" t="s">
        <v>354</v>
      </c>
      <c r="EB4" s="27" t="s">
        <v>355</v>
      </c>
      <c r="EC4" s="27" t="s">
        <v>356</v>
      </c>
      <c r="ED4" s="27" t="s">
        <v>417</v>
      </c>
      <c r="EE4" s="27" t="s">
        <v>418</v>
      </c>
      <c r="EF4" s="27" t="s">
        <v>419</v>
      </c>
      <c r="EG4" s="27" t="s">
        <v>420</v>
      </c>
      <c r="EH4" s="27" t="s">
        <v>276</v>
      </c>
      <c r="EI4" s="27" t="s">
        <v>421</v>
      </c>
      <c r="EJ4" s="27" t="s">
        <v>357</v>
      </c>
      <c r="EK4" s="27" t="s">
        <v>358</v>
      </c>
      <c r="EL4" s="27" t="s">
        <v>422</v>
      </c>
      <c r="EM4" s="27" t="s">
        <v>423</v>
      </c>
      <c r="EN4" s="27" t="s">
        <v>278</v>
      </c>
      <c r="EO4" s="27" t="s">
        <v>279</v>
      </c>
      <c r="EP4" s="27" t="s">
        <v>280</v>
      </c>
      <c r="EQ4" s="27" t="s">
        <v>359</v>
      </c>
      <c r="ER4" s="27" t="s">
        <v>360</v>
      </c>
      <c r="ES4" s="27" t="s">
        <v>361</v>
      </c>
      <c r="ET4" s="27" t="s">
        <v>424</v>
      </c>
      <c r="EU4" s="27" t="s">
        <v>425</v>
      </c>
      <c r="EV4" s="27" t="s">
        <v>426</v>
      </c>
      <c r="EW4" s="27" t="s">
        <v>427</v>
      </c>
      <c r="EX4" s="27" t="s">
        <v>285</v>
      </c>
      <c r="EY4" s="27" t="s">
        <v>428</v>
      </c>
      <c r="EZ4" s="27" t="s">
        <v>362</v>
      </c>
      <c r="FA4" s="27" t="s">
        <v>363</v>
      </c>
      <c r="FB4" s="27" t="s">
        <v>429</v>
      </c>
      <c r="FC4" s="27" t="s">
        <v>430</v>
      </c>
      <c r="FD4" s="27" t="s">
        <v>287</v>
      </c>
      <c r="FE4" s="27" t="s">
        <v>288</v>
      </c>
      <c r="FF4" s="27" t="s">
        <v>289</v>
      </c>
      <c r="FG4" s="27" t="s">
        <v>364</v>
      </c>
      <c r="FH4" s="27" t="s">
        <v>365</v>
      </c>
      <c r="FI4" s="27" t="s">
        <v>366</v>
      </c>
      <c r="FJ4" s="52" t="s">
        <v>158</v>
      </c>
      <c r="FK4" s="52" t="s">
        <v>162</v>
      </c>
      <c r="FL4" s="52" t="s">
        <v>163</v>
      </c>
      <c r="FM4" s="52" t="s">
        <v>142</v>
      </c>
      <c r="FN4" s="52" t="s">
        <v>143</v>
      </c>
      <c r="FO4" s="52" t="s">
        <v>144</v>
      </c>
      <c r="FP4" s="52" t="s">
        <v>120</v>
      </c>
      <c r="FQ4" s="52" t="s">
        <v>121</v>
      </c>
      <c r="FR4" s="52" t="s">
        <v>122</v>
      </c>
      <c r="FS4" s="52" t="s">
        <v>123</v>
      </c>
      <c r="FT4" s="52" t="s">
        <v>124</v>
      </c>
      <c r="FU4" s="52" t="s">
        <v>125</v>
      </c>
      <c r="FV4" s="52" t="s">
        <v>159</v>
      </c>
      <c r="FW4" s="52" t="s">
        <v>160</v>
      </c>
      <c r="FX4" s="52" t="s">
        <v>161</v>
      </c>
      <c r="FY4" s="52" t="s">
        <v>145</v>
      </c>
      <c r="FZ4" s="52" t="s">
        <v>146</v>
      </c>
      <c r="GA4" s="52" t="s">
        <v>147</v>
      </c>
      <c r="GB4" s="52" t="s">
        <v>148</v>
      </c>
      <c r="GC4" s="52" t="s">
        <v>149</v>
      </c>
      <c r="GD4" s="52" t="s">
        <v>150</v>
      </c>
      <c r="GE4" s="52" t="s">
        <v>151</v>
      </c>
      <c r="GF4" s="52" t="s">
        <v>152</v>
      </c>
      <c r="GG4" s="52" t="s">
        <v>153</v>
      </c>
      <c r="GH4" s="52" t="s">
        <v>154</v>
      </c>
      <c r="GI4" s="52" t="s">
        <v>155</v>
      </c>
      <c r="GJ4" s="52" t="s">
        <v>156</v>
      </c>
      <c r="GK4" s="52" t="s">
        <v>431</v>
      </c>
      <c r="GL4" s="52" t="s">
        <v>432</v>
      </c>
      <c r="GM4" s="52" t="s">
        <v>433</v>
      </c>
      <c r="GN4" s="52" t="s">
        <v>434</v>
      </c>
      <c r="GO4" s="52" t="s">
        <v>435</v>
      </c>
      <c r="GP4" s="52" t="s">
        <v>436</v>
      </c>
      <c r="GQ4" s="52" t="s">
        <v>218</v>
      </c>
      <c r="GR4" s="52" t="s">
        <v>219</v>
      </c>
      <c r="GS4" s="52" t="s">
        <v>220</v>
      </c>
      <c r="GT4" s="52" t="s">
        <v>212</v>
      </c>
      <c r="GU4" s="52" t="s">
        <v>213</v>
      </c>
      <c r="GV4" s="52" t="s">
        <v>214</v>
      </c>
      <c r="GW4" s="52" t="s">
        <v>215</v>
      </c>
      <c r="GX4" s="52" t="s">
        <v>216</v>
      </c>
      <c r="GY4" s="52" t="s">
        <v>217</v>
      </c>
      <c r="GZ4" s="52" t="s">
        <v>119</v>
      </c>
      <c r="HA4" s="52" t="s">
        <v>45</v>
      </c>
      <c r="HB4" s="52" t="s">
        <v>165</v>
      </c>
      <c r="HC4" s="53" t="s">
        <v>290</v>
      </c>
      <c r="HD4" s="53" t="s">
        <v>291</v>
      </c>
      <c r="HE4" s="53" t="s">
        <v>292</v>
      </c>
      <c r="HF4" s="53" t="s">
        <v>293</v>
      </c>
      <c r="HG4" s="53" t="s">
        <v>294</v>
      </c>
      <c r="HH4" s="53" t="s">
        <v>295</v>
      </c>
      <c r="HI4" s="53" t="s">
        <v>296</v>
      </c>
      <c r="HJ4" s="53" t="s">
        <v>297</v>
      </c>
      <c r="HK4" s="53" t="s">
        <v>298</v>
      </c>
      <c r="HL4" s="53" t="s">
        <v>299</v>
      </c>
      <c r="HM4" s="53" t="s">
        <v>300</v>
      </c>
      <c r="HN4" s="53" t="s">
        <v>301</v>
      </c>
      <c r="HO4" s="53" t="s">
        <v>302</v>
      </c>
      <c r="HP4" s="53" t="s">
        <v>303</v>
      </c>
      <c r="HQ4" s="53" t="s">
        <v>304</v>
      </c>
      <c r="HR4" s="53" t="s">
        <v>305</v>
      </c>
      <c r="HS4" s="53" t="s">
        <v>306</v>
      </c>
      <c r="HT4" s="53" t="s">
        <v>307</v>
      </c>
      <c r="HU4" s="53" t="s">
        <v>308</v>
      </c>
      <c r="HV4" s="53" t="s">
        <v>309</v>
      </c>
      <c r="HW4" s="53" t="s">
        <v>310</v>
      </c>
      <c r="HX4" s="53" t="s">
        <v>311</v>
      </c>
      <c r="HY4" s="53" t="s">
        <v>312</v>
      </c>
      <c r="HZ4" s="53" t="s">
        <v>313</v>
      </c>
      <c r="IA4" s="53" t="s">
        <v>314</v>
      </c>
      <c r="IB4" s="53" t="s">
        <v>315</v>
      </c>
      <c r="IC4" s="53" t="s">
        <v>316</v>
      </c>
      <c r="ID4" s="53" t="s">
        <v>317</v>
      </c>
      <c r="IE4" s="53" t="s">
        <v>318</v>
      </c>
      <c r="IF4" s="53" t="s">
        <v>319</v>
      </c>
      <c r="IG4" s="53" t="s">
        <v>320</v>
      </c>
      <c r="IH4" s="53" t="s">
        <v>321</v>
      </c>
      <c r="II4" s="53" t="s">
        <v>322</v>
      </c>
      <c r="IJ4" s="53" t="s">
        <v>323</v>
      </c>
      <c r="IK4" s="53" t="s">
        <v>324</v>
      </c>
      <c r="IL4" s="53" t="s">
        <v>325</v>
      </c>
      <c r="IM4" s="53" t="s">
        <v>326</v>
      </c>
      <c r="IN4" s="53" t="s">
        <v>327</v>
      </c>
      <c r="IO4" s="53" t="s">
        <v>328</v>
      </c>
      <c r="IP4" s="53" t="s">
        <v>329</v>
      </c>
      <c r="IQ4" s="53" t="s">
        <v>330</v>
      </c>
      <c r="IR4" s="53" t="s">
        <v>331</v>
      </c>
    </row>
    <row r="5" spans="1:254" x14ac:dyDescent="0.2">
      <c r="A5" s="2" t="s">
        <v>129</v>
      </c>
      <c r="B5" s="1" t="s">
        <v>0</v>
      </c>
      <c r="C5" s="9">
        <f>RopaCaballero!C5*(1+4.6%)</f>
        <v>156900</v>
      </c>
      <c r="D5" s="9">
        <f>RopaCaballero!D5*(1+4.6%)</f>
        <v>73220</v>
      </c>
      <c r="E5" s="9">
        <f>RopaCaballero!E5*(1+4.6%)</f>
        <v>67990</v>
      </c>
      <c r="F5" s="9">
        <f>RopaCaballero!F5*(1+4.6%)</f>
        <v>31380</v>
      </c>
      <c r="G5" s="9">
        <f>RopaCaballero!G5*(1+4.6%)</f>
        <v>83680</v>
      </c>
      <c r="H5" s="9">
        <f>RopaCaballero!H5*(1+4.6%)</f>
        <v>47070</v>
      </c>
      <c r="I5" s="9">
        <f>RopaCaballero!I5*(1+4.6%)</f>
        <v>31380</v>
      </c>
      <c r="J5" s="9">
        <f>RopaCaballero!J5*(1+4.6%)</f>
        <v>41840</v>
      </c>
      <c r="K5" s="9">
        <f>RopaCaballero!K5*(1+4.6%)</f>
        <v>47070</v>
      </c>
      <c r="L5" s="9">
        <f>RopaCaballero!L5*(1+4.6%)</f>
        <v>62760</v>
      </c>
      <c r="M5" s="9">
        <f>RopaCaballero!M5*(1+4.6%)</f>
        <v>62760</v>
      </c>
      <c r="N5" s="9">
        <f>RopaCaballero!N5*(1+4.6%)</f>
        <v>62760</v>
      </c>
      <c r="O5" s="9">
        <f>RopaCaballero!O5*(1+4.6%)</f>
        <v>26150</v>
      </c>
      <c r="P5" s="9">
        <f>RopaCaballero!P5*(1+4.6%)</f>
        <v>15690</v>
      </c>
      <c r="Q5" s="9">
        <f>RopaCaballero!Q5*(1+4.6%)</f>
        <v>15690</v>
      </c>
      <c r="R5" s="9">
        <f>RopaCaballero!R5*(1+4.6%)</f>
        <v>20920</v>
      </c>
      <c r="S5" s="9">
        <f>RopaCaballero!S5*(1+4.6%)</f>
        <v>146440</v>
      </c>
      <c r="T5" s="9">
        <f>RopaCaballero!T5*(1+4.6%)</f>
        <v>67990</v>
      </c>
      <c r="U5" s="9">
        <f>RopaCaballero!U5*(1+4.6%)</f>
        <v>62760</v>
      </c>
      <c r="V5" s="9">
        <f>RopaCaballero!V5*(1+4.6%)</f>
        <v>26150</v>
      </c>
      <c r="W5" s="9">
        <f>RopaCaballero!W5*(1+4.6%)</f>
        <v>73220</v>
      </c>
      <c r="X5" s="9">
        <f>RopaCaballero!X5*(1+4.6%)</f>
        <v>41840</v>
      </c>
      <c r="Y5" s="9">
        <f>RopaCaballero!Y5*(1+4.6%)</f>
        <v>26150</v>
      </c>
      <c r="Z5" s="9">
        <f>RopaCaballero!Z5*(1+4.6%)</f>
        <v>36610</v>
      </c>
      <c r="AA5" s="9">
        <f>RopaCaballero!AA5*(1+4.6%)</f>
        <v>41840</v>
      </c>
      <c r="AB5" s="9">
        <f>RopaCaballero!AB5*(1+4.6%)</f>
        <v>52300</v>
      </c>
      <c r="AC5" s="9">
        <f>RopaCaballero!AC5*(1+4.6%)</f>
        <v>57530</v>
      </c>
      <c r="AD5" s="9">
        <f>RopaCaballero!AD5*(1+4.6%)</f>
        <v>57530</v>
      </c>
      <c r="AE5" s="9">
        <f>RopaCaballero!AE5*(1+4.6%)</f>
        <v>20920</v>
      </c>
      <c r="AF5" s="9">
        <f>RopaCaballero!AF5*(1+4.6%)</f>
        <v>12552</v>
      </c>
      <c r="AG5" s="9">
        <f>RopaCaballero!AG5*(1+4.6%)</f>
        <v>12552</v>
      </c>
      <c r="AH5" s="9">
        <f>RopaCaballero!AH5*(1+4.6%)</f>
        <v>15690</v>
      </c>
      <c r="AI5" s="9">
        <f>RopaCaballero!AI5*(1+4.6%)</f>
        <v>135980</v>
      </c>
      <c r="AJ5" s="9">
        <f>RopaCaballero!AJ5*(1+4.6%)</f>
        <v>62760</v>
      </c>
      <c r="AK5" s="9">
        <f>RopaCaballero!AK5*(1+4.6%)</f>
        <v>57530</v>
      </c>
      <c r="AL5" s="9">
        <f>RopaCaballero!AL5*(1+4.6%)</f>
        <v>20920</v>
      </c>
      <c r="AM5" s="9">
        <f>RopaCaballero!AM5*(1+4.6%)</f>
        <v>62760</v>
      </c>
      <c r="AN5" s="9">
        <f>RopaCaballero!AN5*(1+4.6%)</f>
        <v>36610</v>
      </c>
      <c r="AO5" s="9">
        <f>RopaCaballero!AO5*(1+4.6%)</f>
        <v>20920</v>
      </c>
      <c r="AP5" s="9">
        <f>RopaCaballero!AP5*(1+4.6%)</f>
        <v>31380</v>
      </c>
      <c r="AQ5" s="9">
        <f>RopaCaballero!AQ5*(1+4.6%)</f>
        <v>36610</v>
      </c>
      <c r="AR5" s="9">
        <f>RopaCaballero!AR5*(1+4.6%)</f>
        <v>41840</v>
      </c>
      <c r="AS5" s="9">
        <f>RopaCaballero!AS5*(1+4.6%)</f>
        <v>52300</v>
      </c>
      <c r="AT5" s="9">
        <f>RopaCaballero!AT5*(1+4.6%)</f>
        <v>52300</v>
      </c>
      <c r="AU5" s="9">
        <f>RopaCaballero!AU5*(1+4.6%)</f>
        <v>15690</v>
      </c>
      <c r="AV5" s="9">
        <f>RopaCaballero!AV5*(1+4.6%)</f>
        <v>10460</v>
      </c>
      <c r="AW5" s="9">
        <f>RopaCaballero!AW5*(1+4.6%)</f>
        <v>10460</v>
      </c>
      <c r="AX5" s="9">
        <f>RopaCaballero!AX5*(1+4.6%)</f>
        <v>10460</v>
      </c>
      <c r="AY5" s="9">
        <f>RopaCaballero!AY5*(1+4.6%)</f>
        <v>748151.5</v>
      </c>
      <c r="AZ5" s="9">
        <f>RopaCaballero!AZ5*(1+4.6%)</f>
        <v>769071.5</v>
      </c>
      <c r="BA5" s="9">
        <f>RopaCaballero!BA5*(1+4.6%)</f>
        <v>769071.5</v>
      </c>
      <c r="BB5" s="9">
        <f>RopaCaballero!BB5*(1+4.6%)</f>
        <v>3138000</v>
      </c>
      <c r="BC5" s="9">
        <f>RopaCaballero!BC5*(1+4.6%)</f>
        <v>3138000</v>
      </c>
      <c r="BD5" s="9">
        <f>RopaCaballero!BD5*(1+4.6%)</f>
        <v>3138000</v>
      </c>
      <c r="BE5" s="9">
        <f>RopaCaballero!BE5*(1+4.6%)</f>
        <v>3138000</v>
      </c>
      <c r="BF5" s="9">
        <f>RopaCaballero!BF5*(1+4.6%)</f>
        <v>3138000</v>
      </c>
      <c r="BG5" s="9">
        <f>RopaCaballero!BG5*(1+4.6%)</f>
        <v>3138000</v>
      </c>
      <c r="BH5" s="9">
        <f>RopaCaballero!BH5*(1+4.6%)</f>
        <v>3138000</v>
      </c>
      <c r="BI5" s="9">
        <f>RopaCaballero!BI5*(1+4.6%)</f>
        <v>3138000</v>
      </c>
      <c r="BJ5" s="9">
        <f>RopaCaballero!BJ5*(1+4.6%)</f>
        <v>3138000</v>
      </c>
      <c r="BK5" s="9">
        <f>RopaCaballero!BK5*(1+4.6%)</f>
        <v>3138000</v>
      </c>
      <c r="BL5" s="9">
        <f>RopaCaballero!BL5*(1+4.6%)</f>
        <v>3138000</v>
      </c>
      <c r="BM5" s="9">
        <f>RopaCaballero!BM5*(1+4.6%)</f>
        <v>3138000</v>
      </c>
      <c r="BN5" s="9">
        <f>RopaCaballero!BN5*(1+4.6%)</f>
        <v>3138000</v>
      </c>
      <c r="BO5" s="9">
        <f>RopaCaballero!BO5*(1+4.6%)</f>
        <v>3138000</v>
      </c>
      <c r="BP5" s="9">
        <f>RopaCaballero!BP5*(1+4.6%)</f>
        <v>3138000</v>
      </c>
      <c r="BQ5" s="9">
        <f>RopaCaballero!BQ5*(1+4.6%)</f>
        <v>3138000</v>
      </c>
      <c r="BR5" s="9">
        <f>RopaCaballero!BR5*(1+4.6%)</f>
        <v>4184000</v>
      </c>
      <c r="BS5" s="9">
        <f>RopaCaballero!BS5*(1+4.6%)</f>
        <v>4184000</v>
      </c>
      <c r="BT5" s="9">
        <f>RopaCaballero!BT5*(1+4.6%)</f>
        <v>4184000</v>
      </c>
      <c r="BU5" s="9">
        <f>RopaCaballero!BU5*(1+4.6%)</f>
        <v>4184000</v>
      </c>
      <c r="BV5" s="9">
        <f>RopaCaballero!BV5*(1+4.6%)</f>
        <v>4184000</v>
      </c>
      <c r="BW5" s="9">
        <f>RopaCaballero!BW5*(1+4.6%)</f>
        <v>4184000</v>
      </c>
      <c r="BX5" s="9">
        <f>RopaCaballero!BX5*(1+4.6%)</f>
        <v>4184000</v>
      </c>
      <c r="BY5" s="9">
        <f>RopaCaballero!BY5*(1+4.6%)</f>
        <v>4184000</v>
      </c>
      <c r="BZ5" s="9">
        <f>RopaCaballero!BZ5*(1+4.6%)</f>
        <v>4184000</v>
      </c>
      <c r="CA5" s="9">
        <f>RopaCaballero!CA5*(1+4.6%)</f>
        <v>4184000</v>
      </c>
      <c r="CB5" s="9">
        <f>RopaCaballero!CB5*(1+4.6%)</f>
        <v>4184000</v>
      </c>
      <c r="CC5" s="9">
        <f>RopaCaballero!CC5*(1+4.6%)</f>
        <v>4184000</v>
      </c>
      <c r="CD5" s="9">
        <f>RopaCaballero!CD5*(1+4.6%)</f>
        <v>4184000</v>
      </c>
      <c r="CE5" s="9">
        <f>RopaCaballero!CE5*(1+4.6%)</f>
        <v>4184000</v>
      </c>
      <c r="CF5" s="9">
        <f>RopaCaballero!CF5*(1+4.6%)</f>
        <v>4184000</v>
      </c>
      <c r="CG5" s="9">
        <f>RopaCaballero!CG5*(1+4.6%)</f>
        <v>4184000</v>
      </c>
      <c r="CH5" s="9">
        <f>RopaCaballero!CH5*(1+4.6%)</f>
        <v>4707000</v>
      </c>
      <c r="CI5" s="9">
        <f>RopaCaballero!CI5*(1+4.6%)</f>
        <v>4707000</v>
      </c>
      <c r="CJ5" s="9">
        <f>RopaCaballero!CJ5*(1+4.6%)</f>
        <v>4707000</v>
      </c>
      <c r="CK5" s="9">
        <f>RopaCaballero!CK5*(1+4.6%)</f>
        <v>4707000</v>
      </c>
      <c r="CL5" s="9">
        <f>RopaCaballero!CL5*(1+4.6%)</f>
        <v>4707000</v>
      </c>
      <c r="CM5" s="9">
        <f>RopaCaballero!CM5*(1+4.6%)</f>
        <v>4707000</v>
      </c>
      <c r="CN5" s="9">
        <f>RopaCaballero!CN5*(1+4.6%)</f>
        <v>4707000</v>
      </c>
      <c r="CO5" s="9">
        <f>RopaCaballero!CO5*(1+4.6%)</f>
        <v>4707000</v>
      </c>
      <c r="CP5" s="9">
        <f>RopaCaballero!CP5*(1+4.6%)</f>
        <v>4707000</v>
      </c>
      <c r="CQ5" s="9">
        <f>RopaCaballero!CQ5*(1+4.6%)</f>
        <v>4707000</v>
      </c>
      <c r="CR5" s="9">
        <f>RopaCaballero!CR5*(1+4.6%)</f>
        <v>4707000</v>
      </c>
      <c r="CS5" s="9">
        <f>RopaCaballero!CS5*(1+4.6%)</f>
        <v>4707000</v>
      </c>
      <c r="CT5" s="9">
        <f>RopaCaballero!CT5*(1+4.6%)</f>
        <v>4707000</v>
      </c>
      <c r="CU5" s="9">
        <f>RopaCaballero!CU5*(1+4.6%)</f>
        <v>4707000</v>
      </c>
      <c r="CV5" s="9">
        <f>RopaCaballero!CV5*(1+4.6%)</f>
        <v>4707000</v>
      </c>
      <c r="CW5" s="9">
        <f>RopaCaballero!CW5*(1+4.6%)</f>
        <v>4707000</v>
      </c>
      <c r="CX5" s="9">
        <f>RopaCaballero!CX5*(1+4.6%)</f>
        <v>6276000</v>
      </c>
      <c r="CY5" s="9">
        <f>RopaCaballero!CY5*(1+4.6%)</f>
        <v>6276000</v>
      </c>
      <c r="CZ5" s="9">
        <f>RopaCaballero!CZ5*(1+4.6%)</f>
        <v>6276000</v>
      </c>
      <c r="DA5" s="9">
        <f>RopaCaballero!DA5*(1+4.6%)</f>
        <v>6276000</v>
      </c>
      <c r="DB5" s="9">
        <f>RopaCaballero!DB5*(1+4.6%)</f>
        <v>6276000</v>
      </c>
      <c r="DC5" s="9">
        <f>RopaCaballero!DC5*(1+4.6%)</f>
        <v>6276000</v>
      </c>
      <c r="DD5" s="9">
        <f>RopaCaballero!DD5*(1+4.6%)</f>
        <v>6276000</v>
      </c>
      <c r="DE5" s="9">
        <f>RopaCaballero!DE5*(1+4.6%)</f>
        <v>6276000</v>
      </c>
      <c r="DF5" s="9">
        <f>RopaCaballero!DF5*(1+4.6%)</f>
        <v>6276000</v>
      </c>
      <c r="DG5" s="9">
        <f>RopaCaballero!DG5*(1+4.6%)</f>
        <v>6276000</v>
      </c>
      <c r="DH5" s="9">
        <f>RopaCaballero!DH5*(1+4.6%)</f>
        <v>6276000</v>
      </c>
      <c r="DI5" s="9">
        <f>RopaCaballero!DI5*(1+4.6%)</f>
        <v>6276000</v>
      </c>
      <c r="DJ5" s="9">
        <f>RopaCaballero!DJ5*(1+4.6%)</f>
        <v>6276000</v>
      </c>
      <c r="DK5" s="9">
        <f>RopaCaballero!DK5*(1+4.6%)</f>
        <v>6276000</v>
      </c>
      <c r="DL5" s="9">
        <f>RopaCaballero!DL5*(1+4.6%)</f>
        <v>6276000</v>
      </c>
      <c r="DM5" s="9">
        <f>RopaCaballero!DM5*(1+4.6%)</f>
        <v>6276000</v>
      </c>
      <c r="DN5" s="9">
        <f>RopaCaballero!DN5*(1+4.6%)</f>
        <v>12552000</v>
      </c>
      <c r="DO5" s="9">
        <f>RopaCaballero!DO5*(1+4.6%)</f>
        <v>12552000</v>
      </c>
      <c r="DP5" s="9">
        <f>RopaCaballero!DP5*(1+4.6%)</f>
        <v>12552000</v>
      </c>
      <c r="DQ5" s="9">
        <f>RopaCaballero!DQ5*(1+4.6%)</f>
        <v>12552000</v>
      </c>
      <c r="DR5" s="9">
        <f>RopaCaballero!DR5*(1+4.6%)</f>
        <v>12552000</v>
      </c>
      <c r="DS5" s="9">
        <f>RopaCaballero!DS5*(1+4.6%)</f>
        <v>12552000</v>
      </c>
      <c r="DT5" s="9">
        <f>RopaCaballero!DT5*(1+4.6%)</f>
        <v>12552000</v>
      </c>
      <c r="DU5" s="9">
        <f>RopaCaballero!DU5*(1+4.6%)</f>
        <v>12552000</v>
      </c>
      <c r="DV5" s="9">
        <f>RopaCaballero!DV5*(1+4.6%)</f>
        <v>12552000</v>
      </c>
      <c r="DW5" s="9">
        <f>RopaCaballero!DW5*(1+4.6%)</f>
        <v>12552000</v>
      </c>
      <c r="DX5" s="9">
        <f>RopaCaballero!DX5*(1+4.6%)</f>
        <v>12552000</v>
      </c>
      <c r="DY5" s="9">
        <f>RopaCaballero!DY5*(1+4.6%)</f>
        <v>12552000</v>
      </c>
      <c r="DZ5" s="9">
        <f>RopaCaballero!DZ5*(1+4.6%)</f>
        <v>12552000</v>
      </c>
      <c r="EA5" s="9">
        <f>RopaCaballero!EA5*(1+4.6%)</f>
        <v>12552000</v>
      </c>
      <c r="EB5" s="9">
        <f>RopaCaballero!EB5*(1+4.6%)</f>
        <v>12552000</v>
      </c>
      <c r="EC5" s="9">
        <f>RopaCaballero!EC5*(1+4.6%)</f>
        <v>12552000</v>
      </c>
      <c r="ED5" s="9">
        <f>RopaCaballero!ED5*(1+4.6%)</f>
        <v>20920000</v>
      </c>
      <c r="EE5" s="9">
        <f>RopaCaballero!EE5*(1+4.6%)</f>
        <v>20920000</v>
      </c>
      <c r="EF5" s="9">
        <f>RopaCaballero!EF5*(1+4.6%)</f>
        <v>20920000</v>
      </c>
      <c r="EG5" s="9">
        <f>RopaCaballero!EG5*(1+4.6%)</f>
        <v>20920000</v>
      </c>
      <c r="EH5" s="9">
        <f>RopaCaballero!EH5*(1+4.6%)</f>
        <v>20920000</v>
      </c>
      <c r="EI5" s="9">
        <f>RopaCaballero!EI5*(1+4.6%)</f>
        <v>20920000</v>
      </c>
      <c r="EJ5" s="9">
        <f>RopaCaballero!EJ5*(1+4.6%)</f>
        <v>20920000</v>
      </c>
      <c r="EK5" s="9">
        <f>RopaCaballero!EK5*(1+4.6%)</f>
        <v>20920000</v>
      </c>
      <c r="EL5" s="9">
        <f>RopaCaballero!EL5*(1+4.6%)</f>
        <v>20920000</v>
      </c>
      <c r="EM5" s="9">
        <f>RopaCaballero!EM5*(1+4.6%)</f>
        <v>20920000</v>
      </c>
      <c r="EN5" s="9">
        <f>RopaCaballero!EN5*(1+4.6%)</f>
        <v>20920000</v>
      </c>
      <c r="EO5" s="9">
        <f>RopaCaballero!EO5*(1+4.6%)</f>
        <v>20920000</v>
      </c>
      <c r="EP5" s="9">
        <f>RopaCaballero!EP5*(1+4.6%)</f>
        <v>20920000</v>
      </c>
      <c r="EQ5" s="9">
        <f>RopaCaballero!EQ5*(1+4.6%)</f>
        <v>20920000</v>
      </c>
      <c r="ER5" s="9">
        <f>RopaCaballero!ER5*(1+4.6%)</f>
        <v>20920000</v>
      </c>
      <c r="ES5" s="9">
        <f>RopaCaballero!ES5*(1+4.6%)</f>
        <v>20920000</v>
      </c>
      <c r="ET5" s="9">
        <f>RopaCaballero!ET5*(1+4.6%)</f>
        <v>26150000</v>
      </c>
      <c r="EU5" s="9">
        <f>RopaCaballero!EU5*(1+4.6%)</f>
        <v>26150000</v>
      </c>
      <c r="EV5" s="9">
        <f>RopaCaballero!EV5*(1+4.6%)</f>
        <v>26150000</v>
      </c>
      <c r="EW5" s="9">
        <f>RopaCaballero!EW5*(1+4.6%)</f>
        <v>26150000</v>
      </c>
      <c r="EX5" s="9">
        <f>RopaCaballero!EX5*(1+4.6%)</f>
        <v>26150000</v>
      </c>
      <c r="EY5" s="9">
        <f>RopaCaballero!EY5*(1+4.6%)</f>
        <v>26150000</v>
      </c>
      <c r="EZ5" s="9">
        <f>RopaCaballero!EZ5*(1+4.6%)</f>
        <v>26150000</v>
      </c>
      <c r="FA5" s="9">
        <f>RopaCaballero!FA5*(1+4.6%)</f>
        <v>26150000</v>
      </c>
      <c r="FB5" s="9">
        <f>RopaCaballero!FB5*(1+4.6%)</f>
        <v>26150000</v>
      </c>
      <c r="FC5" s="9">
        <f>RopaCaballero!FC5*(1+4.6%)</f>
        <v>26150000</v>
      </c>
      <c r="FD5" s="9">
        <f>RopaCaballero!FD5*(1+4.6%)</f>
        <v>26150000</v>
      </c>
      <c r="FE5" s="9">
        <f>RopaCaballero!FE5*(1+4.6%)</f>
        <v>26150000</v>
      </c>
      <c r="FF5" s="9">
        <f>RopaCaballero!FF5*(1+4.6%)</f>
        <v>26150000</v>
      </c>
      <c r="FG5" s="9">
        <f>RopaCaballero!FG5*(1+4.6%)</f>
        <v>26150000</v>
      </c>
      <c r="FH5" s="9">
        <f>RopaCaballero!FH5*(1+4.6%)</f>
        <v>26150000</v>
      </c>
      <c r="FI5" s="9">
        <f>RopaCaballero!FI5*(1+4.6%)</f>
        <v>26150000</v>
      </c>
      <c r="FJ5" s="3">
        <f>MAX(FM5,FP5,FS5)</f>
        <v>261500</v>
      </c>
      <c r="FK5" s="3">
        <f t="shared" ref="FK5:FL5" si="0">MAX(FN5,FQ5,FT5)</f>
        <v>240580</v>
      </c>
      <c r="FL5" s="3">
        <f t="shared" si="0"/>
        <v>219660</v>
      </c>
      <c r="FM5" s="3">
        <f t="shared" ref="FM5:FM41" si="1">C5+MAX(D5:E5)+F5</f>
        <v>261500</v>
      </c>
      <c r="FN5" s="3">
        <f t="shared" ref="FN5:FN41" si="2">S5+MAX(T5:U5)+V5</f>
        <v>240580</v>
      </c>
      <c r="FO5" s="3">
        <f t="shared" ref="FO5:FO41" si="3">AI5+MAX(AJ5:AK5)+AL5</f>
        <v>219660</v>
      </c>
      <c r="FP5" s="3">
        <f t="shared" ref="FP5:FP41" si="4">G5+MAX(H5,D5,E5)+L5</f>
        <v>219660</v>
      </c>
      <c r="FQ5" s="3">
        <f t="shared" ref="FQ5:FQ41" si="5">W5+MAX(X5,T5,U5)+AB5</f>
        <v>193510</v>
      </c>
      <c r="FR5" s="3">
        <f t="shared" ref="FR5:FR41" si="6">AM5+MAX(AN5,AJ5,AK5)+AR5</f>
        <v>167360</v>
      </c>
      <c r="FS5" s="3">
        <f t="shared" ref="FS5:FS41" si="7">G5+MAX(H5,K5,D5,E5)+MAX(M5,N5)</f>
        <v>219660</v>
      </c>
      <c r="FT5" s="3">
        <f t="shared" ref="FT5:FT41" si="8">W5+MAX(X5,AA5,T5,U5)+MAX(AC5,AD5)</f>
        <v>198740</v>
      </c>
      <c r="FU5" s="3">
        <f t="shared" ref="FU5:FU41" si="9">AM5+MAX(AN5,AQ5,AJ5,AK5)+MAX(AS5,AT5)</f>
        <v>177820</v>
      </c>
      <c r="FV5" s="3">
        <f>MAX(FY5,GB5,GE5)</f>
        <v>130750</v>
      </c>
      <c r="FW5" s="3">
        <f t="shared" ref="FW5:FX5" si="10">MAX(FZ5,GC5,GF5)</f>
        <v>115060</v>
      </c>
      <c r="FX5" s="3">
        <f t="shared" si="10"/>
        <v>99370</v>
      </c>
      <c r="FY5" s="3">
        <f t="shared" ref="FY5:FY41" si="11">L5+E5</f>
        <v>130750</v>
      </c>
      <c r="FZ5" s="3">
        <f t="shared" ref="FZ5:FZ41" si="12">AB5+U5</f>
        <v>115060</v>
      </c>
      <c r="GA5" s="3">
        <f t="shared" ref="GA5:GA41" si="13">AR5+AK5</f>
        <v>99370</v>
      </c>
      <c r="GB5" s="3">
        <f t="shared" ref="GB5:GB41" si="14">H5+L5</f>
        <v>109830</v>
      </c>
      <c r="GC5" s="3">
        <f t="shared" ref="GC5:GC41" si="15">X5+AB5</f>
        <v>94140</v>
      </c>
      <c r="GD5" s="3">
        <f t="shared" ref="GD5:GD41" si="16">AN5+AR5</f>
        <v>78450</v>
      </c>
      <c r="GE5" s="3">
        <f t="shared" ref="GE5:GE41" si="17">MAX(H5,K5)+MAX(M5,N5)</f>
        <v>109830</v>
      </c>
      <c r="GF5" s="3">
        <f t="shared" ref="GF5:GF41" si="18">MAX(X5,AA5)+MAX(AC5,AD5)</f>
        <v>99370</v>
      </c>
      <c r="GG5" s="3">
        <f t="shared" ref="GG5:GG41" si="19">MAX(X5,AA5)+MAX(AC5,AD5)</f>
        <v>99370</v>
      </c>
      <c r="GH5" s="14">
        <f t="shared" ref="GH5:GH41" si="20">O5</f>
        <v>26150</v>
      </c>
      <c r="GI5" s="3">
        <f t="shared" ref="GI5:GI41" si="21">AE5</f>
        <v>20920</v>
      </c>
      <c r="GJ5" s="3">
        <f t="shared" ref="GJ5:GJ41" si="22">AU5</f>
        <v>15690</v>
      </c>
      <c r="GK5" s="3">
        <f t="shared" ref="GK5:GK41" si="23">I5</f>
        <v>31380</v>
      </c>
      <c r="GL5" s="3">
        <f t="shared" ref="GL5:GL41" si="24">Y5</f>
        <v>26150</v>
      </c>
      <c r="GM5" s="3">
        <f t="shared" ref="GM5:GM41" si="25">AO5</f>
        <v>20920</v>
      </c>
      <c r="GN5" s="3">
        <f t="shared" ref="GN5:GN41" si="26">J5</f>
        <v>41840</v>
      </c>
      <c r="GO5" s="3">
        <f t="shared" ref="GO5:GO41" si="27">Z5</f>
        <v>36610</v>
      </c>
      <c r="GP5" s="3">
        <f t="shared" ref="GP5:GP41" si="28">AP5</f>
        <v>31380</v>
      </c>
      <c r="GQ5" s="3">
        <f t="shared" ref="GQ5:GQ41" si="29">R5</f>
        <v>20920</v>
      </c>
      <c r="GR5" s="3">
        <f t="shared" ref="GR5:GR41" si="30">AH5</f>
        <v>15690</v>
      </c>
      <c r="GS5" s="3">
        <f t="shared" ref="GS5:GS41" si="31">AX5</f>
        <v>10460</v>
      </c>
      <c r="GT5" s="3">
        <f t="shared" ref="GT5:GT41" si="32">P5</f>
        <v>15690</v>
      </c>
      <c r="GU5" s="3">
        <f t="shared" ref="GU5:GU41" si="33">AF5</f>
        <v>12552</v>
      </c>
      <c r="GV5" s="3">
        <f t="shared" ref="GV5:GV41" si="34">AV5</f>
        <v>10460</v>
      </c>
      <c r="GW5" s="3">
        <f t="shared" ref="GW5:GW41" si="35">Q5</f>
        <v>15690</v>
      </c>
      <c r="GX5" s="3">
        <f t="shared" ref="GX5:GX41" si="36">AF5</f>
        <v>12552</v>
      </c>
      <c r="GY5" s="3">
        <f t="shared" ref="GY5:GY41" si="37">AW5</f>
        <v>10460</v>
      </c>
      <c r="GZ5" s="3">
        <f t="shared" ref="GZ5:HB41" si="38">AY5</f>
        <v>748151.5</v>
      </c>
      <c r="HA5" s="3">
        <f t="shared" si="38"/>
        <v>769071.5</v>
      </c>
      <c r="HB5" s="3">
        <f t="shared" si="38"/>
        <v>769071.5</v>
      </c>
      <c r="HC5" s="3">
        <f t="shared" ref="HC5:HC41" si="39">BB5+MAX(BC5:BD5)+BE5</f>
        <v>9414000</v>
      </c>
      <c r="HD5" s="3">
        <f t="shared" ref="HD5:HD41" si="40">BR5+MAX(BS5:BT5)+BU5</f>
        <v>12552000</v>
      </c>
      <c r="HE5" s="3">
        <f t="shared" ref="HE5:HE41" si="41">CH5+MAX(CI5:CJ5)+CK5</f>
        <v>14121000</v>
      </c>
      <c r="HF5" s="3">
        <f t="shared" ref="HF5:HF41" si="42">CX5+MAX(CY5:CZ5)+DA5</f>
        <v>18828000</v>
      </c>
      <c r="HG5" s="3">
        <f t="shared" ref="HG5:HG41" si="43">DN5+MAX(DO5:DP5)+DQ5</f>
        <v>37656000</v>
      </c>
      <c r="HH5" s="3">
        <f t="shared" ref="HH5:HH41" si="44">ED5+MAX(EE5:EF5)+EG5</f>
        <v>62760000</v>
      </c>
      <c r="HI5" s="3">
        <f t="shared" ref="HI5:HI41" si="45">ET5+MAX(EU5:EV5)+EW5</f>
        <v>78450000</v>
      </c>
      <c r="HJ5" s="3">
        <f t="shared" ref="HJ5:HJ41" si="46">BF5+MAX(BG5,BC5,BD5)+BK5</f>
        <v>9414000</v>
      </c>
      <c r="HK5" s="3">
        <f t="shared" ref="HK5:HK41" si="47">BV5+MAX(BW5,BS5,BT5)+CA5</f>
        <v>12552000</v>
      </c>
      <c r="HL5" s="3">
        <f t="shared" ref="HL5:HL41" si="48">CL5+MAX(CM5,CI5,CJ5)+CQ5</f>
        <v>14121000</v>
      </c>
      <c r="HM5" s="3">
        <f t="shared" ref="HM5:HM41" si="49">DB5+MAX(DC5,CY5,CZ5)+DG5</f>
        <v>18828000</v>
      </c>
      <c r="HN5" s="3">
        <f t="shared" ref="HN5:HN41" si="50">DR5+MAX(DS5,DO5,DP5)+DW5</f>
        <v>37656000</v>
      </c>
      <c r="HO5" s="3">
        <f t="shared" ref="HO5:HO41" si="51">EH5+MAX(EI5,EE5,EF5)+EM5</f>
        <v>62760000</v>
      </c>
      <c r="HP5" s="3">
        <f t="shared" ref="HP5:HP41" si="52">EX5+MAX(EY5,EU5,EV5)+FC5</f>
        <v>78450000</v>
      </c>
      <c r="HQ5" s="3">
        <f t="shared" ref="HQ5:HQ41" si="53">EH5+MAX(EI5,EL5,EE5,EF5)+MAX(EN5,EO5)</f>
        <v>62760000</v>
      </c>
      <c r="HR5" s="3">
        <f t="shared" ref="HR5:HR41" si="54">BV5+MAX(BW5,BZ5,BS5,BT5)+MAX(CB5,CC5)</f>
        <v>12552000</v>
      </c>
      <c r="HS5" s="3">
        <f t="shared" ref="HS5:HS41" si="55">CL5+MAX(CM5,CP5,CI5,CJ5)+MAX(CR5,CS5)</f>
        <v>14121000</v>
      </c>
      <c r="HT5" s="3">
        <f t="shared" ref="HT5:HT41" si="56">DB5+MAX(DC5,DF5,CY5,CZ5)+MAX(DH5,DI5)</f>
        <v>18828000</v>
      </c>
      <c r="HU5" s="3">
        <f t="shared" ref="HU5:HU41" si="57">DR5+MAX(DS5,DV5,DO5,DP5)+MAX(DX5,DY5)</f>
        <v>37656000</v>
      </c>
      <c r="HV5" s="3">
        <f t="shared" ref="HV5:HV41" si="58">EH5+MAX(EI5,EL5,EE5,EF5)+MAX(EN5,EO5)</f>
        <v>62760000</v>
      </c>
      <c r="HW5" s="3">
        <f t="shared" ref="HW5:HW41" si="59">EX5+MAX(EY5,FB5,EU5,EV5)+MAX(FD5,FE5)</f>
        <v>78450000</v>
      </c>
      <c r="HX5" s="3">
        <f t="shared" ref="HX5:HX41" si="60">BK5+BD5</f>
        <v>6276000</v>
      </c>
      <c r="HY5" s="3">
        <f t="shared" ref="HY5:HY41" si="61">CA5+BT5</f>
        <v>8368000</v>
      </c>
      <c r="HZ5" s="3">
        <f t="shared" ref="HZ5:HZ41" si="62">CQ5+CJ5</f>
        <v>9414000</v>
      </c>
      <c r="IA5" s="3">
        <f t="shared" ref="IA5:IA41" si="63">DG5+CZ5</f>
        <v>12552000</v>
      </c>
      <c r="IB5" s="3">
        <f t="shared" ref="IB5:IB41" si="64">DW5+DP5</f>
        <v>25104000</v>
      </c>
      <c r="IC5" s="3">
        <f t="shared" ref="IC5:IC41" si="65">EM5+EF5</f>
        <v>41840000</v>
      </c>
      <c r="ID5" s="3">
        <f t="shared" ref="ID5:ID41" si="66">FC5+EV5</f>
        <v>52300000</v>
      </c>
      <c r="IE5" s="3">
        <f t="shared" ref="IE5:IE41" si="67">BG5+BK5</f>
        <v>6276000</v>
      </c>
      <c r="IF5" s="3">
        <f t="shared" ref="IF5:IF41" si="68">BV5+CA5</f>
        <v>8368000</v>
      </c>
      <c r="IG5" s="3">
        <f t="shared" ref="IG5:IG41" si="69">CM5+CQ5</f>
        <v>9414000</v>
      </c>
      <c r="IH5" s="3">
        <f t="shared" ref="IH5:IH41" si="70">DC5+DG5</f>
        <v>12552000</v>
      </c>
      <c r="II5" s="3">
        <f t="shared" ref="II5:II41" si="71">DS5+DW5</f>
        <v>25104000</v>
      </c>
      <c r="IJ5" s="3">
        <f t="shared" ref="IJ5:IJ41" si="72">EI5+EM5</f>
        <v>41840000</v>
      </c>
      <c r="IK5" s="3">
        <f t="shared" ref="IK5:IK41" si="73">EY5+FC5</f>
        <v>52300000</v>
      </c>
      <c r="IL5" s="3">
        <f t="shared" ref="IL5:IL41" si="74">MAX(BG5,BJ5)+MAX(BL5,BM5)</f>
        <v>6276000</v>
      </c>
      <c r="IM5" s="3">
        <f t="shared" ref="IM5:IM41" si="75">MAX(BW5,BZ5)+MAX(CB5,CC5)</f>
        <v>8368000</v>
      </c>
      <c r="IN5" s="3">
        <f t="shared" ref="IN5:IN41" si="76">MAX(CM5,CP5)+MAX(CR5,CS5)</f>
        <v>9414000</v>
      </c>
      <c r="IO5" s="3">
        <f t="shared" ref="IO5:IO41" si="77">MAX(DC5+DF5)+MAX(DH5,DI5)</f>
        <v>18828000</v>
      </c>
      <c r="IP5" s="3">
        <f t="shared" ref="IP5:IP41" si="78">MAX(DS5,DV5)+MAX(DX5,DY5)</f>
        <v>25104000</v>
      </c>
      <c r="IQ5" s="3">
        <f t="shared" ref="IQ5:IQ41" si="79">MAX(EI5,EL5)+MAX(EN5,EO5)</f>
        <v>41840000</v>
      </c>
      <c r="IR5" s="3">
        <f t="shared" ref="IR5:IR41" si="80">MAX(EI5,EL5)+MAX(EN5,EO5)</f>
        <v>41840000</v>
      </c>
      <c r="IS5" s="3">
        <f t="array" ref="IS5">SUM(IF($C$2:$IR$2&gt;=1,C5:IR5,0))</f>
        <v>251213636</v>
      </c>
      <c r="IT5" s="5" t="s">
        <v>164</v>
      </c>
    </row>
    <row r="6" spans="1:254" x14ac:dyDescent="0.2">
      <c r="A6" s="2" t="s">
        <v>168</v>
      </c>
      <c r="B6" s="1" t="s">
        <v>0</v>
      </c>
      <c r="C6" s="9">
        <f>RopaCaballero!C6*(1+4.6%)</f>
        <v>244764</v>
      </c>
      <c r="D6" s="9">
        <f>RopaCaballero!D6*(1+4.6%)</f>
        <v>71128</v>
      </c>
      <c r="E6" s="9">
        <f>RopaCaballero!E6*(1+4.6%)</f>
        <v>71128</v>
      </c>
      <c r="F6" s="9">
        <f>RopaCaballero!F6*(1+4.6%)</f>
        <v>29288</v>
      </c>
      <c r="G6" s="9">
        <f>RopaCaballero!G6*(1+4.6%)</f>
        <v>156900</v>
      </c>
      <c r="H6" s="9">
        <f>RopaCaballero!H6*(1+4.6%)</f>
        <v>71128</v>
      </c>
      <c r="I6" s="9">
        <f>RopaCaballero!I6*(1+4.6%)</f>
        <v>18828</v>
      </c>
      <c r="J6" s="9">
        <f>RopaCaballero!J6*(1+4.6%)</f>
        <v>26150</v>
      </c>
      <c r="K6" s="9">
        <f>RopaCaballero!K6*(1+4.6%)</f>
        <v>62760</v>
      </c>
      <c r="L6" s="9">
        <f>RopaCaballero!L6*(1+4.6%)</f>
        <v>79496</v>
      </c>
      <c r="M6" s="9">
        <f>RopaCaballero!M6*(1+4.6%)</f>
        <v>73220</v>
      </c>
      <c r="N6" s="9">
        <f>RopaCaballero!N6*(1+4.6%)</f>
        <v>88910</v>
      </c>
      <c r="O6" s="9">
        <f>RopaCaballero!O6*(1+4.6%)</f>
        <v>20920</v>
      </c>
      <c r="P6" s="9">
        <f>RopaCaballero!P6*(1+4.6%)</f>
        <v>17782</v>
      </c>
      <c r="Q6" s="9">
        <f>RopaCaballero!Q6*(1+4.6%)</f>
        <v>17782</v>
      </c>
      <c r="R6" s="9">
        <f>RopaCaballero!R6*(1+4.6%)</f>
        <v>31380</v>
      </c>
      <c r="S6" s="9">
        <f>RopaCaballero!S6*(1+4.6%)</f>
        <v>244764</v>
      </c>
      <c r="T6" s="9">
        <f>RopaCaballero!T6*(1+4.6%)</f>
        <v>71128</v>
      </c>
      <c r="U6" s="9">
        <f>RopaCaballero!U6*(1+4.6%)</f>
        <v>71128</v>
      </c>
      <c r="V6" s="9">
        <f>RopaCaballero!V6*(1+4.6%)</f>
        <v>29288</v>
      </c>
      <c r="W6" s="9">
        <f>RopaCaballero!W6*(1+4.6%)</f>
        <v>156900</v>
      </c>
      <c r="X6" s="9">
        <f>RopaCaballero!X6*(1+4.6%)</f>
        <v>71128</v>
      </c>
      <c r="Y6" s="9">
        <f>RopaCaballero!Y6*(1+4.6%)</f>
        <v>18828</v>
      </c>
      <c r="Z6" s="9">
        <f>RopaCaballero!Z6*(1+4.6%)</f>
        <v>26150</v>
      </c>
      <c r="AA6" s="9">
        <f>RopaCaballero!AA6*(1+4.6%)</f>
        <v>62760</v>
      </c>
      <c r="AB6" s="9">
        <f>RopaCaballero!AB6*(1+4.6%)</f>
        <v>79496</v>
      </c>
      <c r="AC6" s="9">
        <f>RopaCaballero!AC6*(1+4.6%)</f>
        <v>73220</v>
      </c>
      <c r="AD6" s="9">
        <f>RopaCaballero!AD6*(1+4.6%)</f>
        <v>88910</v>
      </c>
      <c r="AE6" s="9">
        <f>RopaCaballero!AE6*(1+4.6%)</f>
        <v>20920</v>
      </c>
      <c r="AF6" s="9">
        <f>RopaCaballero!AF6*(1+4.6%)</f>
        <v>17782</v>
      </c>
      <c r="AG6" s="9">
        <f>RopaCaballero!AG6*(1+4.6%)</f>
        <v>17782</v>
      </c>
      <c r="AH6" s="9">
        <f>RopaCaballero!AH6*(1+4.6%)</f>
        <v>31380</v>
      </c>
      <c r="AI6" s="9">
        <f>RopaCaballero!AI6*(1+4.6%)</f>
        <v>244764</v>
      </c>
      <c r="AJ6" s="9">
        <f>RopaCaballero!AJ6*(1+4.6%)</f>
        <v>71128</v>
      </c>
      <c r="AK6" s="9">
        <f>RopaCaballero!AK6*(1+4.6%)</f>
        <v>71128</v>
      </c>
      <c r="AL6" s="9">
        <f>RopaCaballero!AL6*(1+4.6%)</f>
        <v>29288</v>
      </c>
      <c r="AM6" s="9">
        <f>RopaCaballero!AM6*(1+4.6%)</f>
        <v>156900</v>
      </c>
      <c r="AN6" s="9">
        <f>RopaCaballero!AN6*(1+4.6%)</f>
        <v>71128</v>
      </c>
      <c r="AO6" s="9">
        <f>RopaCaballero!AO6*(1+4.6%)</f>
        <v>18828</v>
      </c>
      <c r="AP6" s="9">
        <f>RopaCaballero!AP6*(1+4.6%)</f>
        <v>26150</v>
      </c>
      <c r="AQ6" s="9">
        <f>RopaCaballero!AQ6*(1+4.6%)</f>
        <v>62760</v>
      </c>
      <c r="AR6" s="9">
        <f>RopaCaballero!AR6*(1+4.6%)</f>
        <v>79496</v>
      </c>
      <c r="AS6" s="9">
        <f>RopaCaballero!AS6*(1+4.6%)</f>
        <v>73220</v>
      </c>
      <c r="AT6" s="9">
        <f>RopaCaballero!AT6*(1+4.6%)</f>
        <v>88910</v>
      </c>
      <c r="AU6" s="9">
        <f>RopaCaballero!AU6*(1+4.6%)</f>
        <v>20920</v>
      </c>
      <c r="AV6" s="9">
        <f>RopaCaballero!AV6*(1+4.6%)</f>
        <v>17782</v>
      </c>
      <c r="AW6" s="9">
        <f>RopaCaballero!AW6*(1+4.6%)</f>
        <v>17782</v>
      </c>
      <c r="AX6" s="9">
        <f>RopaCaballero!AX6*(1+4.6%)</f>
        <v>31380</v>
      </c>
      <c r="AY6" s="9">
        <f>RopaCaballero!AY6*(1+4.6%)</f>
        <v>313.8</v>
      </c>
      <c r="AZ6" s="9">
        <f>RopaCaballero!AZ6*(1+4.6%)</f>
        <v>8368000</v>
      </c>
      <c r="BA6" s="9">
        <f>RopaCaballero!BA6*(1+4.6%)</f>
        <v>8368000</v>
      </c>
      <c r="BB6" s="9">
        <f>RopaCaballero!BB6*(1+4.6%)</f>
        <v>2615000</v>
      </c>
      <c r="BC6" s="9">
        <f>RopaCaballero!BC6*(1+4.6%)</f>
        <v>2615000</v>
      </c>
      <c r="BD6" s="9">
        <f>RopaCaballero!BD6*(1+4.6%)</f>
        <v>2615000</v>
      </c>
      <c r="BE6" s="9">
        <f>RopaCaballero!BE6*(1+4.6%)</f>
        <v>2615000</v>
      </c>
      <c r="BF6" s="9">
        <f>RopaCaballero!BF6*(1+4.6%)</f>
        <v>2615000</v>
      </c>
      <c r="BG6" s="9">
        <f>RopaCaballero!BG6*(1+4.6%)</f>
        <v>2615000</v>
      </c>
      <c r="BH6" s="9">
        <f>RopaCaballero!BH6*(1+4.6%)</f>
        <v>2615000</v>
      </c>
      <c r="BI6" s="9">
        <f>RopaCaballero!BI6*(1+4.6%)</f>
        <v>2615000</v>
      </c>
      <c r="BJ6" s="9">
        <f>RopaCaballero!BJ6*(1+4.6%)</f>
        <v>2615000</v>
      </c>
      <c r="BK6" s="9">
        <f>RopaCaballero!BK6*(1+4.6%)</f>
        <v>2615000</v>
      </c>
      <c r="BL6" s="9">
        <f>RopaCaballero!BL6*(1+4.6%)</f>
        <v>2615000</v>
      </c>
      <c r="BM6" s="9">
        <f>RopaCaballero!BM6*(1+4.6%)</f>
        <v>2615000</v>
      </c>
      <c r="BN6" s="9">
        <f>RopaCaballero!BN6*(1+4.6%)</f>
        <v>2615000</v>
      </c>
      <c r="BO6" s="9">
        <f>RopaCaballero!BO6*(1+4.6%)</f>
        <v>2615000</v>
      </c>
      <c r="BP6" s="9">
        <f>RopaCaballero!BP6*(1+4.6%)</f>
        <v>2615000</v>
      </c>
      <c r="BQ6" s="9">
        <f>RopaCaballero!BQ6*(1+4.6%)</f>
        <v>2615000</v>
      </c>
      <c r="BR6" s="9">
        <f>RopaCaballero!BR6*(1+4.6%)</f>
        <v>2615000</v>
      </c>
      <c r="BS6" s="9">
        <f>RopaCaballero!BS6*(1+4.6%)</f>
        <v>2615000</v>
      </c>
      <c r="BT6" s="9">
        <f>RopaCaballero!BT6*(1+4.6%)</f>
        <v>2615000</v>
      </c>
      <c r="BU6" s="9">
        <f>RopaCaballero!BU6*(1+4.6%)</f>
        <v>2615000</v>
      </c>
      <c r="BV6" s="9">
        <f>RopaCaballero!BV6*(1+4.6%)</f>
        <v>2615000</v>
      </c>
      <c r="BW6" s="9">
        <f>RopaCaballero!BW6*(1+4.6%)</f>
        <v>2615000</v>
      </c>
      <c r="BX6" s="9">
        <f>RopaCaballero!BX6*(1+4.6%)</f>
        <v>2615000</v>
      </c>
      <c r="BY6" s="9">
        <f>RopaCaballero!BY6*(1+4.6%)</f>
        <v>2615000</v>
      </c>
      <c r="BZ6" s="9">
        <f>RopaCaballero!BZ6*(1+4.6%)</f>
        <v>2615000</v>
      </c>
      <c r="CA6" s="9">
        <f>RopaCaballero!CA6*(1+4.6%)</f>
        <v>2615000</v>
      </c>
      <c r="CB6" s="9">
        <f>RopaCaballero!CB6*(1+4.6%)</f>
        <v>2615000</v>
      </c>
      <c r="CC6" s="9">
        <f>RopaCaballero!CC6*(1+4.6%)</f>
        <v>2615000</v>
      </c>
      <c r="CD6" s="9">
        <f>RopaCaballero!CD6*(1+4.6%)</f>
        <v>2615000</v>
      </c>
      <c r="CE6" s="9">
        <f>RopaCaballero!CE6*(1+4.6%)</f>
        <v>2615000</v>
      </c>
      <c r="CF6" s="9">
        <f>RopaCaballero!CF6*(1+4.6%)</f>
        <v>2615000</v>
      </c>
      <c r="CG6" s="9">
        <f>RopaCaballero!CG6*(1+4.6%)</f>
        <v>2615000</v>
      </c>
      <c r="CH6" s="9">
        <f>RopaCaballero!CH6*(1+4.6%)</f>
        <v>2615000</v>
      </c>
      <c r="CI6" s="9">
        <f>RopaCaballero!CI6*(1+4.6%)</f>
        <v>2615000</v>
      </c>
      <c r="CJ6" s="9">
        <f>RopaCaballero!CJ6*(1+4.6%)</f>
        <v>2615000</v>
      </c>
      <c r="CK6" s="9">
        <f>RopaCaballero!CK6*(1+4.6%)</f>
        <v>2615000</v>
      </c>
      <c r="CL6" s="9">
        <f>RopaCaballero!CL6*(1+4.6%)</f>
        <v>2615000</v>
      </c>
      <c r="CM6" s="9">
        <f>RopaCaballero!CM6*(1+4.6%)</f>
        <v>2615000</v>
      </c>
      <c r="CN6" s="9">
        <f>RopaCaballero!CN6*(1+4.6%)</f>
        <v>2615000</v>
      </c>
      <c r="CO6" s="9">
        <f>RopaCaballero!CO6*(1+4.6%)</f>
        <v>2615000</v>
      </c>
      <c r="CP6" s="9">
        <f>RopaCaballero!CP6*(1+4.6%)</f>
        <v>2615000</v>
      </c>
      <c r="CQ6" s="9">
        <f>RopaCaballero!CQ6*(1+4.6%)</f>
        <v>2615000</v>
      </c>
      <c r="CR6" s="9">
        <f>RopaCaballero!CR6*(1+4.6%)</f>
        <v>2615000</v>
      </c>
      <c r="CS6" s="9">
        <f>RopaCaballero!CS6*(1+4.6%)</f>
        <v>2615000</v>
      </c>
      <c r="CT6" s="9">
        <f>RopaCaballero!CT6*(1+4.6%)</f>
        <v>2615000</v>
      </c>
      <c r="CU6" s="9">
        <f>RopaCaballero!CU6*(1+4.6%)</f>
        <v>2615000</v>
      </c>
      <c r="CV6" s="9">
        <f>RopaCaballero!CV6*(1+4.6%)</f>
        <v>2615000</v>
      </c>
      <c r="CW6" s="9">
        <f>RopaCaballero!CW6*(1+4.6%)</f>
        <v>2615000</v>
      </c>
      <c r="CX6" s="9">
        <f>RopaCaballero!CX6*(1+4.6%)</f>
        <v>2615000</v>
      </c>
      <c r="CY6" s="9">
        <f>RopaCaballero!CY6*(1+4.6%)</f>
        <v>2615000</v>
      </c>
      <c r="CZ6" s="9">
        <f>RopaCaballero!CZ6*(1+4.6%)</f>
        <v>2615000</v>
      </c>
      <c r="DA6" s="9">
        <f>RopaCaballero!DA6*(1+4.6%)</f>
        <v>2615000</v>
      </c>
      <c r="DB6" s="9">
        <f>RopaCaballero!DB6*(1+4.6%)</f>
        <v>2615000</v>
      </c>
      <c r="DC6" s="9">
        <f>RopaCaballero!DC6*(1+4.6%)</f>
        <v>2615000</v>
      </c>
      <c r="DD6" s="9">
        <f>RopaCaballero!DD6*(1+4.6%)</f>
        <v>2615000</v>
      </c>
      <c r="DE6" s="9">
        <f>RopaCaballero!DE6*(1+4.6%)</f>
        <v>2615000</v>
      </c>
      <c r="DF6" s="9">
        <f>RopaCaballero!DF6*(1+4.6%)</f>
        <v>2615000</v>
      </c>
      <c r="DG6" s="9">
        <f>RopaCaballero!DG6*(1+4.6%)</f>
        <v>2615000</v>
      </c>
      <c r="DH6" s="9">
        <f>RopaCaballero!DH6*(1+4.6%)</f>
        <v>2615000</v>
      </c>
      <c r="DI6" s="9">
        <f>RopaCaballero!DI6*(1+4.6%)</f>
        <v>2615000</v>
      </c>
      <c r="DJ6" s="9">
        <f>RopaCaballero!DJ6*(1+4.6%)</f>
        <v>2615000</v>
      </c>
      <c r="DK6" s="9">
        <f>RopaCaballero!DK6*(1+4.6%)</f>
        <v>2615000</v>
      </c>
      <c r="DL6" s="9">
        <f>RopaCaballero!DL6*(1+4.6%)</f>
        <v>2615000</v>
      </c>
      <c r="DM6" s="9">
        <f>RopaCaballero!DM6*(1+4.6%)</f>
        <v>2615000</v>
      </c>
      <c r="DN6" s="9">
        <f>RopaCaballero!DN6*(1+4.6%)</f>
        <v>2615000</v>
      </c>
      <c r="DO6" s="9">
        <f>RopaCaballero!DO6*(1+4.6%)</f>
        <v>2615000</v>
      </c>
      <c r="DP6" s="9">
        <f>RopaCaballero!DP6*(1+4.6%)</f>
        <v>2615000</v>
      </c>
      <c r="DQ6" s="9">
        <f>RopaCaballero!DQ6*(1+4.6%)</f>
        <v>2615000</v>
      </c>
      <c r="DR6" s="9">
        <f>RopaCaballero!DR6*(1+4.6%)</f>
        <v>2615000</v>
      </c>
      <c r="DS6" s="9">
        <f>RopaCaballero!DS6*(1+4.6%)</f>
        <v>2615000</v>
      </c>
      <c r="DT6" s="9">
        <f>RopaCaballero!DT6*(1+4.6%)</f>
        <v>2615000</v>
      </c>
      <c r="DU6" s="9">
        <f>RopaCaballero!DU6*(1+4.6%)</f>
        <v>2615000</v>
      </c>
      <c r="DV6" s="9">
        <f>RopaCaballero!DV6*(1+4.6%)</f>
        <v>2615000</v>
      </c>
      <c r="DW6" s="9">
        <f>RopaCaballero!DW6*(1+4.6%)</f>
        <v>2615000</v>
      </c>
      <c r="DX6" s="9">
        <f>RopaCaballero!DX6*(1+4.6%)</f>
        <v>2615000</v>
      </c>
      <c r="DY6" s="9">
        <f>RopaCaballero!DY6*(1+4.6%)</f>
        <v>2615000</v>
      </c>
      <c r="DZ6" s="9">
        <f>RopaCaballero!DZ6*(1+4.6%)</f>
        <v>2615000</v>
      </c>
      <c r="EA6" s="9">
        <f>RopaCaballero!EA6*(1+4.6%)</f>
        <v>2615000</v>
      </c>
      <c r="EB6" s="9">
        <f>RopaCaballero!EB6*(1+4.6%)</f>
        <v>2615000</v>
      </c>
      <c r="EC6" s="9">
        <f>RopaCaballero!EC6*(1+4.6%)</f>
        <v>2615000</v>
      </c>
      <c r="ED6" s="9">
        <f>RopaCaballero!ED6*(1+4.6%)</f>
        <v>2615000</v>
      </c>
      <c r="EE6" s="9">
        <f>RopaCaballero!EE6*(1+4.6%)</f>
        <v>2615000</v>
      </c>
      <c r="EF6" s="9">
        <f>RopaCaballero!EF6*(1+4.6%)</f>
        <v>2615000</v>
      </c>
      <c r="EG6" s="9">
        <f>RopaCaballero!EG6*(1+4.6%)</f>
        <v>2615000</v>
      </c>
      <c r="EH6" s="9">
        <f>RopaCaballero!EH6*(1+4.6%)</f>
        <v>2615000</v>
      </c>
      <c r="EI6" s="9">
        <f>RopaCaballero!EI6*(1+4.6%)</f>
        <v>2615000</v>
      </c>
      <c r="EJ6" s="9">
        <f>RopaCaballero!EJ6*(1+4.6%)</f>
        <v>2615000</v>
      </c>
      <c r="EK6" s="9">
        <f>RopaCaballero!EK6*(1+4.6%)</f>
        <v>2615000</v>
      </c>
      <c r="EL6" s="9">
        <f>RopaCaballero!EL6*(1+4.6%)</f>
        <v>2615000</v>
      </c>
      <c r="EM6" s="9">
        <f>RopaCaballero!EM6*(1+4.6%)</f>
        <v>2615000</v>
      </c>
      <c r="EN6" s="9">
        <f>RopaCaballero!EN6*(1+4.6%)</f>
        <v>2615000</v>
      </c>
      <c r="EO6" s="9">
        <f>RopaCaballero!EO6*(1+4.6%)</f>
        <v>2615000</v>
      </c>
      <c r="EP6" s="9">
        <f>RopaCaballero!EP6*(1+4.6%)</f>
        <v>2615000</v>
      </c>
      <c r="EQ6" s="9">
        <f>RopaCaballero!EQ6*(1+4.6%)</f>
        <v>2615000</v>
      </c>
      <c r="ER6" s="9">
        <f>RopaCaballero!ER6*(1+4.6%)</f>
        <v>2615000</v>
      </c>
      <c r="ES6" s="9">
        <f>RopaCaballero!ES6*(1+4.6%)</f>
        <v>2615000</v>
      </c>
      <c r="ET6" s="9">
        <f>RopaCaballero!ET6*(1+4.6%)</f>
        <v>2615000</v>
      </c>
      <c r="EU6" s="9">
        <f>RopaCaballero!EU6*(1+4.6%)</f>
        <v>2615000</v>
      </c>
      <c r="EV6" s="9">
        <f>RopaCaballero!EV6*(1+4.6%)</f>
        <v>2615000</v>
      </c>
      <c r="EW6" s="9">
        <f>RopaCaballero!EW6*(1+4.6%)</f>
        <v>2615000</v>
      </c>
      <c r="EX6" s="9">
        <f>RopaCaballero!EX6*(1+4.6%)</f>
        <v>2615000</v>
      </c>
      <c r="EY6" s="9">
        <f>RopaCaballero!EY6*(1+4.6%)</f>
        <v>2615000</v>
      </c>
      <c r="EZ6" s="9">
        <f>RopaCaballero!EZ6*(1+4.6%)</f>
        <v>2615000</v>
      </c>
      <c r="FA6" s="9">
        <f>RopaCaballero!FA6*(1+4.6%)</f>
        <v>2615000</v>
      </c>
      <c r="FB6" s="9">
        <f>RopaCaballero!FB6*(1+4.6%)</f>
        <v>2615000</v>
      </c>
      <c r="FC6" s="9">
        <f>RopaCaballero!FC6*(1+4.6%)</f>
        <v>2615000</v>
      </c>
      <c r="FD6" s="9">
        <f>RopaCaballero!FD6*(1+4.6%)</f>
        <v>2615000</v>
      </c>
      <c r="FE6" s="9">
        <f>RopaCaballero!FE6*(1+4.6%)</f>
        <v>2615000</v>
      </c>
      <c r="FF6" s="9">
        <f>RopaCaballero!FF6*(1+4.6%)</f>
        <v>2615000</v>
      </c>
      <c r="FG6" s="9">
        <f>RopaCaballero!FG6*(1+4.6%)</f>
        <v>2615000</v>
      </c>
      <c r="FH6" s="9">
        <f>RopaCaballero!FH6*(1+4.6%)</f>
        <v>2615000</v>
      </c>
      <c r="FI6" s="9">
        <f>RopaCaballero!FI6*(1+4.6%)</f>
        <v>2615000</v>
      </c>
      <c r="FJ6" s="3">
        <f t="shared" ref="FJ6:FJ41" si="81">MAX(FM6,FP6,FS6)</f>
        <v>345180</v>
      </c>
      <c r="FK6" s="3">
        <f t="shared" ref="FK6:FK41" si="82">MAX(FN6,FQ6,FT6)</f>
        <v>345180</v>
      </c>
      <c r="FL6" s="3">
        <f t="shared" ref="FL6:FL41" si="83">MAX(FO6,FR6,FU6)</f>
        <v>345180</v>
      </c>
      <c r="FM6" s="3">
        <f t="shared" si="1"/>
        <v>345180</v>
      </c>
      <c r="FN6" s="3">
        <f t="shared" si="2"/>
        <v>345180</v>
      </c>
      <c r="FO6" s="3">
        <f t="shared" si="3"/>
        <v>345180</v>
      </c>
      <c r="FP6" s="3">
        <f t="shared" si="4"/>
        <v>307524</v>
      </c>
      <c r="FQ6" s="3">
        <f t="shared" si="5"/>
        <v>307524</v>
      </c>
      <c r="FR6" s="3">
        <f t="shared" si="6"/>
        <v>307524</v>
      </c>
      <c r="FS6" s="3">
        <f t="shared" si="7"/>
        <v>316938</v>
      </c>
      <c r="FT6" s="3">
        <f t="shared" si="8"/>
        <v>316938</v>
      </c>
      <c r="FU6" s="3">
        <f t="shared" si="9"/>
        <v>316938</v>
      </c>
      <c r="FV6" s="3">
        <f t="shared" ref="FV6:FV41" si="84">MAX(FY6,GB6,GE6)</f>
        <v>160038</v>
      </c>
      <c r="FW6" s="3">
        <f t="shared" ref="FW6:FW41" si="85">MAX(FZ6,GC6,GF6)</f>
        <v>160038</v>
      </c>
      <c r="FX6" s="3">
        <f t="shared" ref="FX6:FX41" si="86">MAX(GA6,GD6,GG6)</f>
        <v>160038</v>
      </c>
      <c r="FY6" s="3">
        <f t="shared" si="11"/>
        <v>150624</v>
      </c>
      <c r="FZ6" s="3">
        <f t="shared" si="12"/>
        <v>150624</v>
      </c>
      <c r="GA6" s="3">
        <f t="shared" si="13"/>
        <v>150624</v>
      </c>
      <c r="GB6" s="3">
        <f t="shared" si="14"/>
        <v>150624</v>
      </c>
      <c r="GC6" s="3">
        <f t="shared" si="15"/>
        <v>150624</v>
      </c>
      <c r="GD6" s="3">
        <f t="shared" si="16"/>
        <v>150624</v>
      </c>
      <c r="GE6" s="3">
        <f t="shared" si="17"/>
        <v>160038</v>
      </c>
      <c r="GF6" s="3">
        <f t="shared" si="18"/>
        <v>160038</v>
      </c>
      <c r="GG6" s="3">
        <f t="shared" si="19"/>
        <v>160038</v>
      </c>
      <c r="GH6" s="14">
        <f t="shared" si="20"/>
        <v>20920</v>
      </c>
      <c r="GI6" s="3">
        <f t="shared" si="21"/>
        <v>20920</v>
      </c>
      <c r="GJ6" s="3">
        <f t="shared" si="22"/>
        <v>20920</v>
      </c>
      <c r="GK6" s="3">
        <f t="shared" si="23"/>
        <v>18828</v>
      </c>
      <c r="GL6" s="3">
        <f t="shared" si="24"/>
        <v>18828</v>
      </c>
      <c r="GM6" s="3">
        <f t="shared" si="25"/>
        <v>18828</v>
      </c>
      <c r="GN6" s="3">
        <f t="shared" si="26"/>
        <v>26150</v>
      </c>
      <c r="GO6" s="3">
        <f t="shared" si="27"/>
        <v>26150</v>
      </c>
      <c r="GP6" s="3">
        <f t="shared" si="28"/>
        <v>26150</v>
      </c>
      <c r="GQ6" s="3">
        <f t="shared" si="29"/>
        <v>31380</v>
      </c>
      <c r="GR6" s="3">
        <f t="shared" si="30"/>
        <v>31380</v>
      </c>
      <c r="GS6" s="3">
        <f t="shared" si="31"/>
        <v>31380</v>
      </c>
      <c r="GT6" s="3">
        <f t="shared" si="32"/>
        <v>17782</v>
      </c>
      <c r="GU6" s="3">
        <f t="shared" si="33"/>
        <v>17782</v>
      </c>
      <c r="GV6" s="3">
        <f t="shared" si="34"/>
        <v>17782</v>
      </c>
      <c r="GW6" s="3">
        <f t="shared" si="35"/>
        <v>17782</v>
      </c>
      <c r="GX6" s="3">
        <f t="shared" si="36"/>
        <v>17782</v>
      </c>
      <c r="GY6" s="3">
        <f t="shared" si="37"/>
        <v>17782</v>
      </c>
      <c r="GZ6" s="3">
        <f t="shared" si="38"/>
        <v>313.8</v>
      </c>
      <c r="HA6" s="3">
        <f t="shared" si="38"/>
        <v>8368000</v>
      </c>
      <c r="HB6" s="3">
        <f t="shared" si="38"/>
        <v>8368000</v>
      </c>
      <c r="HC6" s="3">
        <f t="shared" si="39"/>
        <v>7845000</v>
      </c>
      <c r="HD6" s="3">
        <f t="shared" si="40"/>
        <v>7845000</v>
      </c>
      <c r="HE6" s="3">
        <f t="shared" si="41"/>
        <v>7845000</v>
      </c>
      <c r="HF6" s="3">
        <f t="shared" si="42"/>
        <v>7845000</v>
      </c>
      <c r="HG6" s="3">
        <f t="shared" si="43"/>
        <v>7845000</v>
      </c>
      <c r="HH6" s="3">
        <f t="shared" si="44"/>
        <v>7845000</v>
      </c>
      <c r="HI6" s="3">
        <f t="shared" si="45"/>
        <v>7845000</v>
      </c>
      <c r="HJ6" s="3">
        <f t="shared" si="46"/>
        <v>7845000</v>
      </c>
      <c r="HK6" s="3">
        <f t="shared" si="47"/>
        <v>7845000</v>
      </c>
      <c r="HL6" s="3">
        <f t="shared" si="48"/>
        <v>7845000</v>
      </c>
      <c r="HM6" s="3">
        <f t="shared" si="49"/>
        <v>7845000</v>
      </c>
      <c r="HN6" s="3">
        <f t="shared" si="50"/>
        <v>7845000</v>
      </c>
      <c r="HO6" s="3">
        <f t="shared" si="51"/>
        <v>7845000</v>
      </c>
      <c r="HP6" s="3">
        <f t="shared" si="52"/>
        <v>7845000</v>
      </c>
      <c r="HQ6" s="3">
        <f t="shared" si="53"/>
        <v>7845000</v>
      </c>
      <c r="HR6" s="3">
        <f t="shared" si="54"/>
        <v>7845000</v>
      </c>
      <c r="HS6" s="3">
        <f t="shared" si="55"/>
        <v>7845000</v>
      </c>
      <c r="HT6" s="3">
        <f t="shared" si="56"/>
        <v>7845000</v>
      </c>
      <c r="HU6" s="3">
        <f t="shared" si="57"/>
        <v>7845000</v>
      </c>
      <c r="HV6" s="3">
        <f t="shared" si="58"/>
        <v>7845000</v>
      </c>
      <c r="HW6" s="3">
        <f t="shared" si="59"/>
        <v>7845000</v>
      </c>
      <c r="HX6" s="3">
        <f t="shared" si="60"/>
        <v>5230000</v>
      </c>
      <c r="HY6" s="3">
        <f t="shared" si="61"/>
        <v>5230000</v>
      </c>
      <c r="HZ6" s="3">
        <f t="shared" si="62"/>
        <v>5230000</v>
      </c>
      <c r="IA6" s="3">
        <f t="shared" si="63"/>
        <v>5230000</v>
      </c>
      <c r="IB6" s="3">
        <f t="shared" si="64"/>
        <v>5230000</v>
      </c>
      <c r="IC6" s="3">
        <f t="shared" si="65"/>
        <v>5230000</v>
      </c>
      <c r="ID6" s="3">
        <f t="shared" si="66"/>
        <v>5230000</v>
      </c>
      <c r="IE6" s="3">
        <f t="shared" si="67"/>
        <v>5230000</v>
      </c>
      <c r="IF6" s="3">
        <f t="shared" si="68"/>
        <v>5230000</v>
      </c>
      <c r="IG6" s="3">
        <f t="shared" si="69"/>
        <v>5230000</v>
      </c>
      <c r="IH6" s="3">
        <f t="shared" si="70"/>
        <v>5230000</v>
      </c>
      <c r="II6" s="3">
        <f t="shared" si="71"/>
        <v>5230000</v>
      </c>
      <c r="IJ6" s="3">
        <f t="shared" si="72"/>
        <v>5230000</v>
      </c>
      <c r="IK6" s="3">
        <f t="shared" si="73"/>
        <v>5230000</v>
      </c>
      <c r="IL6" s="3">
        <f t="shared" si="74"/>
        <v>5230000</v>
      </c>
      <c r="IM6" s="3">
        <f t="shared" si="75"/>
        <v>5230000</v>
      </c>
      <c r="IN6" s="3">
        <f t="shared" si="76"/>
        <v>5230000</v>
      </c>
      <c r="IO6" s="3">
        <f t="shared" si="77"/>
        <v>7845000</v>
      </c>
      <c r="IP6" s="3">
        <f t="shared" si="78"/>
        <v>5230000</v>
      </c>
      <c r="IQ6" s="3">
        <f t="shared" si="79"/>
        <v>5230000</v>
      </c>
      <c r="IR6" s="3">
        <f t="shared" si="80"/>
        <v>5230000</v>
      </c>
      <c r="IS6" s="3">
        <f t="array" ref="IS6">SUM(IF($C$2:$IR$2&gt;=1,C6:IR6,0))</f>
        <v>90455988</v>
      </c>
      <c r="IT6" s="5" t="s">
        <v>164</v>
      </c>
    </row>
    <row r="7" spans="1:254" x14ac:dyDescent="0.2">
      <c r="A7" s="2" t="s">
        <v>168</v>
      </c>
      <c r="B7" s="1" t="s">
        <v>1</v>
      </c>
      <c r="C7" s="9">
        <f>RopaCaballero!C7*(1+4.6%)</f>
        <v>244764</v>
      </c>
      <c r="D7" s="9">
        <f>RopaCaballero!D7*(1+4.6%)</f>
        <v>71128</v>
      </c>
      <c r="E7" s="9">
        <f>RopaCaballero!E7*(1+4.6%)</f>
        <v>71128</v>
      </c>
      <c r="F7" s="9">
        <f>RopaCaballero!F7*(1+4.6%)</f>
        <v>29288</v>
      </c>
      <c r="G7" s="9">
        <f>RopaCaballero!G7*(1+4.6%)</f>
        <v>156900</v>
      </c>
      <c r="H7" s="9">
        <f>RopaCaballero!H7*(1+4.6%)</f>
        <v>71128</v>
      </c>
      <c r="I7" s="9">
        <f>RopaCaballero!I7*(1+4.6%)</f>
        <v>18828</v>
      </c>
      <c r="J7" s="9">
        <f>RopaCaballero!J7*(1+4.6%)</f>
        <v>26150</v>
      </c>
      <c r="K7" s="9">
        <f>RopaCaballero!K7*(1+4.6%)</f>
        <v>62760</v>
      </c>
      <c r="L7" s="9">
        <f>RopaCaballero!L7*(1+4.6%)</f>
        <v>79496</v>
      </c>
      <c r="M7" s="9">
        <f>RopaCaballero!M7*(1+4.6%)</f>
        <v>73220</v>
      </c>
      <c r="N7" s="9">
        <f>RopaCaballero!N7*(1+4.6%)</f>
        <v>88910</v>
      </c>
      <c r="O7" s="9">
        <f>RopaCaballero!O7*(1+4.6%)</f>
        <v>20920</v>
      </c>
      <c r="P7" s="9">
        <f>RopaCaballero!P7*(1+4.6%)</f>
        <v>17782</v>
      </c>
      <c r="Q7" s="9">
        <f>RopaCaballero!Q7*(1+4.6%)</f>
        <v>17782</v>
      </c>
      <c r="R7" s="9">
        <f>RopaCaballero!R7*(1+4.6%)</f>
        <v>31380</v>
      </c>
      <c r="S7" s="9">
        <f>RopaCaballero!S7*(1+4.6%)</f>
        <v>244764</v>
      </c>
      <c r="T7" s="9">
        <f>RopaCaballero!T7*(1+4.6%)</f>
        <v>71128</v>
      </c>
      <c r="U7" s="9">
        <f>RopaCaballero!U7*(1+4.6%)</f>
        <v>71128</v>
      </c>
      <c r="V7" s="9">
        <f>RopaCaballero!V7*(1+4.6%)</f>
        <v>29288</v>
      </c>
      <c r="W7" s="9">
        <f>RopaCaballero!W7*(1+4.6%)</f>
        <v>156900</v>
      </c>
      <c r="X7" s="9">
        <f>RopaCaballero!X7*(1+4.6%)</f>
        <v>71128</v>
      </c>
      <c r="Y7" s="9">
        <f>RopaCaballero!Y7*(1+4.6%)</f>
        <v>18828</v>
      </c>
      <c r="Z7" s="9">
        <f>RopaCaballero!Z7*(1+4.6%)</f>
        <v>26150</v>
      </c>
      <c r="AA7" s="9">
        <f>RopaCaballero!AA7*(1+4.6%)</f>
        <v>62760</v>
      </c>
      <c r="AB7" s="9">
        <f>RopaCaballero!AB7*(1+4.6%)</f>
        <v>79496</v>
      </c>
      <c r="AC7" s="9">
        <f>RopaCaballero!AC7*(1+4.6%)</f>
        <v>73220</v>
      </c>
      <c r="AD7" s="9">
        <f>RopaCaballero!AD7*(1+4.6%)</f>
        <v>88910</v>
      </c>
      <c r="AE7" s="9">
        <f>RopaCaballero!AE7*(1+4.6%)</f>
        <v>20920</v>
      </c>
      <c r="AF7" s="9">
        <f>RopaCaballero!AF7*(1+4.6%)</f>
        <v>17782</v>
      </c>
      <c r="AG7" s="9">
        <f>RopaCaballero!AG7*(1+4.6%)</f>
        <v>17782</v>
      </c>
      <c r="AH7" s="9">
        <f>RopaCaballero!AH7*(1+4.6%)</f>
        <v>31380</v>
      </c>
      <c r="AI7" s="9">
        <f>RopaCaballero!AI7*(1+4.6%)</f>
        <v>244764</v>
      </c>
      <c r="AJ7" s="9">
        <f>RopaCaballero!AJ7*(1+4.6%)</f>
        <v>71128</v>
      </c>
      <c r="AK7" s="9">
        <f>RopaCaballero!AK7*(1+4.6%)</f>
        <v>71128</v>
      </c>
      <c r="AL7" s="9">
        <f>RopaCaballero!AL7*(1+4.6%)</f>
        <v>29288</v>
      </c>
      <c r="AM7" s="9">
        <f>RopaCaballero!AM7*(1+4.6%)</f>
        <v>156900</v>
      </c>
      <c r="AN7" s="9">
        <f>RopaCaballero!AN7*(1+4.6%)</f>
        <v>71128</v>
      </c>
      <c r="AO7" s="9">
        <f>RopaCaballero!AO7*(1+4.6%)</f>
        <v>18828</v>
      </c>
      <c r="AP7" s="9">
        <f>RopaCaballero!AP7*(1+4.6%)</f>
        <v>26150</v>
      </c>
      <c r="AQ7" s="9">
        <f>RopaCaballero!AQ7*(1+4.6%)</f>
        <v>62760</v>
      </c>
      <c r="AR7" s="9">
        <f>RopaCaballero!AR7*(1+4.6%)</f>
        <v>79496</v>
      </c>
      <c r="AS7" s="9">
        <f>RopaCaballero!AS7*(1+4.6%)</f>
        <v>73220</v>
      </c>
      <c r="AT7" s="9">
        <f>RopaCaballero!AT7*(1+4.6%)</f>
        <v>88910</v>
      </c>
      <c r="AU7" s="9">
        <f>RopaCaballero!AU7*(1+4.6%)</f>
        <v>20920</v>
      </c>
      <c r="AV7" s="9">
        <f>RopaCaballero!AV7*(1+4.6%)</f>
        <v>17782</v>
      </c>
      <c r="AW7" s="9">
        <f>RopaCaballero!AW7*(1+4.6%)</f>
        <v>17782</v>
      </c>
      <c r="AX7" s="9">
        <f>RopaCaballero!AX7*(1+4.6%)</f>
        <v>31380</v>
      </c>
      <c r="AY7" s="9">
        <f>RopaCaballero!AY7*(1+4.6%)</f>
        <v>313.8</v>
      </c>
      <c r="AZ7" s="9">
        <f>RopaCaballero!AZ7*(1+4.6%)</f>
        <v>8368000</v>
      </c>
      <c r="BA7" s="9">
        <f>RopaCaballero!BA7*(1+4.6%)</f>
        <v>8368000</v>
      </c>
      <c r="BB7" s="9">
        <f>RopaCaballero!BB7*(1+4.6%)</f>
        <v>2615000</v>
      </c>
      <c r="BC7" s="9">
        <f>RopaCaballero!BC7*(1+4.6%)</f>
        <v>2615000</v>
      </c>
      <c r="BD7" s="9">
        <f>RopaCaballero!BD7*(1+4.6%)</f>
        <v>2615000</v>
      </c>
      <c r="BE7" s="9">
        <f>RopaCaballero!BE7*(1+4.6%)</f>
        <v>2615000</v>
      </c>
      <c r="BF7" s="9">
        <f>RopaCaballero!BF7*(1+4.6%)</f>
        <v>2615000</v>
      </c>
      <c r="BG7" s="9">
        <f>RopaCaballero!BG7*(1+4.6%)</f>
        <v>2615000</v>
      </c>
      <c r="BH7" s="9">
        <f>RopaCaballero!BH7*(1+4.6%)</f>
        <v>2615000</v>
      </c>
      <c r="BI7" s="9">
        <f>RopaCaballero!BI7*(1+4.6%)</f>
        <v>2615000</v>
      </c>
      <c r="BJ7" s="9">
        <f>RopaCaballero!BJ7*(1+4.6%)</f>
        <v>2615000</v>
      </c>
      <c r="BK7" s="9">
        <f>RopaCaballero!BK7*(1+4.6%)</f>
        <v>2615000</v>
      </c>
      <c r="BL7" s="9">
        <f>RopaCaballero!BL7*(1+4.6%)</f>
        <v>2615000</v>
      </c>
      <c r="BM7" s="9">
        <f>RopaCaballero!BM7*(1+4.6%)</f>
        <v>2615000</v>
      </c>
      <c r="BN7" s="9">
        <f>RopaCaballero!BN7*(1+4.6%)</f>
        <v>2615000</v>
      </c>
      <c r="BO7" s="9">
        <f>RopaCaballero!BO7*(1+4.6%)</f>
        <v>2615000</v>
      </c>
      <c r="BP7" s="9">
        <f>RopaCaballero!BP7*(1+4.6%)</f>
        <v>2615000</v>
      </c>
      <c r="BQ7" s="9">
        <f>RopaCaballero!BQ7*(1+4.6%)</f>
        <v>2615000</v>
      </c>
      <c r="BR7" s="9">
        <f>RopaCaballero!BR7*(1+4.6%)</f>
        <v>2615000</v>
      </c>
      <c r="BS7" s="9">
        <f>RopaCaballero!BS7*(1+4.6%)</f>
        <v>2615000</v>
      </c>
      <c r="BT7" s="9">
        <f>RopaCaballero!BT7*(1+4.6%)</f>
        <v>2615000</v>
      </c>
      <c r="BU7" s="9">
        <f>RopaCaballero!BU7*(1+4.6%)</f>
        <v>2615000</v>
      </c>
      <c r="BV7" s="9">
        <f>RopaCaballero!BV7*(1+4.6%)</f>
        <v>2615000</v>
      </c>
      <c r="BW7" s="9">
        <f>RopaCaballero!BW7*(1+4.6%)</f>
        <v>2615000</v>
      </c>
      <c r="BX7" s="9">
        <f>RopaCaballero!BX7*(1+4.6%)</f>
        <v>2615000</v>
      </c>
      <c r="BY7" s="9">
        <f>RopaCaballero!BY7*(1+4.6%)</f>
        <v>2615000</v>
      </c>
      <c r="BZ7" s="9">
        <f>RopaCaballero!BZ7*(1+4.6%)</f>
        <v>2615000</v>
      </c>
      <c r="CA7" s="9">
        <f>RopaCaballero!CA7*(1+4.6%)</f>
        <v>2615000</v>
      </c>
      <c r="CB7" s="9">
        <f>RopaCaballero!CB7*(1+4.6%)</f>
        <v>2615000</v>
      </c>
      <c r="CC7" s="9">
        <f>RopaCaballero!CC7*(1+4.6%)</f>
        <v>2615000</v>
      </c>
      <c r="CD7" s="9">
        <f>RopaCaballero!CD7*(1+4.6%)</f>
        <v>2615000</v>
      </c>
      <c r="CE7" s="9">
        <f>RopaCaballero!CE7*(1+4.6%)</f>
        <v>2615000</v>
      </c>
      <c r="CF7" s="9">
        <f>RopaCaballero!CF7*(1+4.6%)</f>
        <v>2615000</v>
      </c>
      <c r="CG7" s="9">
        <f>RopaCaballero!CG7*(1+4.6%)</f>
        <v>2615000</v>
      </c>
      <c r="CH7" s="9">
        <f>RopaCaballero!CH7*(1+4.6%)</f>
        <v>2615000</v>
      </c>
      <c r="CI7" s="9">
        <f>RopaCaballero!CI7*(1+4.6%)</f>
        <v>2615000</v>
      </c>
      <c r="CJ7" s="9">
        <f>RopaCaballero!CJ7*(1+4.6%)</f>
        <v>2615000</v>
      </c>
      <c r="CK7" s="9">
        <f>RopaCaballero!CK7*(1+4.6%)</f>
        <v>2615000</v>
      </c>
      <c r="CL7" s="9">
        <f>RopaCaballero!CL7*(1+4.6%)</f>
        <v>2615000</v>
      </c>
      <c r="CM7" s="9">
        <f>RopaCaballero!CM7*(1+4.6%)</f>
        <v>2615000</v>
      </c>
      <c r="CN7" s="9">
        <f>RopaCaballero!CN7*(1+4.6%)</f>
        <v>2615000</v>
      </c>
      <c r="CO7" s="9">
        <f>RopaCaballero!CO7*(1+4.6%)</f>
        <v>2615000</v>
      </c>
      <c r="CP7" s="9">
        <f>RopaCaballero!CP7*(1+4.6%)</f>
        <v>2615000</v>
      </c>
      <c r="CQ7" s="9">
        <f>RopaCaballero!CQ7*(1+4.6%)</f>
        <v>2615000</v>
      </c>
      <c r="CR7" s="9">
        <f>RopaCaballero!CR7*(1+4.6%)</f>
        <v>2615000</v>
      </c>
      <c r="CS7" s="9">
        <f>RopaCaballero!CS7*(1+4.6%)</f>
        <v>2615000</v>
      </c>
      <c r="CT7" s="9">
        <f>RopaCaballero!CT7*(1+4.6%)</f>
        <v>2615000</v>
      </c>
      <c r="CU7" s="9">
        <f>RopaCaballero!CU7*(1+4.6%)</f>
        <v>2615000</v>
      </c>
      <c r="CV7" s="9">
        <f>RopaCaballero!CV7*(1+4.6%)</f>
        <v>2615000</v>
      </c>
      <c r="CW7" s="9">
        <f>RopaCaballero!CW7*(1+4.6%)</f>
        <v>2615000</v>
      </c>
      <c r="CX7" s="9">
        <f>RopaCaballero!CX7*(1+4.6%)</f>
        <v>2615000</v>
      </c>
      <c r="CY7" s="9">
        <f>RopaCaballero!CY7*(1+4.6%)</f>
        <v>2615000</v>
      </c>
      <c r="CZ7" s="9">
        <f>RopaCaballero!CZ7*(1+4.6%)</f>
        <v>2615000</v>
      </c>
      <c r="DA7" s="9">
        <f>RopaCaballero!DA7*(1+4.6%)</f>
        <v>2615000</v>
      </c>
      <c r="DB7" s="9">
        <f>RopaCaballero!DB7*(1+4.6%)</f>
        <v>2615000</v>
      </c>
      <c r="DC7" s="9">
        <f>RopaCaballero!DC7*(1+4.6%)</f>
        <v>2615000</v>
      </c>
      <c r="DD7" s="9">
        <f>RopaCaballero!DD7*(1+4.6%)</f>
        <v>2615000</v>
      </c>
      <c r="DE7" s="9">
        <f>RopaCaballero!DE7*(1+4.6%)</f>
        <v>2615000</v>
      </c>
      <c r="DF7" s="9">
        <f>RopaCaballero!DF7*(1+4.6%)</f>
        <v>2615000</v>
      </c>
      <c r="DG7" s="9">
        <f>RopaCaballero!DG7*(1+4.6%)</f>
        <v>2615000</v>
      </c>
      <c r="DH7" s="9">
        <f>RopaCaballero!DH7*(1+4.6%)</f>
        <v>2615000</v>
      </c>
      <c r="DI7" s="9">
        <f>RopaCaballero!DI7*(1+4.6%)</f>
        <v>2615000</v>
      </c>
      <c r="DJ7" s="9">
        <f>RopaCaballero!DJ7*(1+4.6%)</f>
        <v>2615000</v>
      </c>
      <c r="DK7" s="9">
        <f>RopaCaballero!DK7*(1+4.6%)</f>
        <v>2615000</v>
      </c>
      <c r="DL7" s="9">
        <f>RopaCaballero!DL7*(1+4.6%)</f>
        <v>2615000</v>
      </c>
      <c r="DM7" s="9">
        <f>RopaCaballero!DM7*(1+4.6%)</f>
        <v>2615000</v>
      </c>
      <c r="DN7" s="9">
        <f>RopaCaballero!DN7*(1+4.6%)</f>
        <v>2615000</v>
      </c>
      <c r="DO7" s="9">
        <f>RopaCaballero!DO7*(1+4.6%)</f>
        <v>2615000</v>
      </c>
      <c r="DP7" s="9">
        <f>RopaCaballero!DP7*(1+4.6%)</f>
        <v>2615000</v>
      </c>
      <c r="DQ7" s="9">
        <f>RopaCaballero!DQ7*(1+4.6%)</f>
        <v>2615000</v>
      </c>
      <c r="DR7" s="9">
        <f>RopaCaballero!DR7*(1+4.6%)</f>
        <v>2615000</v>
      </c>
      <c r="DS7" s="9">
        <f>RopaCaballero!DS7*(1+4.6%)</f>
        <v>2615000</v>
      </c>
      <c r="DT7" s="9">
        <f>RopaCaballero!DT7*(1+4.6%)</f>
        <v>2615000</v>
      </c>
      <c r="DU7" s="9">
        <f>RopaCaballero!DU7*(1+4.6%)</f>
        <v>2615000</v>
      </c>
      <c r="DV7" s="9">
        <f>RopaCaballero!DV7*(1+4.6%)</f>
        <v>2615000</v>
      </c>
      <c r="DW7" s="9">
        <f>RopaCaballero!DW7*(1+4.6%)</f>
        <v>2615000</v>
      </c>
      <c r="DX7" s="9">
        <f>RopaCaballero!DX7*(1+4.6%)</f>
        <v>2615000</v>
      </c>
      <c r="DY7" s="9">
        <f>RopaCaballero!DY7*(1+4.6%)</f>
        <v>2615000</v>
      </c>
      <c r="DZ7" s="9">
        <f>RopaCaballero!DZ7*(1+4.6%)</f>
        <v>2615000</v>
      </c>
      <c r="EA7" s="9">
        <f>RopaCaballero!EA7*(1+4.6%)</f>
        <v>2615000</v>
      </c>
      <c r="EB7" s="9">
        <f>RopaCaballero!EB7*(1+4.6%)</f>
        <v>2615000</v>
      </c>
      <c r="EC7" s="9">
        <f>RopaCaballero!EC7*(1+4.6%)</f>
        <v>2615000</v>
      </c>
      <c r="ED7" s="9">
        <f>RopaCaballero!ED7*(1+4.6%)</f>
        <v>2615000</v>
      </c>
      <c r="EE7" s="9">
        <f>RopaCaballero!EE7*(1+4.6%)</f>
        <v>2615000</v>
      </c>
      <c r="EF7" s="9">
        <f>RopaCaballero!EF7*(1+4.6%)</f>
        <v>2615000</v>
      </c>
      <c r="EG7" s="9">
        <f>RopaCaballero!EG7*(1+4.6%)</f>
        <v>2615000</v>
      </c>
      <c r="EH7" s="9">
        <f>RopaCaballero!EH7*(1+4.6%)</f>
        <v>2615000</v>
      </c>
      <c r="EI7" s="9">
        <f>RopaCaballero!EI7*(1+4.6%)</f>
        <v>2615000</v>
      </c>
      <c r="EJ7" s="9">
        <f>RopaCaballero!EJ7*(1+4.6%)</f>
        <v>2615000</v>
      </c>
      <c r="EK7" s="9">
        <f>RopaCaballero!EK7*(1+4.6%)</f>
        <v>2615000</v>
      </c>
      <c r="EL7" s="9">
        <f>RopaCaballero!EL7*(1+4.6%)</f>
        <v>2615000</v>
      </c>
      <c r="EM7" s="9">
        <f>RopaCaballero!EM7*(1+4.6%)</f>
        <v>2615000</v>
      </c>
      <c r="EN7" s="9">
        <f>RopaCaballero!EN7*(1+4.6%)</f>
        <v>2615000</v>
      </c>
      <c r="EO7" s="9">
        <f>RopaCaballero!EO7*(1+4.6%)</f>
        <v>2615000</v>
      </c>
      <c r="EP7" s="9">
        <f>RopaCaballero!EP7*(1+4.6%)</f>
        <v>2615000</v>
      </c>
      <c r="EQ7" s="9">
        <f>RopaCaballero!EQ7*(1+4.6%)</f>
        <v>2615000</v>
      </c>
      <c r="ER7" s="9">
        <f>RopaCaballero!ER7*(1+4.6%)</f>
        <v>2615000</v>
      </c>
      <c r="ES7" s="9">
        <f>RopaCaballero!ES7*(1+4.6%)</f>
        <v>2615000</v>
      </c>
      <c r="ET7" s="9">
        <f>RopaCaballero!ET7*(1+4.6%)</f>
        <v>2615000</v>
      </c>
      <c r="EU7" s="9">
        <f>RopaCaballero!EU7*(1+4.6%)</f>
        <v>2615000</v>
      </c>
      <c r="EV7" s="9">
        <f>RopaCaballero!EV7*(1+4.6%)</f>
        <v>2615000</v>
      </c>
      <c r="EW7" s="9">
        <f>RopaCaballero!EW7*(1+4.6%)</f>
        <v>2615000</v>
      </c>
      <c r="EX7" s="9">
        <f>RopaCaballero!EX7*(1+4.6%)</f>
        <v>2615000</v>
      </c>
      <c r="EY7" s="9">
        <f>RopaCaballero!EY7*(1+4.6%)</f>
        <v>2615000</v>
      </c>
      <c r="EZ7" s="9">
        <f>RopaCaballero!EZ7*(1+4.6%)</f>
        <v>2615000</v>
      </c>
      <c r="FA7" s="9">
        <f>RopaCaballero!FA7*(1+4.6%)</f>
        <v>2615000</v>
      </c>
      <c r="FB7" s="9">
        <f>RopaCaballero!FB7*(1+4.6%)</f>
        <v>2615000</v>
      </c>
      <c r="FC7" s="9">
        <f>RopaCaballero!FC7*(1+4.6%)</f>
        <v>2615000</v>
      </c>
      <c r="FD7" s="9">
        <f>RopaCaballero!FD7*(1+4.6%)</f>
        <v>2615000</v>
      </c>
      <c r="FE7" s="9">
        <f>RopaCaballero!FE7*(1+4.6%)</f>
        <v>2615000</v>
      </c>
      <c r="FF7" s="9">
        <f>RopaCaballero!FF7*(1+4.6%)</f>
        <v>2615000</v>
      </c>
      <c r="FG7" s="9">
        <f>RopaCaballero!FG7*(1+4.6%)</f>
        <v>2615000</v>
      </c>
      <c r="FH7" s="9">
        <f>RopaCaballero!FH7*(1+4.6%)</f>
        <v>2615000</v>
      </c>
      <c r="FI7" s="9">
        <f>RopaCaballero!FI7*(1+4.6%)</f>
        <v>2615000</v>
      </c>
      <c r="FJ7" s="3">
        <f t="shared" si="81"/>
        <v>345180</v>
      </c>
      <c r="FK7" s="3">
        <f t="shared" si="82"/>
        <v>345180</v>
      </c>
      <c r="FL7" s="3">
        <f t="shared" si="83"/>
        <v>345180</v>
      </c>
      <c r="FM7" s="3">
        <f t="shared" si="1"/>
        <v>345180</v>
      </c>
      <c r="FN7" s="3">
        <f t="shared" si="2"/>
        <v>345180</v>
      </c>
      <c r="FO7" s="3">
        <f t="shared" si="3"/>
        <v>345180</v>
      </c>
      <c r="FP7" s="3">
        <f t="shared" si="4"/>
        <v>307524</v>
      </c>
      <c r="FQ7" s="3">
        <f t="shared" si="5"/>
        <v>307524</v>
      </c>
      <c r="FR7" s="3">
        <f t="shared" si="6"/>
        <v>307524</v>
      </c>
      <c r="FS7" s="3">
        <f t="shared" si="7"/>
        <v>316938</v>
      </c>
      <c r="FT7" s="3">
        <f t="shared" si="8"/>
        <v>316938</v>
      </c>
      <c r="FU7" s="3">
        <f t="shared" si="9"/>
        <v>316938</v>
      </c>
      <c r="FV7" s="3">
        <f t="shared" si="84"/>
        <v>160038</v>
      </c>
      <c r="FW7" s="3">
        <f t="shared" si="85"/>
        <v>160038</v>
      </c>
      <c r="FX7" s="3">
        <f t="shared" si="86"/>
        <v>160038</v>
      </c>
      <c r="FY7" s="3">
        <f t="shared" si="11"/>
        <v>150624</v>
      </c>
      <c r="FZ7" s="3">
        <f t="shared" si="12"/>
        <v>150624</v>
      </c>
      <c r="GA7" s="3">
        <f t="shared" si="13"/>
        <v>150624</v>
      </c>
      <c r="GB7" s="3">
        <f t="shared" si="14"/>
        <v>150624</v>
      </c>
      <c r="GC7" s="3">
        <f t="shared" si="15"/>
        <v>150624</v>
      </c>
      <c r="GD7" s="3">
        <f t="shared" si="16"/>
        <v>150624</v>
      </c>
      <c r="GE7" s="3">
        <f t="shared" si="17"/>
        <v>160038</v>
      </c>
      <c r="GF7" s="3">
        <f t="shared" si="18"/>
        <v>160038</v>
      </c>
      <c r="GG7" s="3">
        <f t="shared" si="19"/>
        <v>160038</v>
      </c>
      <c r="GH7" s="14">
        <f t="shared" si="20"/>
        <v>20920</v>
      </c>
      <c r="GI7" s="3">
        <f t="shared" si="21"/>
        <v>20920</v>
      </c>
      <c r="GJ7" s="3">
        <f t="shared" si="22"/>
        <v>20920</v>
      </c>
      <c r="GK7" s="3">
        <f t="shared" si="23"/>
        <v>18828</v>
      </c>
      <c r="GL7" s="3">
        <f t="shared" si="24"/>
        <v>18828</v>
      </c>
      <c r="GM7" s="3">
        <f t="shared" si="25"/>
        <v>18828</v>
      </c>
      <c r="GN7" s="3">
        <f t="shared" si="26"/>
        <v>26150</v>
      </c>
      <c r="GO7" s="3">
        <f t="shared" si="27"/>
        <v>26150</v>
      </c>
      <c r="GP7" s="3">
        <f t="shared" si="28"/>
        <v>26150</v>
      </c>
      <c r="GQ7" s="3">
        <f t="shared" si="29"/>
        <v>31380</v>
      </c>
      <c r="GR7" s="3">
        <f t="shared" si="30"/>
        <v>31380</v>
      </c>
      <c r="GS7" s="3">
        <f t="shared" si="31"/>
        <v>31380</v>
      </c>
      <c r="GT7" s="3">
        <f t="shared" si="32"/>
        <v>17782</v>
      </c>
      <c r="GU7" s="3">
        <f t="shared" si="33"/>
        <v>17782</v>
      </c>
      <c r="GV7" s="3">
        <f t="shared" si="34"/>
        <v>17782</v>
      </c>
      <c r="GW7" s="3">
        <f t="shared" si="35"/>
        <v>17782</v>
      </c>
      <c r="GX7" s="3">
        <f t="shared" si="36"/>
        <v>17782</v>
      </c>
      <c r="GY7" s="3">
        <f t="shared" si="37"/>
        <v>17782</v>
      </c>
      <c r="GZ7" s="3">
        <f t="shared" si="38"/>
        <v>313.8</v>
      </c>
      <c r="HA7" s="3">
        <f t="shared" si="38"/>
        <v>8368000</v>
      </c>
      <c r="HB7" s="3">
        <f t="shared" si="38"/>
        <v>8368000</v>
      </c>
      <c r="HC7" s="3">
        <f t="shared" si="39"/>
        <v>7845000</v>
      </c>
      <c r="HD7" s="3">
        <f t="shared" si="40"/>
        <v>7845000</v>
      </c>
      <c r="HE7" s="3">
        <f t="shared" si="41"/>
        <v>7845000</v>
      </c>
      <c r="HF7" s="3">
        <f t="shared" si="42"/>
        <v>7845000</v>
      </c>
      <c r="HG7" s="3">
        <f t="shared" si="43"/>
        <v>7845000</v>
      </c>
      <c r="HH7" s="3">
        <f t="shared" si="44"/>
        <v>7845000</v>
      </c>
      <c r="HI7" s="3">
        <f t="shared" si="45"/>
        <v>7845000</v>
      </c>
      <c r="HJ7" s="3">
        <f t="shared" si="46"/>
        <v>7845000</v>
      </c>
      <c r="HK7" s="3">
        <f t="shared" si="47"/>
        <v>7845000</v>
      </c>
      <c r="HL7" s="3">
        <f t="shared" si="48"/>
        <v>7845000</v>
      </c>
      <c r="HM7" s="3">
        <f t="shared" si="49"/>
        <v>7845000</v>
      </c>
      <c r="HN7" s="3">
        <f t="shared" si="50"/>
        <v>7845000</v>
      </c>
      <c r="HO7" s="3">
        <f t="shared" si="51"/>
        <v>7845000</v>
      </c>
      <c r="HP7" s="3">
        <f t="shared" si="52"/>
        <v>7845000</v>
      </c>
      <c r="HQ7" s="3">
        <f t="shared" si="53"/>
        <v>7845000</v>
      </c>
      <c r="HR7" s="3">
        <f t="shared" si="54"/>
        <v>7845000</v>
      </c>
      <c r="HS7" s="3">
        <f t="shared" si="55"/>
        <v>7845000</v>
      </c>
      <c r="HT7" s="3">
        <f t="shared" si="56"/>
        <v>7845000</v>
      </c>
      <c r="HU7" s="3">
        <f t="shared" si="57"/>
        <v>7845000</v>
      </c>
      <c r="HV7" s="3">
        <f t="shared" si="58"/>
        <v>7845000</v>
      </c>
      <c r="HW7" s="3">
        <f t="shared" si="59"/>
        <v>7845000</v>
      </c>
      <c r="HX7" s="3">
        <f t="shared" si="60"/>
        <v>5230000</v>
      </c>
      <c r="HY7" s="3">
        <f t="shared" si="61"/>
        <v>5230000</v>
      </c>
      <c r="HZ7" s="3">
        <f t="shared" si="62"/>
        <v>5230000</v>
      </c>
      <c r="IA7" s="3">
        <f t="shared" si="63"/>
        <v>5230000</v>
      </c>
      <c r="IB7" s="3">
        <f t="shared" si="64"/>
        <v>5230000</v>
      </c>
      <c r="IC7" s="3">
        <f t="shared" si="65"/>
        <v>5230000</v>
      </c>
      <c r="ID7" s="3">
        <f t="shared" si="66"/>
        <v>5230000</v>
      </c>
      <c r="IE7" s="3">
        <f t="shared" si="67"/>
        <v>5230000</v>
      </c>
      <c r="IF7" s="3">
        <f t="shared" si="68"/>
        <v>5230000</v>
      </c>
      <c r="IG7" s="3">
        <f t="shared" si="69"/>
        <v>5230000</v>
      </c>
      <c r="IH7" s="3">
        <f t="shared" si="70"/>
        <v>5230000</v>
      </c>
      <c r="II7" s="3">
        <f t="shared" si="71"/>
        <v>5230000</v>
      </c>
      <c r="IJ7" s="3">
        <f t="shared" si="72"/>
        <v>5230000</v>
      </c>
      <c r="IK7" s="3">
        <f t="shared" si="73"/>
        <v>5230000</v>
      </c>
      <c r="IL7" s="3">
        <f t="shared" si="74"/>
        <v>5230000</v>
      </c>
      <c r="IM7" s="3">
        <f t="shared" si="75"/>
        <v>5230000</v>
      </c>
      <c r="IN7" s="3">
        <f t="shared" si="76"/>
        <v>5230000</v>
      </c>
      <c r="IO7" s="3">
        <f t="shared" si="77"/>
        <v>7845000</v>
      </c>
      <c r="IP7" s="3">
        <f t="shared" si="78"/>
        <v>5230000</v>
      </c>
      <c r="IQ7" s="3">
        <f t="shared" si="79"/>
        <v>5230000</v>
      </c>
      <c r="IR7" s="3">
        <f t="shared" si="80"/>
        <v>5230000</v>
      </c>
      <c r="IS7" s="3">
        <f t="array" ref="IS7">SUM(IF($C$2:$IR$2&gt;=1,C7:IR7,0))</f>
        <v>90455988</v>
      </c>
      <c r="IT7" s="5" t="s">
        <v>164</v>
      </c>
    </row>
    <row r="8" spans="1:254" x14ac:dyDescent="0.2">
      <c r="A8" s="2" t="s">
        <v>131</v>
      </c>
      <c r="B8" s="1" t="s">
        <v>1</v>
      </c>
      <c r="C8" s="9">
        <f>RopaCaballero!C8*(1+4.6%)</f>
        <v>244764</v>
      </c>
      <c r="D8" s="9">
        <f>RopaCaballero!D8*(1+4.6%)</f>
        <v>71128</v>
      </c>
      <c r="E8" s="9">
        <f>RopaCaballero!E8*(1+4.6%)</f>
        <v>71128</v>
      </c>
      <c r="F8" s="9">
        <f>RopaCaballero!F8*(1+4.6%)</f>
        <v>29288</v>
      </c>
      <c r="G8" s="9">
        <f>RopaCaballero!G8*(1+4.6%)</f>
        <v>156900</v>
      </c>
      <c r="H8" s="9">
        <f>RopaCaballero!H8*(1+4.6%)</f>
        <v>71128</v>
      </c>
      <c r="I8" s="9">
        <f>RopaCaballero!I8*(1+4.6%)</f>
        <v>18828</v>
      </c>
      <c r="J8" s="9">
        <f>RopaCaballero!J8*(1+4.6%)</f>
        <v>26150</v>
      </c>
      <c r="K8" s="9">
        <f>RopaCaballero!K8*(1+4.6%)</f>
        <v>62760</v>
      </c>
      <c r="L8" s="9">
        <f>RopaCaballero!L8*(1+4.6%)</f>
        <v>79496</v>
      </c>
      <c r="M8" s="9">
        <f>RopaCaballero!M8*(1+4.6%)</f>
        <v>73220</v>
      </c>
      <c r="N8" s="9">
        <f>RopaCaballero!N8*(1+4.6%)</f>
        <v>88910</v>
      </c>
      <c r="O8" s="9">
        <f>RopaCaballero!O8*(1+4.6%)</f>
        <v>20920</v>
      </c>
      <c r="P8" s="9">
        <f>RopaCaballero!P8*(1+4.6%)</f>
        <v>17782</v>
      </c>
      <c r="Q8" s="9">
        <f>RopaCaballero!Q8*(1+4.6%)</f>
        <v>17782</v>
      </c>
      <c r="R8" s="9">
        <f>RopaCaballero!R8*(1+4.6%)</f>
        <v>31380</v>
      </c>
      <c r="S8" s="9">
        <f>RopaCaballero!S8*(1+4.6%)</f>
        <v>243718</v>
      </c>
      <c r="T8" s="9">
        <f>RopaCaballero!T8*(1+4.6%)</f>
        <v>70082</v>
      </c>
      <c r="U8" s="9">
        <f>RopaCaballero!U8*(1+4.6%)</f>
        <v>70082</v>
      </c>
      <c r="V8" s="9">
        <f>RopaCaballero!V8*(1+4.6%)</f>
        <v>28242</v>
      </c>
      <c r="W8" s="9">
        <f>RopaCaballero!W8*(1+4.6%)</f>
        <v>155854</v>
      </c>
      <c r="X8" s="9">
        <f>RopaCaballero!X8*(1+4.6%)</f>
        <v>70082</v>
      </c>
      <c r="Y8" s="9">
        <f>RopaCaballero!Y8*(1+4.6%)</f>
        <v>17782</v>
      </c>
      <c r="Z8" s="9">
        <f>RopaCaballero!Z8*(1+4.6%)</f>
        <v>25104</v>
      </c>
      <c r="AA8" s="9">
        <f>RopaCaballero!AA8*(1+4.6%)</f>
        <v>61714</v>
      </c>
      <c r="AB8" s="9">
        <f>RopaCaballero!AB8*(1+4.6%)</f>
        <v>78450</v>
      </c>
      <c r="AC8" s="9">
        <f>RopaCaballero!AC8*(1+4.6%)</f>
        <v>72174</v>
      </c>
      <c r="AD8" s="9">
        <f>RopaCaballero!AD8*(1+4.6%)</f>
        <v>87864</v>
      </c>
      <c r="AE8" s="9">
        <f>RopaCaballero!AE8*(1+4.6%)</f>
        <v>19874</v>
      </c>
      <c r="AF8" s="9">
        <f>RopaCaballero!AF8*(1+4.6%)</f>
        <v>16736</v>
      </c>
      <c r="AG8" s="9">
        <f>RopaCaballero!AG8*(1+4.6%)</f>
        <v>16736</v>
      </c>
      <c r="AH8" s="9">
        <f>RopaCaballero!AH8*(1+4.6%)</f>
        <v>30334</v>
      </c>
      <c r="AI8" s="9">
        <f>RopaCaballero!AI8*(1+4.6%)</f>
        <v>242776.6</v>
      </c>
      <c r="AJ8" s="9">
        <f>RopaCaballero!AJ8*(1+4.6%)</f>
        <v>69140.600000000006</v>
      </c>
      <c r="AK8" s="9">
        <f>RopaCaballero!AK8*(1+4.6%)</f>
        <v>69140.600000000006</v>
      </c>
      <c r="AL8" s="9">
        <f>RopaCaballero!AL8*(1+4.6%)</f>
        <v>27300.600000000002</v>
      </c>
      <c r="AM8" s="9">
        <f>RopaCaballero!AM8*(1+4.6%)</f>
        <v>154912.6</v>
      </c>
      <c r="AN8" s="9">
        <f>RopaCaballero!AN8*(1+4.6%)</f>
        <v>69140.600000000006</v>
      </c>
      <c r="AO8" s="9">
        <f>RopaCaballero!AO8*(1+4.6%)</f>
        <v>16840.600000000002</v>
      </c>
      <c r="AP8" s="9">
        <f>RopaCaballero!AP8*(1+4.6%)</f>
        <v>24162.600000000002</v>
      </c>
      <c r="AQ8" s="9">
        <f>RopaCaballero!AQ8*(1+4.6%)</f>
        <v>60772.600000000006</v>
      </c>
      <c r="AR8" s="9">
        <f>RopaCaballero!AR8*(1+4.6%)</f>
        <v>77508.600000000006</v>
      </c>
      <c r="AS8" s="9">
        <f>RopaCaballero!AS8*(1+4.6%)</f>
        <v>71232.600000000006</v>
      </c>
      <c r="AT8" s="9">
        <f>RopaCaballero!AT8*(1+4.6%)</f>
        <v>86922.6</v>
      </c>
      <c r="AU8" s="9">
        <f>RopaCaballero!AU8*(1+4.6%)</f>
        <v>18932.600000000002</v>
      </c>
      <c r="AV8" s="9">
        <f>RopaCaballero!AV8*(1+4.6%)</f>
        <v>15794.6</v>
      </c>
      <c r="AW8" s="9">
        <f>RopaCaballero!AW8*(1+4.6%)</f>
        <v>15794.6</v>
      </c>
      <c r="AX8" s="9">
        <f>RopaCaballero!AX8*(1+4.6%)</f>
        <v>29392.600000000002</v>
      </c>
      <c r="AY8" s="9">
        <f>RopaCaballero!AY8*(1+4.6%)</f>
        <v>20920</v>
      </c>
      <c r="AZ8" s="9">
        <f>RopaCaballero!AZ8*(1+4.6%)</f>
        <v>418400</v>
      </c>
      <c r="BA8" s="9">
        <f>RopaCaballero!BA8*(1+4.6%)</f>
        <v>575300</v>
      </c>
      <c r="BB8" s="9">
        <f>RopaCaballero!BB8*(1+4.6%)</f>
        <v>2092000</v>
      </c>
      <c r="BC8" s="9">
        <f>RopaCaballero!BC8*(1+4.6%)</f>
        <v>2092000</v>
      </c>
      <c r="BD8" s="9">
        <f>RopaCaballero!BD8*(1+4.6%)</f>
        <v>2092000</v>
      </c>
      <c r="BE8" s="9">
        <f>RopaCaballero!BE8*(1+4.6%)</f>
        <v>2092000</v>
      </c>
      <c r="BF8" s="9">
        <f>RopaCaballero!BF8*(1+4.6%)</f>
        <v>2092000</v>
      </c>
      <c r="BG8" s="9">
        <f>RopaCaballero!BG8*(1+4.6%)</f>
        <v>2092000</v>
      </c>
      <c r="BH8" s="9">
        <f>RopaCaballero!BH8*(1+4.6%)</f>
        <v>2092000</v>
      </c>
      <c r="BI8" s="9">
        <f>RopaCaballero!BI8*(1+4.6%)</f>
        <v>2092000</v>
      </c>
      <c r="BJ8" s="9">
        <f>RopaCaballero!BJ8*(1+4.6%)</f>
        <v>2092000</v>
      </c>
      <c r="BK8" s="9">
        <f>RopaCaballero!BK8*(1+4.6%)</f>
        <v>2092000</v>
      </c>
      <c r="BL8" s="9">
        <f>RopaCaballero!BL8*(1+4.6%)</f>
        <v>2092000</v>
      </c>
      <c r="BM8" s="9">
        <f>RopaCaballero!BM8*(1+4.6%)</f>
        <v>2092000</v>
      </c>
      <c r="BN8" s="9">
        <f>RopaCaballero!BN8*(1+4.6%)</f>
        <v>2092000</v>
      </c>
      <c r="BO8" s="9">
        <f>RopaCaballero!BO8*(1+4.6%)</f>
        <v>2092000</v>
      </c>
      <c r="BP8" s="9">
        <f>RopaCaballero!BP8*(1+4.6%)</f>
        <v>2092000</v>
      </c>
      <c r="BQ8" s="9">
        <f>RopaCaballero!BQ8*(1+4.6%)</f>
        <v>2092000</v>
      </c>
      <c r="BR8" s="9">
        <f>RopaCaballero!BR8*(1+4.6%)</f>
        <v>2081540</v>
      </c>
      <c r="BS8" s="9">
        <f>RopaCaballero!BS8*(1+4.6%)</f>
        <v>2081540</v>
      </c>
      <c r="BT8" s="9">
        <f>RopaCaballero!BT8*(1+4.6%)</f>
        <v>2081540</v>
      </c>
      <c r="BU8" s="9">
        <f>RopaCaballero!BU8*(1+4.6%)</f>
        <v>2081540</v>
      </c>
      <c r="BV8" s="9">
        <f>RopaCaballero!BV8*(1+4.6%)</f>
        <v>2081540</v>
      </c>
      <c r="BW8" s="9">
        <f>RopaCaballero!BW8*(1+4.6%)</f>
        <v>2081540</v>
      </c>
      <c r="BX8" s="9">
        <f>RopaCaballero!BX8*(1+4.6%)</f>
        <v>2081540</v>
      </c>
      <c r="BY8" s="9">
        <f>RopaCaballero!BY8*(1+4.6%)</f>
        <v>2081540</v>
      </c>
      <c r="BZ8" s="9">
        <f>RopaCaballero!BZ8*(1+4.6%)</f>
        <v>2081540</v>
      </c>
      <c r="CA8" s="9">
        <f>RopaCaballero!CA8*(1+4.6%)</f>
        <v>2081540</v>
      </c>
      <c r="CB8" s="9">
        <f>RopaCaballero!CB8*(1+4.6%)</f>
        <v>2081540</v>
      </c>
      <c r="CC8" s="9">
        <f>RopaCaballero!CC8*(1+4.6%)</f>
        <v>2081540</v>
      </c>
      <c r="CD8" s="9">
        <f>RopaCaballero!CD8*(1+4.6%)</f>
        <v>2081540</v>
      </c>
      <c r="CE8" s="9">
        <f>RopaCaballero!CE8*(1+4.6%)</f>
        <v>2081540</v>
      </c>
      <c r="CF8" s="9">
        <f>RopaCaballero!CF8*(1+4.6%)</f>
        <v>2081540</v>
      </c>
      <c r="CG8" s="9">
        <f>RopaCaballero!CG8*(1+4.6%)</f>
        <v>2081540</v>
      </c>
      <c r="CH8" s="9">
        <f>RopaCaballero!CH8*(1+4.6%)</f>
        <v>2076310</v>
      </c>
      <c r="CI8" s="9">
        <f>RopaCaballero!CI8*(1+4.6%)</f>
        <v>2076310</v>
      </c>
      <c r="CJ8" s="9">
        <f>RopaCaballero!CJ8*(1+4.6%)</f>
        <v>2076310</v>
      </c>
      <c r="CK8" s="9">
        <f>RopaCaballero!CK8*(1+4.6%)</f>
        <v>2076310</v>
      </c>
      <c r="CL8" s="9">
        <f>RopaCaballero!CL8*(1+4.6%)</f>
        <v>2076310</v>
      </c>
      <c r="CM8" s="9">
        <f>RopaCaballero!CM8*(1+4.6%)</f>
        <v>2076310</v>
      </c>
      <c r="CN8" s="9">
        <f>RopaCaballero!CN8*(1+4.6%)</f>
        <v>2076310</v>
      </c>
      <c r="CO8" s="9">
        <f>RopaCaballero!CO8*(1+4.6%)</f>
        <v>2076310</v>
      </c>
      <c r="CP8" s="9">
        <f>RopaCaballero!CP8*(1+4.6%)</f>
        <v>2076310</v>
      </c>
      <c r="CQ8" s="9">
        <f>RopaCaballero!CQ8*(1+4.6%)</f>
        <v>2076310</v>
      </c>
      <c r="CR8" s="9">
        <f>RopaCaballero!CR8*(1+4.6%)</f>
        <v>2076310</v>
      </c>
      <c r="CS8" s="9">
        <f>RopaCaballero!CS8*(1+4.6%)</f>
        <v>2076310</v>
      </c>
      <c r="CT8" s="9">
        <f>RopaCaballero!CT8*(1+4.6%)</f>
        <v>2076310</v>
      </c>
      <c r="CU8" s="9">
        <f>RopaCaballero!CU8*(1+4.6%)</f>
        <v>2076310</v>
      </c>
      <c r="CV8" s="9">
        <f>RopaCaballero!CV8*(1+4.6%)</f>
        <v>2076310</v>
      </c>
      <c r="CW8" s="9">
        <f>RopaCaballero!CW8*(1+4.6%)</f>
        <v>2076310</v>
      </c>
      <c r="CX8" s="9">
        <f>RopaCaballero!CX8*(1+4.6%)</f>
        <v>2071080</v>
      </c>
      <c r="CY8" s="9">
        <f>RopaCaballero!CY8*(1+4.6%)</f>
        <v>2071080</v>
      </c>
      <c r="CZ8" s="9">
        <f>RopaCaballero!CZ8*(1+4.6%)</f>
        <v>2071080</v>
      </c>
      <c r="DA8" s="9">
        <f>RopaCaballero!DA8*(1+4.6%)</f>
        <v>2071080</v>
      </c>
      <c r="DB8" s="9">
        <f>RopaCaballero!DB8*(1+4.6%)</f>
        <v>2071080</v>
      </c>
      <c r="DC8" s="9">
        <f>RopaCaballero!DC8*(1+4.6%)</f>
        <v>2071080</v>
      </c>
      <c r="DD8" s="9">
        <f>RopaCaballero!DD8*(1+4.6%)</f>
        <v>2071080</v>
      </c>
      <c r="DE8" s="9">
        <f>RopaCaballero!DE8*(1+4.6%)</f>
        <v>2071080</v>
      </c>
      <c r="DF8" s="9">
        <f>RopaCaballero!DF8*(1+4.6%)</f>
        <v>2071080</v>
      </c>
      <c r="DG8" s="9">
        <f>RopaCaballero!DG8*(1+4.6%)</f>
        <v>2071080</v>
      </c>
      <c r="DH8" s="9">
        <f>RopaCaballero!DH8*(1+4.6%)</f>
        <v>2071080</v>
      </c>
      <c r="DI8" s="9">
        <f>RopaCaballero!DI8*(1+4.6%)</f>
        <v>2071080</v>
      </c>
      <c r="DJ8" s="9">
        <f>RopaCaballero!DJ8*(1+4.6%)</f>
        <v>2071080</v>
      </c>
      <c r="DK8" s="9">
        <f>RopaCaballero!DK8*(1+4.6%)</f>
        <v>2071080</v>
      </c>
      <c r="DL8" s="9">
        <f>RopaCaballero!DL8*(1+4.6%)</f>
        <v>2071080</v>
      </c>
      <c r="DM8" s="9">
        <f>RopaCaballero!DM8*(1+4.6%)</f>
        <v>2071080</v>
      </c>
      <c r="DN8" s="9">
        <f>RopaCaballero!DN8*(1+4.6%)</f>
        <v>2065850</v>
      </c>
      <c r="DO8" s="9">
        <f>RopaCaballero!DO8*(1+4.6%)</f>
        <v>2065850</v>
      </c>
      <c r="DP8" s="9">
        <f>RopaCaballero!DP8*(1+4.6%)</f>
        <v>2065850</v>
      </c>
      <c r="DQ8" s="9">
        <f>RopaCaballero!DQ8*(1+4.6%)</f>
        <v>2065850</v>
      </c>
      <c r="DR8" s="9">
        <f>RopaCaballero!DR8*(1+4.6%)</f>
        <v>2065850</v>
      </c>
      <c r="DS8" s="9">
        <f>RopaCaballero!DS8*(1+4.6%)</f>
        <v>2065850</v>
      </c>
      <c r="DT8" s="9">
        <f>RopaCaballero!DT8*(1+4.6%)</f>
        <v>2065850</v>
      </c>
      <c r="DU8" s="9">
        <f>RopaCaballero!DU8*(1+4.6%)</f>
        <v>2065850</v>
      </c>
      <c r="DV8" s="9">
        <f>RopaCaballero!DV8*(1+4.6%)</f>
        <v>2065850</v>
      </c>
      <c r="DW8" s="9">
        <f>RopaCaballero!DW8*(1+4.6%)</f>
        <v>2065850</v>
      </c>
      <c r="DX8" s="9">
        <f>RopaCaballero!DX8*(1+4.6%)</f>
        <v>2065850</v>
      </c>
      <c r="DY8" s="9">
        <f>RopaCaballero!DY8*(1+4.6%)</f>
        <v>2065850</v>
      </c>
      <c r="DZ8" s="9">
        <f>RopaCaballero!DZ8*(1+4.6%)</f>
        <v>2065850</v>
      </c>
      <c r="EA8" s="9">
        <f>RopaCaballero!EA8*(1+4.6%)</f>
        <v>2065850</v>
      </c>
      <c r="EB8" s="9">
        <f>RopaCaballero!EB8*(1+4.6%)</f>
        <v>2065850</v>
      </c>
      <c r="EC8" s="9">
        <f>RopaCaballero!EC8*(1+4.6%)</f>
        <v>2065850</v>
      </c>
      <c r="ED8" s="9">
        <f>RopaCaballero!ED8*(1+4.6%)</f>
        <v>2060620</v>
      </c>
      <c r="EE8" s="9">
        <f>RopaCaballero!EE8*(1+4.6%)</f>
        <v>2060620</v>
      </c>
      <c r="EF8" s="9">
        <f>RopaCaballero!EF8*(1+4.6%)</f>
        <v>2060620</v>
      </c>
      <c r="EG8" s="9">
        <f>RopaCaballero!EG8*(1+4.6%)</f>
        <v>2060620</v>
      </c>
      <c r="EH8" s="9">
        <f>RopaCaballero!EH8*(1+4.6%)</f>
        <v>2060620</v>
      </c>
      <c r="EI8" s="9">
        <f>RopaCaballero!EI8*(1+4.6%)</f>
        <v>2060620</v>
      </c>
      <c r="EJ8" s="9">
        <f>RopaCaballero!EJ8*(1+4.6%)</f>
        <v>2060620</v>
      </c>
      <c r="EK8" s="9">
        <f>RopaCaballero!EK8*(1+4.6%)</f>
        <v>2060620</v>
      </c>
      <c r="EL8" s="9">
        <f>RopaCaballero!EL8*(1+4.6%)</f>
        <v>2060620</v>
      </c>
      <c r="EM8" s="9">
        <f>RopaCaballero!EM8*(1+4.6%)</f>
        <v>2060620</v>
      </c>
      <c r="EN8" s="9">
        <f>RopaCaballero!EN8*(1+4.6%)</f>
        <v>2060620</v>
      </c>
      <c r="EO8" s="9">
        <f>RopaCaballero!EO8*(1+4.6%)</f>
        <v>2060620</v>
      </c>
      <c r="EP8" s="9">
        <f>RopaCaballero!EP8*(1+4.6%)</f>
        <v>2060620</v>
      </c>
      <c r="EQ8" s="9">
        <f>RopaCaballero!EQ8*(1+4.6%)</f>
        <v>2060620</v>
      </c>
      <c r="ER8" s="9">
        <f>RopaCaballero!ER8*(1+4.6%)</f>
        <v>2060620</v>
      </c>
      <c r="ES8" s="9">
        <f>RopaCaballero!ES8*(1+4.6%)</f>
        <v>2060620</v>
      </c>
      <c r="ET8" s="9">
        <f>RopaCaballero!ET8*(1+4.6%)</f>
        <v>2055390</v>
      </c>
      <c r="EU8" s="9">
        <f>RopaCaballero!EU8*(1+4.6%)</f>
        <v>2055390</v>
      </c>
      <c r="EV8" s="9">
        <f>RopaCaballero!EV8*(1+4.6%)</f>
        <v>2055390</v>
      </c>
      <c r="EW8" s="9">
        <f>RopaCaballero!EW8*(1+4.6%)</f>
        <v>2055390</v>
      </c>
      <c r="EX8" s="9">
        <f>RopaCaballero!EX8*(1+4.6%)</f>
        <v>2055390</v>
      </c>
      <c r="EY8" s="9">
        <f>RopaCaballero!EY8*(1+4.6%)</f>
        <v>2055390</v>
      </c>
      <c r="EZ8" s="9">
        <f>RopaCaballero!EZ8*(1+4.6%)</f>
        <v>2055390</v>
      </c>
      <c r="FA8" s="9">
        <f>RopaCaballero!FA8*(1+4.6%)</f>
        <v>2055390</v>
      </c>
      <c r="FB8" s="9">
        <f>RopaCaballero!FB8*(1+4.6%)</f>
        <v>2055390</v>
      </c>
      <c r="FC8" s="9">
        <f>RopaCaballero!FC8*(1+4.6%)</f>
        <v>2055390</v>
      </c>
      <c r="FD8" s="9">
        <f>RopaCaballero!FD8*(1+4.6%)</f>
        <v>2055390</v>
      </c>
      <c r="FE8" s="9">
        <f>RopaCaballero!FE8*(1+4.6%)</f>
        <v>2055390</v>
      </c>
      <c r="FF8" s="9">
        <f>RopaCaballero!FF8*(1+4.6%)</f>
        <v>2055390</v>
      </c>
      <c r="FG8" s="9">
        <f>RopaCaballero!FG8*(1+4.6%)</f>
        <v>2055390</v>
      </c>
      <c r="FH8" s="9">
        <f>RopaCaballero!FH8*(1+4.6%)</f>
        <v>2055390</v>
      </c>
      <c r="FI8" s="9">
        <f>RopaCaballero!FI8*(1+4.6%)</f>
        <v>2055390</v>
      </c>
      <c r="FJ8" s="3">
        <f t="shared" si="81"/>
        <v>345180</v>
      </c>
      <c r="FK8" s="3">
        <f t="shared" si="82"/>
        <v>342042</v>
      </c>
      <c r="FL8" s="3">
        <f t="shared" si="83"/>
        <v>339217.8</v>
      </c>
      <c r="FM8" s="3">
        <f t="shared" si="1"/>
        <v>345180</v>
      </c>
      <c r="FN8" s="3">
        <f t="shared" si="2"/>
        <v>342042</v>
      </c>
      <c r="FO8" s="3">
        <f t="shared" si="3"/>
        <v>339217.8</v>
      </c>
      <c r="FP8" s="3">
        <f t="shared" si="4"/>
        <v>307524</v>
      </c>
      <c r="FQ8" s="3">
        <f t="shared" si="5"/>
        <v>304386</v>
      </c>
      <c r="FR8" s="3">
        <f t="shared" si="6"/>
        <v>301561.80000000005</v>
      </c>
      <c r="FS8" s="3">
        <f t="shared" si="7"/>
        <v>316938</v>
      </c>
      <c r="FT8" s="3">
        <f t="shared" si="8"/>
        <v>313800</v>
      </c>
      <c r="FU8" s="3">
        <f t="shared" si="9"/>
        <v>310975.80000000005</v>
      </c>
      <c r="FV8" s="3">
        <f t="shared" si="84"/>
        <v>160038</v>
      </c>
      <c r="FW8" s="3">
        <f t="shared" si="85"/>
        <v>157946</v>
      </c>
      <c r="FX8" s="3">
        <f t="shared" si="86"/>
        <v>157946</v>
      </c>
      <c r="FY8" s="3">
        <f t="shared" si="11"/>
        <v>150624</v>
      </c>
      <c r="FZ8" s="3">
        <f t="shared" si="12"/>
        <v>148532</v>
      </c>
      <c r="GA8" s="3">
        <f t="shared" si="13"/>
        <v>146649.20000000001</v>
      </c>
      <c r="GB8" s="3">
        <f t="shared" si="14"/>
        <v>150624</v>
      </c>
      <c r="GC8" s="3">
        <f t="shared" si="15"/>
        <v>148532</v>
      </c>
      <c r="GD8" s="3">
        <f t="shared" si="16"/>
        <v>146649.20000000001</v>
      </c>
      <c r="GE8" s="3">
        <f t="shared" si="17"/>
        <v>160038</v>
      </c>
      <c r="GF8" s="3">
        <f t="shared" si="18"/>
        <v>157946</v>
      </c>
      <c r="GG8" s="3">
        <f t="shared" si="19"/>
        <v>157946</v>
      </c>
      <c r="GH8" s="14">
        <f t="shared" si="20"/>
        <v>20920</v>
      </c>
      <c r="GI8" s="3">
        <f t="shared" si="21"/>
        <v>19874</v>
      </c>
      <c r="GJ8" s="3">
        <f t="shared" si="22"/>
        <v>18932.600000000002</v>
      </c>
      <c r="GK8" s="3">
        <f t="shared" si="23"/>
        <v>18828</v>
      </c>
      <c r="GL8" s="3">
        <f t="shared" si="24"/>
        <v>17782</v>
      </c>
      <c r="GM8" s="3">
        <f t="shared" si="25"/>
        <v>16840.600000000002</v>
      </c>
      <c r="GN8" s="3">
        <f t="shared" si="26"/>
        <v>26150</v>
      </c>
      <c r="GO8" s="3">
        <f t="shared" si="27"/>
        <v>25104</v>
      </c>
      <c r="GP8" s="3">
        <f t="shared" si="28"/>
        <v>24162.600000000002</v>
      </c>
      <c r="GQ8" s="3">
        <f t="shared" si="29"/>
        <v>31380</v>
      </c>
      <c r="GR8" s="3">
        <f t="shared" si="30"/>
        <v>30334</v>
      </c>
      <c r="GS8" s="3">
        <f t="shared" si="31"/>
        <v>29392.600000000002</v>
      </c>
      <c r="GT8" s="3">
        <f t="shared" si="32"/>
        <v>17782</v>
      </c>
      <c r="GU8" s="3">
        <f t="shared" si="33"/>
        <v>16736</v>
      </c>
      <c r="GV8" s="3">
        <f t="shared" si="34"/>
        <v>15794.6</v>
      </c>
      <c r="GW8" s="3">
        <f t="shared" si="35"/>
        <v>17782</v>
      </c>
      <c r="GX8" s="3">
        <f t="shared" si="36"/>
        <v>16736</v>
      </c>
      <c r="GY8" s="3">
        <f t="shared" si="37"/>
        <v>15794.6</v>
      </c>
      <c r="GZ8" s="3">
        <f t="shared" si="38"/>
        <v>20920</v>
      </c>
      <c r="HA8" s="3">
        <f t="shared" si="38"/>
        <v>418400</v>
      </c>
      <c r="HB8" s="3">
        <f t="shared" si="38"/>
        <v>575300</v>
      </c>
      <c r="HC8" s="3">
        <f t="shared" si="39"/>
        <v>6276000</v>
      </c>
      <c r="HD8" s="3">
        <f t="shared" si="40"/>
        <v>6244620</v>
      </c>
      <c r="HE8" s="3">
        <f t="shared" si="41"/>
        <v>6228930</v>
      </c>
      <c r="HF8" s="3">
        <f t="shared" si="42"/>
        <v>6213240</v>
      </c>
      <c r="HG8" s="3">
        <f t="shared" si="43"/>
        <v>6197550</v>
      </c>
      <c r="HH8" s="3">
        <f t="shared" si="44"/>
        <v>6181860</v>
      </c>
      <c r="HI8" s="3">
        <f t="shared" si="45"/>
        <v>6166170</v>
      </c>
      <c r="HJ8" s="3">
        <f t="shared" si="46"/>
        <v>6276000</v>
      </c>
      <c r="HK8" s="3">
        <f t="shared" si="47"/>
        <v>6244620</v>
      </c>
      <c r="HL8" s="3">
        <f t="shared" si="48"/>
        <v>6228930</v>
      </c>
      <c r="HM8" s="3">
        <f t="shared" si="49"/>
        <v>6213240</v>
      </c>
      <c r="HN8" s="3">
        <f t="shared" si="50"/>
        <v>6197550</v>
      </c>
      <c r="HO8" s="3">
        <f t="shared" si="51"/>
        <v>6181860</v>
      </c>
      <c r="HP8" s="3">
        <f t="shared" si="52"/>
        <v>6166170</v>
      </c>
      <c r="HQ8" s="3">
        <f t="shared" si="53"/>
        <v>6181860</v>
      </c>
      <c r="HR8" s="3">
        <f t="shared" si="54"/>
        <v>6244620</v>
      </c>
      <c r="HS8" s="3">
        <f t="shared" si="55"/>
        <v>6228930</v>
      </c>
      <c r="HT8" s="3">
        <f t="shared" si="56"/>
        <v>6213240</v>
      </c>
      <c r="HU8" s="3">
        <f t="shared" si="57"/>
        <v>6197550</v>
      </c>
      <c r="HV8" s="3">
        <f t="shared" si="58"/>
        <v>6181860</v>
      </c>
      <c r="HW8" s="3">
        <f t="shared" si="59"/>
        <v>6166170</v>
      </c>
      <c r="HX8" s="3">
        <f t="shared" si="60"/>
        <v>4184000</v>
      </c>
      <c r="HY8" s="3">
        <f t="shared" si="61"/>
        <v>4163080</v>
      </c>
      <c r="HZ8" s="3">
        <f t="shared" si="62"/>
        <v>4152620</v>
      </c>
      <c r="IA8" s="3">
        <f t="shared" si="63"/>
        <v>4142160</v>
      </c>
      <c r="IB8" s="3">
        <f t="shared" si="64"/>
        <v>4131700</v>
      </c>
      <c r="IC8" s="3">
        <f t="shared" si="65"/>
        <v>4121240</v>
      </c>
      <c r="ID8" s="3">
        <f t="shared" si="66"/>
        <v>4110780</v>
      </c>
      <c r="IE8" s="3">
        <f t="shared" si="67"/>
        <v>4184000</v>
      </c>
      <c r="IF8" s="3">
        <f t="shared" si="68"/>
        <v>4163080</v>
      </c>
      <c r="IG8" s="3">
        <f t="shared" si="69"/>
        <v>4152620</v>
      </c>
      <c r="IH8" s="3">
        <f t="shared" si="70"/>
        <v>4142160</v>
      </c>
      <c r="II8" s="3">
        <f t="shared" si="71"/>
        <v>4131700</v>
      </c>
      <c r="IJ8" s="3">
        <f t="shared" si="72"/>
        <v>4121240</v>
      </c>
      <c r="IK8" s="3">
        <f t="shared" si="73"/>
        <v>4110780</v>
      </c>
      <c r="IL8" s="3">
        <f t="shared" si="74"/>
        <v>4184000</v>
      </c>
      <c r="IM8" s="3">
        <f t="shared" si="75"/>
        <v>4163080</v>
      </c>
      <c r="IN8" s="3">
        <f t="shared" si="76"/>
        <v>4152620</v>
      </c>
      <c r="IO8" s="3">
        <f t="shared" si="77"/>
        <v>6213240</v>
      </c>
      <c r="IP8" s="3">
        <f t="shared" si="78"/>
        <v>4131700</v>
      </c>
      <c r="IQ8" s="3">
        <f t="shared" si="79"/>
        <v>4121240</v>
      </c>
      <c r="IR8" s="3">
        <f t="shared" si="80"/>
        <v>4121240</v>
      </c>
      <c r="IS8" s="3">
        <f t="array" ref="IS8">SUM(IF($C$2:$IR$2&gt;=1,C8:IR8,0))</f>
        <v>47435995.399999999</v>
      </c>
      <c r="IT8" s="5" t="s">
        <v>164</v>
      </c>
    </row>
    <row r="9" spans="1:254" x14ac:dyDescent="0.2">
      <c r="A9" s="2" t="s">
        <v>126</v>
      </c>
      <c r="B9" s="1" t="s">
        <v>1</v>
      </c>
      <c r="C9" s="9">
        <f>RopaCaballero!C9*(1+4.6%)</f>
        <v>242316.36000000002</v>
      </c>
      <c r="D9" s="9">
        <f>RopaCaballero!D9*(1+4.6%)</f>
        <v>70416.72</v>
      </c>
      <c r="E9" s="9">
        <f>RopaCaballero!E9*(1+4.6%)</f>
        <v>70416.72</v>
      </c>
      <c r="F9" s="9">
        <f>RopaCaballero!F9*(1+4.6%)</f>
        <v>28995.120000000003</v>
      </c>
      <c r="G9" s="9">
        <f>RopaCaballero!G9*(1+4.6%)</f>
        <v>155331</v>
      </c>
      <c r="H9" s="9">
        <f>RopaCaballero!H9*(1+4.6%)</f>
        <v>70416.72</v>
      </c>
      <c r="I9" s="9">
        <f>RopaCaballero!I9*(1+4.6%)</f>
        <v>18639.72</v>
      </c>
      <c r="J9" s="9">
        <f>RopaCaballero!J9*(1+4.6%)</f>
        <v>25888.5</v>
      </c>
      <c r="K9" s="9">
        <f>RopaCaballero!K9*(1+4.6%)</f>
        <v>62132.4</v>
      </c>
      <c r="L9" s="9">
        <f>RopaCaballero!L9*(1+4.6%)</f>
        <v>78701.040000000008</v>
      </c>
      <c r="M9" s="9">
        <f>RopaCaballero!M9*(1+4.6%)</f>
        <v>72487.8</v>
      </c>
      <c r="N9" s="9">
        <f>RopaCaballero!N9*(1+4.6%)</f>
        <v>88020.900000000009</v>
      </c>
      <c r="O9" s="9">
        <f>RopaCaballero!O9*(1+4.6%)</f>
        <v>20710.8</v>
      </c>
      <c r="P9" s="9">
        <f>RopaCaballero!P9*(1+4.6%)</f>
        <v>17604.18</v>
      </c>
      <c r="Q9" s="9">
        <f>RopaCaballero!Q9*(1+4.6%)</f>
        <v>17604.18</v>
      </c>
      <c r="R9" s="9">
        <f>RopaCaballero!R9*(1+4.6%)</f>
        <v>31066.2</v>
      </c>
      <c r="S9" s="9">
        <f>RopaCaballero!S9*(1+4.6%)</f>
        <v>232525.80000000002</v>
      </c>
      <c r="T9" s="9">
        <f>RopaCaballero!T9*(1+4.6%)</f>
        <v>67571.600000000006</v>
      </c>
      <c r="U9" s="9">
        <f>RopaCaballero!U9*(1+4.6%)</f>
        <v>67571.600000000006</v>
      </c>
      <c r="V9" s="9">
        <f>RopaCaballero!V9*(1+4.6%)</f>
        <v>27823.600000000002</v>
      </c>
      <c r="W9" s="9">
        <f>RopaCaballero!W9*(1+4.6%)</f>
        <v>149055</v>
      </c>
      <c r="X9" s="9">
        <f>RopaCaballero!X9*(1+4.6%)</f>
        <v>67571.600000000006</v>
      </c>
      <c r="Y9" s="9">
        <f>RopaCaballero!Y9*(1+4.6%)</f>
        <v>17886.600000000002</v>
      </c>
      <c r="Z9" s="9">
        <f>RopaCaballero!Z9*(1+4.6%)</f>
        <v>24842.5</v>
      </c>
      <c r="AA9" s="9">
        <f>RopaCaballero!AA9*(1+4.6%)</f>
        <v>59622</v>
      </c>
      <c r="AB9" s="9">
        <f>RopaCaballero!AB9*(1+4.6%)</f>
        <v>75521.2</v>
      </c>
      <c r="AC9" s="9">
        <f>RopaCaballero!AC9*(1+4.6%)</f>
        <v>69559</v>
      </c>
      <c r="AD9" s="9">
        <f>RopaCaballero!AD9*(1+4.6%)</f>
        <v>84464.5</v>
      </c>
      <c r="AE9" s="9">
        <f>RopaCaballero!AE9*(1+4.6%)</f>
        <v>19874</v>
      </c>
      <c r="AF9" s="9">
        <f>RopaCaballero!AF9*(1+4.6%)</f>
        <v>16892.900000000001</v>
      </c>
      <c r="AG9" s="9">
        <f>RopaCaballero!AG9*(1+4.6%)</f>
        <v>16892.900000000001</v>
      </c>
      <c r="AH9" s="9">
        <f>RopaCaballero!AH9*(1+4.6%)</f>
        <v>29811</v>
      </c>
      <c r="AI9" s="9">
        <f>RopaCaballero!AI9*(1+4.6%)</f>
        <v>225182.88</v>
      </c>
      <c r="AJ9" s="9">
        <f>RopaCaballero!AJ9*(1+4.6%)</f>
        <v>65437.760000000002</v>
      </c>
      <c r="AK9" s="9">
        <f>RopaCaballero!AK9*(1+4.6%)</f>
        <v>65437.760000000002</v>
      </c>
      <c r="AL9" s="9">
        <f>RopaCaballero!AL9*(1+4.6%)</f>
        <v>26944.960000000003</v>
      </c>
      <c r="AM9" s="9">
        <f>RopaCaballero!AM9*(1+4.6%)</f>
        <v>144348</v>
      </c>
      <c r="AN9" s="9">
        <f>RopaCaballero!AN9*(1+4.6%)</f>
        <v>65437.760000000002</v>
      </c>
      <c r="AO9" s="9">
        <f>RopaCaballero!AO9*(1+4.6%)</f>
        <v>17321.760000000002</v>
      </c>
      <c r="AP9" s="9">
        <f>RopaCaballero!AP9*(1+4.6%)</f>
        <v>24058</v>
      </c>
      <c r="AQ9" s="9">
        <f>RopaCaballero!AQ9*(1+4.6%)</f>
        <v>57739.200000000004</v>
      </c>
      <c r="AR9" s="9">
        <f>RopaCaballero!AR9*(1+4.6%)</f>
        <v>73136.320000000007</v>
      </c>
      <c r="AS9" s="9">
        <f>RopaCaballero!AS9*(1+4.6%)</f>
        <v>67362.400000000009</v>
      </c>
      <c r="AT9" s="9">
        <f>RopaCaballero!AT9*(1+4.6%)</f>
        <v>81797.2</v>
      </c>
      <c r="AU9" s="9">
        <f>RopaCaballero!AU9*(1+4.6%)</f>
        <v>19246.400000000001</v>
      </c>
      <c r="AV9" s="9">
        <f>RopaCaballero!AV9*(1+4.6%)</f>
        <v>16359.44</v>
      </c>
      <c r="AW9" s="9">
        <f>RopaCaballero!AW9*(1+4.6%)</f>
        <v>16359.44</v>
      </c>
      <c r="AX9" s="9">
        <f>RopaCaballero!AX9*(1+4.6%)</f>
        <v>28869.600000000002</v>
      </c>
      <c r="AY9" s="9">
        <f>RopaCaballero!AY9*(1+4.6%)</f>
        <v>1464.4</v>
      </c>
      <c r="AZ9" s="9">
        <f>RopaCaballero!AZ9*(1+4.6%)</f>
        <v>941400</v>
      </c>
      <c r="BA9" s="9">
        <f>RopaCaballero!BA9*(1+4.6%)</f>
        <v>889100</v>
      </c>
      <c r="BB9" s="9">
        <f>RopaCaballero!BB9*(1+4.6%)</f>
        <v>8781170</v>
      </c>
      <c r="BC9" s="9">
        <f>RopaCaballero!BC9*(1+4.6%)</f>
        <v>8106500</v>
      </c>
      <c r="BD9" s="9">
        <f>RopaCaballero!BD9*(1+4.6%)</f>
        <v>4508260</v>
      </c>
      <c r="BE9" s="9">
        <f>RopaCaballero!BE9*(1+4.6%)</f>
        <v>4508260</v>
      </c>
      <c r="BF9" s="9">
        <f>RopaCaballero!BF9*(1+4.6%)</f>
        <v>8592890</v>
      </c>
      <c r="BG9" s="9">
        <f>RopaCaballero!BG9*(1+4.6%)</f>
        <v>8592890</v>
      </c>
      <c r="BH9" s="9">
        <f>RopaCaballero!BH9*(1+4.6%)</f>
        <v>8592890</v>
      </c>
      <c r="BI9" s="9">
        <f>RopaCaballero!BI9*(1+4.6%)</f>
        <v>8592890</v>
      </c>
      <c r="BJ9" s="9">
        <f>RopaCaballero!BJ9*(1+4.6%)</f>
        <v>8592890</v>
      </c>
      <c r="BK9" s="9">
        <f>RopaCaballero!BK9*(1+4.6%)</f>
        <v>7918220</v>
      </c>
      <c r="BL9" s="9">
        <f>RopaCaballero!BL9*(1+4.6%)</f>
        <v>7254010</v>
      </c>
      <c r="BM9" s="9">
        <f>RopaCaballero!BM9*(1+4.6%)</f>
        <v>6992510</v>
      </c>
      <c r="BN9" s="9">
        <f>RopaCaballero!BN9*(1+4.6%)</f>
        <v>6757160</v>
      </c>
      <c r="BO9" s="9">
        <f>RopaCaballero!BO9*(1+4.6%)</f>
        <v>6315748</v>
      </c>
      <c r="BP9" s="9">
        <f>RopaCaballero!BP9*(1+4.6%)</f>
        <v>6315748</v>
      </c>
      <c r="BQ9" s="9">
        <f>RopaCaballero!BQ9*(1+4.6%)</f>
        <v>5653630</v>
      </c>
      <c r="BR9" s="9">
        <f>RopaCaballero!BR9*(1+4.6%)</f>
        <v>9189110</v>
      </c>
      <c r="BS9" s="9">
        <f>RopaCaballero!BS9*(1+4.6%)</f>
        <v>8064660</v>
      </c>
      <c r="BT9" s="9">
        <f>RopaCaballero!BT9*(1+4.6%)</f>
        <v>6202780</v>
      </c>
      <c r="BU9" s="9">
        <f>RopaCaballero!BU9*(1+4.6%)</f>
        <v>6202780</v>
      </c>
      <c r="BV9" s="9">
        <f>RopaCaballero!BV9*(1+4.6%)</f>
        <v>8875310</v>
      </c>
      <c r="BW9" s="9">
        <f>RopaCaballero!BW9*(1+4.6%)</f>
        <v>8875310</v>
      </c>
      <c r="BX9" s="9">
        <f>RopaCaballero!BX9*(1+4.6%)</f>
        <v>8875310</v>
      </c>
      <c r="BY9" s="9">
        <f>RopaCaballero!BY9*(1+4.6%)</f>
        <v>8875310</v>
      </c>
      <c r="BZ9" s="9">
        <f>RopaCaballero!BZ9*(1+4.6%)</f>
        <v>8875310</v>
      </c>
      <c r="CA9" s="9">
        <f>RopaCaballero!CA9*(1+4.6%)</f>
        <v>7541660</v>
      </c>
      <c r="CB9" s="9">
        <f>RopaCaballero!CB9*(1+4.6%)</f>
        <v>6615950</v>
      </c>
      <c r="CC9" s="9">
        <f>RopaCaballero!CC9*(1+4.6%)</f>
        <v>6208010</v>
      </c>
      <c r="CD9" s="9">
        <f>RopaCaballero!CD9*(1+4.6%)</f>
        <v>3953880</v>
      </c>
      <c r="CE9" s="9">
        <f>RopaCaballero!CE9*(1+4.6%)</f>
        <v>9006060</v>
      </c>
      <c r="CF9" s="9">
        <f>RopaCaballero!CF9*(1+4.6%)</f>
        <v>9006060</v>
      </c>
      <c r="CG9" s="9">
        <f>RopaCaballero!CG9*(1+4.6%)</f>
        <v>8111730</v>
      </c>
      <c r="CH9" s="9">
        <f>RopaCaballero!CH9*(1+4.6%)</f>
        <v>9565670</v>
      </c>
      <c r="CI9" s="9">
        <f>RopaCaballero!CI9*(1+4.6%)</f>
        <v>8441220</v>
      </c>
      <c r="CJ9" s="9">
        <f>RopaCaballero!CJ9*(1+4.6%)</f>
        <v>6579340</v>
      </c>
      <c r="CK9" s="9">
        <f>RopaCaballero!CK9*(1+4.6%)</f>
        <v>6579340</v>
      </c>
      <c r="CL9" s="9">
        <f>RopaCaballero!CL9*(1+4.6%)</f>
        <v>9251870</v>
      </c>
      <c r="CM9" s="9">
        <f>RopaCaballero!CM9*(1+4.6%)</f>
        <v>9251870</v>
      </c>
      <c r="CN9" s="9">
        <f>RopaCaballero!CN9*(1+4.6%)</f>
        <v>9251870</v>
      </c>
      <c r="CO9" s="9">
        <f>RopaCaballero!CO9*(1+4.6%)</f>
        <v>9251870</v>
      </c>
      <c r="CP9" s="9">
        <f>RopaCaballero!CP9*(1+4.6%)</f>
        <v>9251870</v>
      </c>
      <c r="CQ9" s="9">
        <f>RopaCaballero!CQ9*(1+4.6%)</f>
        <v>7918220</v>
      </c>
      <c r="CR9" s="9">
        <f>RopaCaballero!CR9*(1+4.6%)</f>
        <v>6866990</v>
      </c>
      <c r="CS9" s="9">
        <f>RopaCaballero!CS9*(1+4.6%)</f>
        <v>6584570</v>
      </c>
      <c r="CT9" s="9">
        <f>RopaCaballero!CT9*(1+4.6%)</f>
        <v>4330440</v>
      </c>
      <c r="CU9" s="9">
        <f>RopaCaballero!CU9*(1+4.6%)</f>
        <v>9382620</v>
      </c>
      <c r="CV9" s="9">
        <f>RopaCaballero!CV9*(1+4.6%)</f>
        <v>9382620</v>
      </c>
      <c r="CW9" s="9">
        <f>RopaCaballero!CW9*(1+4.6%)</f>
        <v>8488290</v>
      </c>
      <c r="CX9" s="9">
        <f>RopaCaballero!CX9*(1+4.6%)</f>
        <v>9942230</v>
      </c>
      <c r="CY9" s="9">
        <f>RopaCaballero!CY9*(1+4.6%)</f>
        <v>8817780</v>
      </c>
      <c r="CZ9" s="9">
        <f>RopaCaballero!CZ9*(1+4.6%)</f>
        <v>6955900</v>
      </c>
      <c r="DA9" s="9">
        <f>RopaCaballero!DA9*(1+4.6%)</f>
        <v>6955900</v>
      </c>
      <c r="DB9" s="9">
        <f>RopaCaballero!DB9*(1+4.6%)</f>
        <v>9628430</v>
      </c>
      <c r="DC9" s="9">
        <f>RopaCaballero!DC9*(1+4.6%)</f>
        <v>9628430</v>
      </c>
      <c r="DD9" s="9">
        <f>RopaCaballero!DD9*(1+4.6%)</f>
        <v>9628430</v>
      </c>
      <c r="DE9" s="9">
        <f>RopaCaballero!DE9*(1+4.6%)</f>
        <v>9628430</v>
      </c>
      <c r="DF9" s="9">
        <f>RopaCaballero!DF9*(1+4.6%)</f>
        <v>9628430</v>
      </c>
      <c r="DG9" s="9">
        <f>RopaCaballero!DG9*(1+4.6%)</f>
        <v>8294780</v>
      </c>
      <c r="DH9" s="9">
        <f>RopaCaballero!DH9*(1+4.6%)</f>
        <v>7118030</v>
      </c>
      <c r="DI9" s="9">
        <f>RopaCaballero!DI9*(1+4.6%)</f>
        <v>6961130</v>
      </c>
      <c r="DJ9" s="9">
        <f>RopaCaballero!DJ9*(1+4.6%)</f>
        <v>6568880</v>
      </c>
      <c r="DK9" s="9">
        <f>RopaCaballero!DK9*(1+4.6%)</f>
        <v>11621060</v>
      </c>
      <c r="DL9" s="9">
        <f>RopaCaballero!DL9*(1+4.6%)</f>
        <v>11621060</v>
      </c>
      <c r="DM9" s="9">
        <f>RopaCaballero!DM9*(1+4.6%)</f>
        <v>8864850</v>
      </c>
      <c r="DN9" s="9">
        <f>RopaCaballero!DN9*(1+4.6%)</f>
        <v>13911800</v>
      </c>
      <c r="DO9" s="9">
        <f>RopaCaballero!DO9*(1+4.6%)</f>
        <v>12112680</v>
      </c>
      <c r="DP9" s="9">
        <f>RopaCaballero!DP9*(1+4.6%)</f>
        <v>9874240</v>
      </c>
      <c r="DQ9" s="9">
        <f>RopaCaballero!DQ9*(1+4.6%)</f>
        <v>9874240</v>
      </c>
      <c r="DR9" s="9">
        <f>RopaCaballero!DR9*(1+4.6%)</f>
        <v>13409720</v>
      </c>
      <c r="DS9" s="9">
        <f>RopaCaballero!DS9*(1+4.6%)</f>
        <v>13409720</v>
      </c>
      <c r="DT9" s="9">
        <f>RopaCaballero!DT9*(1+4.6%)</f>
        <v>13409720</v>
      </c>
      <c r="DU9" s="9">
        <f>RopaCaballero!DU9*(1+4.6%)</f>
        <v>13409720</v>
      </c>
      <c r="DV9" s="9">
        <f>RopaCaballero!DV9*(1+4.6%)</f>
        <v>13409720</v>
      </c>
      <c r="DW9" s="9">
        <f>RopaCaballero!DW9*(1+4.6%)</f>
        <v>9047900</v>
      </c>
      <c r="DX9" s="9">
        <f>RopaCaballero!DX9*(1+4.6%)</f>
        <v>8289550</v>
      </c>
      <c r="DY9" s="9">
        <f>RopaCaballero!DY9*(1+4.6%)</f>
        <v>9142040</v>
      </c>
      <c r="DZ9" s="9">
        <f>RopaCaballero!DZ9*(1+4.6%)</f>
        <v>8514440</v>
      </c>
      <c r="EA9" s="9">
        <f>RopaCaballero!EA9*(1+4.6%)</f>
        <v>14359488</v>
      </c>
      <c r="EB9" s="9">
        <f>RopaCaballero!EB9*(1+4.6%)</f>
        <v>14359488</v>
      </c>
      <c r="EC9" s="9">
        <f>RopaCaballero!EC9*(1+4.6%)</f>
        <v>12928560</v>
      </c>
      <c r="ED9" s="9">
        <f>RopaCaballero!ED9*(1+4.6%)</f>
        <v>15041480</v>
      </c>
      <c r="EE9" s="9">
        <f>RopaCaballero!EE9*(1+4.6%)</f>
        <v>13242360</v>
      </c>
      <c r="EF9" s="9">
        <f>RopaCaballero!EF9*(1+4.6%)</f>
        <v>11003920</v>
      </c>
      <c r="EG9" s="9">
        <f>RopaCaballero!EG9*(1+4.6%)</f>
        <v>11003920</v>
      </c>
      <c r="EH9" s="9">
        <f>RopaCaballero!EH9*(1+4.6%)</f>
        <v>14539400</v>
      </c>
      <c r="EI9" s="9">
        <f>RopaCaballero!EI9*(1+4.6%)</f>
        <v>14539400</v>
      </c>
      <c r="EJ9" s="9">
        <f>RopaCaballero!EJ9*(1+4.6%)</f>
        <v>14539400</v>
      </c>
      <c r="EK9" s="9">
        <f>RopaCaballero!EK9*(1+4.6%)</f>
        <v>14539400</v>
      </c>
      <c r="EL9" s="9">
        <f>RopaCaballero!EL9*(1+4.6%)</f>
        <v>14539400</v>
      </c>
      <c r="EM9" s="9">
        <f>RopaCaballero!EM9*(1+4.6%)</f>
        <v>10177580</v>
      </c>
      <c r="EN9" s="9">
        <f>RopaCaballero!EN9*(1+4.6%)</f>
        <v>11192200</v>
      </c>
      <c r="EO9" s="9">
        <f>RopaCaballero!EO9*(1+4.6%)</f>
        <v>10271720</v>
      </c>
      <c r="EP9" s="9">
        <f>RopaCaballero!EP9*(1+4.6%)</f>
        <v>9644120</v>
      </c>
      <c r="EQ9" s="9">
        <f>RopaCaballero!EQ9*(1+4.6%)</f>
        <v>15489168</v>
      </c>
      <c r="ER9" s="9">
        <f>RopaCaballero!ER9*(1+4.6%)</f>
        <v>15489168</v>
      </c>
      <c r="ES9" s="9">
        <f>RopaCaballero!ES9*(1+4.6%)</f>
        <v>14058240</v>
      </c>
      <c r="ET9" s="9">
        <f>RopaCaballero!ET9*(1+4.6%)</f>
        <v>23895870</v>
      </c>
      <c r="EU9" s="9">
        <f>RopaCaballero!EU9*(1+4.6%)</f>
        <v>20972300</v>
      </c>
      <c r="EV9" s="9">
        <f>RopaCaballero!EV9*(1+4.6%)</f>
        <v>16495420</v>
      </c>
      <c r="EW9" s="9">
        <f>RopaCaballero!EW9*(1+4.6%)</f>
        <v>16495420</v>
      </c>
      <c r="EX9" s="9">
        <f>RopaCaballero!EX9*(1+4.6%)</f>
        <v>23079990</v>
      </c>
      <c r="EY9" s="9">
        <f>RopaCaballero!EY9*(1+4.6%)</f>
        <v>23079990</v>
      </c>
      <c r="EZ9" s="9">
        <f>RopaCaballero!EZ9*(1+4.6%)</f>
        <v>23079990</v>
      </c>
      <c r="FA9" s="9">
        <f>RopaCaballero!FA9*(1+4.6%)</f>
        <v>23079990</v>
      </c>
      <c r="FB9" s="9">
        <f>RopaCaballero!FB9*(1+4.6%)</f>
        <v>23079990</v>
      </c>
      <c r="FC9" s="9">
        <f>RopaCaballero!FC9*(1+4.6%)</f>
        <v>12060380</v>
      </c>
      <c r="FD9" s="9">
        <f>RopaCaballero!FD9*(1+4.6%)</f>
        <v>17640790</v>
      </c>
      <c r="FE9" s="9">
        <f>RopaCaballero!FE9*(1+4.6%)</f>
        <v>11668130</v>
      </c>
      <c r="FF9" s="9">
        <f>RopaCaballero!FF9*(1+4.6%)</f>
        <v>15125160</v>
      </c>
      <c r="FG9" s="9">
        <f>RopaCaballero!FG9*(1+4.6%)</f>
        <v>23783948</v>
      </c>
      <c r="FH9" s="9">
        <f>RopaCaballero!FH9*(1+4.6%)</f>
        <v>23783948</v>
      </c>
      <c r="FI9" s="9">
        <f>RopaCaballero!FI9*(1+4.6%)</f>
        <v>21458690</v>
      </c>
      <c r="FJ9" s="3">
        <f t="shared" si="81"/>
        <v>341728.2</v>
      </c>
      <c r="FK9" s="3">
        <f t="shared" si="82"/>
        <v>327921</v>
      </c>
      <c r="FL9" s="3">
        <f t="shared" si="83"/>
        <v>317565.60000000003</v>
      </c>
      <c r="FM9" s="3">
        <f t="shared" si="1"/>
        <v>341728.2</v>
      </c>
      <c r="FN9" s="3">
        <f t="shared" si="2"/>
        <v>327921</v>
      </c>
      <c r="FO9" s="3">
        <f t="shared" si="3"/>
        <v>317565.60000000003</v>
      </c>
      <c r="FP9" s="3">
        <f t="shared" si="4"/>
        <v>304448.76</v>
      </c>
      <c r="FQ9" s="3">
        <f t="shared" si="5"/>
        <v>292147.8</v>
      </c>
      <c r="FR9" s="3">
        <f t="shared" si="6"/>
        <v>282922.08</v>
      </c>
      <c r="FS9" s="3">
        <f t="shared" si="7"/>
        <v>313768.62</v>
      </c>
      <c r="FT9" s="3">
        <f t="shared" si="8"/>
        <v>301091.09999999998</v>
      </c>
      <c r="FU9" s="3">
        <f t="shared" si="9"/>
        <v>291582.96000000002</v>
      </c>
      <c r="FV9" s="3">
        <f t="shared" si="84"/>
        <v>158437.62</v>
      </c>
      <c r="FW9" s="3">
        <f t="shared" si="85"/>
        <v>152036.1</v>
      </c>
      <c r="FX9" s="3">
        <f t="shared" si="86"/>
        <v>152036.1</v>
      </c>
      <c r="FY9" s="3">
        <f t="shared" si="11"/>
        <v>149117.76000000001</v>
      </c>
      <c r="FZ9" s="3">
        <f t="shared" si="12"/>
        <v>143092.79999999999</v>
      </c>
      <c r="GA9" s="3">
        <f t="shared" si="13"/>
        <v>138574.08000000002</v>
      </c>
      <c r="GB9" s="3">
        <f t="shared" si="14"/>
        <v>149117.76000000001</v>
      </c>
      <c r="GC9" s="3">
        <f t="shared" si="15"/>
        <v>143092.79999999999</v>
      </c>
      <c r="GD9" s="3">
        <f t="shared" si="16"/>
        <v>138574.08000000002</v>
      </c>
      <c r="GE9" s="3">
        <f t="shared" si="17"/>
        <v>158437.62</v>
      </c>
      <c r="GF9" s="3">
        <f t="shared" si="18"/>
        <v>152036.1</v>
      </c>
      <c r="GG9" s="3">
        <f t="shared" si="19"/>
        <v>152036.1</v>
      </c>
      <c r="GH9" s="14">
        <f t="shared" si="20"/>
        <v>20710.8</v>
      </c>
      <c r="GI9" s="3">
        <f t="shared" si="21"/>
        <v>19874</v>
      </c>
      <c r="GJ9" s="3">
        <f t="shared" si="22"/>
        <v>19246.400000000001</v>
      </c>
      <c r="GK9" s="3">
        <f t="shared" si="23"/>
        <v>18639.72</v>
      </c>
      <c r="GL9" s="3">
        <f t="shared" si="24"/>
        <v>17886.600000000002</v>
      </c>
      <c r="GM9" s="3">
        <f t="shared" si="25"/>
        <v>17321.760000000002</v>
      </c>
      <c r="GN9" s="3">
        <f t="shared" si="26"/>
        <v>25888.5</v>
      </c>
      <c r="GO9" s="3">
        <f t="shared" si="27"/>
        <v>24842.5</v>
      </c>
      <c r="GP9" s="3">
        <f t="shared" si="28"/>
        <v>24058</v>
      </c>
      <c r="GQ9" s="3">
        <f t="shared" si="29"/>
        <v>31066.2</v>
      </c>
      <c r="GR9" s="3">
        <f t="shared" si="30"/>
        <v>29811</v>
      </c>
      <c r="GS9" s="3">
        <f t="shared" si="31"/>
        <v>28869.600000000002</v>
      </c>
      <c r="GT9" s="3">
        <f t="shared" si="32"/>
        <v>17604.18</v>
      </c>
      <c r="GU9" s="3">
        <f t="shared" si="33"/>
        <v>16892.900000000001</v>
      </c>
      <c r="GV9" s="3">
        <f t="shared" si="34"/>
        <v>16359.44</v>
      </c>
      <c r="GW9" s="3">
        <f t="shared" si="35"/>
        <v>17604.18</v>
      </c>
      <c r="GX9" s="3">
        <f t="shared" si="36"/>
        <v>16892.900000000001</v>
      </c>
      <c r="GY9" s="3">
        <f t="shared" si="37"/>
        <v>16359.44</v>
      </c>
      <c r="GZ9" s="3">
        <f t="shared" si="38"/>
        <v>1464.4</v>
      </c>
      <c r="HA9" s="3">
        <f t="shared" si="38"/>
        <v>941400</v>
      </c>
      <c r="HB9" s="3">
        <f t="shared" si="38"/>
        <v>889100</v>
      </c>
      <c r="HC9" s="3">
        <f t="shared" si="39"/>
        <v>21395930</v>
      </c>
      <c r="HD9" s="3">
        <f t="shared" si="40"/>
        <v>23456550</v>
      </c>
      <c r="HE9" s="3">
        <f t="shared" si="41"/>
        <v>24586230</v>
      </c>
      <c r="HF9" s="3">
        <f t="shared" si="42"/>
        <v>25715910</v>
      </c>
      <c r="HG9" s="3">
        <f t="shared" si="43"/>
        <v>35898720</v>
      </c>
      <c r="HH9" s="3">
        <f t="shared" si="44"/>
        <v>39287760</v>
      </c>
      <c r="HI9" s="3">
        <f t="shared" si="45"/>
        <v>61363590</v>
      </c>
      <c r="HJ9" s="3">
        <f t="shared" si="46"/>
        <v>25104000</v>
      </c>
      <c r="HK9" s="3">
        <f t="shared" si="47"/>
        <v>25292280</v>
      </c>
      <c r="HL9" s="3">
        <f t="shared" si="48"/>
        <v>26421960</v>
      </c>
      <c r="HM9" s="3">
        <f t="shared" si="49"/>
        <v>27551640</v>
      </c>
      <c r="HN9" s="3">
        <f t="shared" si="50"/>
        <v>35867340</v>
      </c>
      <c r="HO9" s="3">
        <f t="shared" si="51"/>
        <v>39256380</v>
      </c>
      <c r="HP9" s="3">
        <f t="shared" si="52"/>
        <v>58220360</v>
      </c>
      <c r="HQ9" s="3">
        <f t="shared" si="53"/>
        <v>40271000</v>
      </c>
      <c r="HR9" s="3">
        <f t="shared" si="54"/>
        <v>24366570</v>
      </c>
      <c r="HS9" s="3">
        <f t="shared" si="55"/>
        <v>25370730</v>
      </c>
      <c r="HT9" s="3">
        <f t="shared" si="56"/>
        <v>26374890</v>
      </c>
      <c r="HU9" s="3">
        <f t="shared" si="57"/>
        <v>35961480</v>
      </c>
      <c r="HV9" s="3">
        <f t="shared" si="58"/>
        <v>40271000</v>
      </c>
      <c r="HW9" s="3">
        <f t="shared" si="59"/>
        <v>63800770</v>
      </c>
      <c r="HX9" s="3">
        <f t="shared" si="60"/>
        <v>12426480</v>
      </c>
      <c r="HY9" s="3">
        <f t="shared" si="61"/>
        <v>13744440</v>
      </c>
      <c r="HZ9" s="3">
        <f t="shared" si="62"/>
        <v>14497560</v>
      </c>
      <c r="IA9" s="3">
        <f t="shared" si="63"/>
        <v>15250680</v>
      </c>
      <c r="IB9" s="3">
        <f t="shared" si="64"/>
        <v>18922140</v>
      </c>
      <c r="IC9" s="3">
        <f t="shared" si="65"/>
        <v>21181500</v>
      </c>
      <c r="ID9" s="3">
        <f t="shared" si="66"/>
        <v>28555800</v>
      </c>
      <c r="IE9" s="3">
        <f t="shared" si="67"/>
        <v>16511110</v>
      </c>
      <c r="IF9" s="3">
        <f t="shared" si="68"/>
        <v>16416970</v>
      </c>
      <c r="IG9" s="3">
        <f t="shared" si="69"/>
        <v>17170090</v>
      </c>
      <c r="IH9" s="3">
        <f t="shared" si="70"/>
        <v>17923210</v>
      </c>
      <c r="II9" s="3">
        <f t="shared" si="71"/>
        <v>22457620</v>
      </c>
      <c r="IJ9" s="3">
        <f t="shared" si="72"/>
        <v>24716980</v>
      </c>
      <c r="IK9" s="3">
        <f t="shared" si="73"/>
        <v>35140370</v>
      </c>
      <c r="IL9" s="3">
        <f t="shared" si="74"/>
        <v>15846900</v>
      </c>
      <c r="IM9" s="3">
        <f t="shared" si="75"/>
        <v>15491260</v>
      </c>
      <c r="IN9" s="3">
        <f t="shared" si="76"/>
        <v>16118860</v>
      </c>
      <c r="IO9" s="3">
        <f t="shared" si="77"/>
        <v>26374890</v>
      </c>
      <c r="IP9" s="3">
        <f t="shared" si="78"/>
        <v>22551760</v>
      </c>
      <c r="IQ9" s="3">
        <f t="shared" si="79"/>
        <v>25731600</v>
      </c>
      <c r="IR9" s="3">
        <f t="shared" si="80"/>
        <v>25731600</v>
      </c>
      <c r="IS9" s="3">
        <f t="array" ref="IS9">SUM(IF($C$2:$IR$2&gt;=1,C9:IR9,0))</f>
        <v>259861817.55999994</v>
      </c>
      <c r="IT9" s="5" t="s">
        <v>164</v>
      </c>
    </row>
    <row r="10" spans="1:254" x14ac:dyDescent="0.2">
      <c r="A10" s="2" t="s">
        <v>133</v>
      </c>
      <c r="B10" s="1" t="s">
        <v>2</v>
      </c>
      <c r="C10" s="9">
        <f>RopaCaballero!C10*(1+4.6%)</f>
        <v>176774</v>
      </c>
      <c r="D10" s="9">
        <f>RopaCaballero!D10*(1+4.6%)</f>
        <v>43932</v>
      </c>
      <c r="E10" s="9">
        <f>RopaCaballero!E10*(1+4.6%)</f>
        <v>43932</v>
      </c>
      <c r="F10" s="9">
        <f>RopaCaballero!F10*(1+4.6%)</f>
        <v>20920</v>
      </c>
      <c r="G10" s="9">
        <f>RopaCaballero!G10*(1+4.6%)</f>
        <v>125520</v>
      </c>
      <c r="H10" s="9">
        <f>RopaCaballero!H10*(1+4.6%)</f>
        <v>43932</v>
      </c>
      <c r="I10" s="9">
        <f>RopaCaballero!I10*(1+4.6%)</f>
        <v>12552</v>
      </c>
      <c r="J10" s="9">
        <f>RopaCaballero!J10*(1+4.6%)</f>
        <v>12552</v>
      </c>
      <c r="K10" s="9">
        <f>RopaCaballero!K10*(1+4.6%)</f>
        <v>43932</v>
      </c>
      <c r="L10" s="9">
        <f>RopaCaballero!L10*(1+4.6%)</f>
        <v>50208</v>
      </c>
      <c r="M10" s="9">
        <f>RopaCaballero!M10*(1+4.6%)</f>
        <v>47070</v>
      </c>
      <c r="N10" s="9">
        <f>RopaCaballero!N10*(1+4.6%)</f>
        <v>47070</v>
      </c>
      <c r="O10" s="9">
        <f>RopaCaballero!O10*(1+4.6%)</f>
        <v>16736</v>
      </c>
      <c r="P10" s="9">
        <f>RopaCaballero!P10*(1+4.6%)</f>
        <v>10460</v>
      </c>
      <c r="Q10" s="9">
        <f>RopaCaballero!Q10*(1+4.6%)</f>
        <v>10460</v>
      </c>
      <c r="R10" s="9">
        <f>RopaCaballero!R10*(1+4.6%)</f>
        <v>18828</v>
      </c>
      <c r="S10" s="9">
        <f>RopaCaballero!S10*(1+4.6%)</f>
        <v>166314</v>
      </c>
      <c r="T10" s="9">
        <f>RopaCaballero!T10*(1+4.6%)</f>
        <v>39748</v>
      </c>
      <c r="U10" s="9">
        <f>RopaCaballero!U10*(1+4.6%)</f>
        <v>39748</v>
      </c>
      <c r="V10" s="9">
        <f>RopaCaballero!V10*(1+4.6%)</f>
        <v>18828</v>
      </c>
      <c r="W10" s="9">
        <f>RopaCaballero!W10*(1+4.6%)</f>
        <v>115060</v>
      </c>
      <c r="X10" s="9">
        <f>RopaCaballero!X10*(1+4.6%)</f>
        <v>39748</v>
      </c>
      <c r="Y10" s="9">
        <f>RopaCaballero!Y10*(1+4.6%)</f>
        <v>10460</v>
      </c>
      <c r="Z10" s="9">
        <f>RopaCaballero!Z10*(1+4.6%)</f>
        <v>10460</v>
      </c>
      <c r="AA10" s="9">
        <f>RopaCaballero!AA10*(1+4.6%)</f>
        <v>37656</v>
      </c>
      <c r="AB10" s="9">
        <f>RopaCaballero!AB10*(1+4.6%)</f>
        <v>43932</v>
      </c>
      <c r="AC10" s="9">
        <f>RopaCaballero!AC10*(1+4.6%)</f>
        <v>43932</v>
      </c>
      <c r="AD10" s="9">
        <f>RopaCaballero!AD10*(1+4.6%)</f>
        <v>43932</v>
      </c>
      <c r="AE10" s="9">
        <f>RopaCaballero!AE10*(1+4.6%)</f>
        <v>14644</v>
      </c>
      <c r="AF10" s="9">
        <f>RopaCaballero!AF10*(1+4.6%)</f>
        <v>8368</v>
      </c>
      <c r="AG10" s="9">
        <f>RopaCaballero!AG10*(1+4.6%)</f>
        <v>8368</v>
      </c>
      <c r="AH10" s="9">
        <f>RopaCaballero!AH10*(1+4.6%)</f>
        <v>16736</v>
      </c>
      <c r="AI10" s="9">
        <f>RopaCaballero!AI10*(1+4.6%)</f>
        <v>142256</v>
      </c>
      <c r="AJ10" s="9">
        <f>RopaCaballero!AJ10*(1+4.6%)</f>
        <v>33472</v>
      </c>
      <c r="AK10" s="9">
        <f>RopaCaballero!AK10*(1+4.6%)</f>
        <v>33472</v>
      </c>
      <c r="AL10" s="9">
        <f>RopaCaballero!AL10*(1+4.6%)</f>
        <v>16736</v>
      </c>
      <c r="AM10" s="9">
        <f>RopaCaballero!AM10*(1+4.6%)</f>
        <v>94140</v>
      </c>
      <c r="AN10" s="9">
        <f>RopaCaballero!AN10*(1+4.6%)</f>
        <v>33472</v>
      </c>
      <c r="AO10" s="9">
        <f>RopaCaballero!AO10*(1+4.6%)</f>
        <v>8368</v>
      </c>
      <c r="AP10" s="9">
        <f>RopaCaballero!AP10*(1+4.6%)</f>
        <v>8368</v>
      </c>
      <c r="AQ10" s="9">
        <f>RopaCaballero!AQ10*(1+4.6%)</f>
        <v>31380</v>
      </c>
      <c r="AR10" s="9">
        <f>RopaCaballero!AR10*(1+4.6%)</f>
        <v>39748</v>
      </c>
      <c r="AS10" s="9">
        <f>RopaCaballero!AS10*(1+4.6%)</f>
        <v>37656</v>
      </c>
      <c r="AT10" s="9">
        <f>RopaCaballero!AT10*(1+4.6%)</f>
        <v>37656</v>
      </c>
      <c r="AU10" s="9">
        <f>RopaCaballero!AU10*(1+4.6%)</f>
        <v>12552</v>
      </c>
      <c r="AV10" s="9">
        <f>RopaCaballero!AV10*(1+4.6%)</f>
        <v>6276</v>
      </c>
      <c r="AW10" s="9">
        <f>RopaCaballero!AW10*(1+4.6%)</f>
        <v>6276</v>
      </c>
      <c r="AX10" s="9">
        <f>RopaCaballero!AX10*(1+4.6%)</f>
        <v>12552</v>
      </c>
      <c r="AY10" s="9">
        <f>RopaCaballero!AY10*(1+4.6%)</f>
        <v>10.46</v>
      </c>
      <c r="AZ10" s="9">
        <f>RopaCaballero!AZ10*(1+4.6%)</f>
        <v>5230000</v>
      </c>
      <c r="BA10" s="9">
        <f>RopaCaballero!BA10*(1+4.6%)</f>
        <v>8368000</v>
      </c>
      <c r="BB10" s="9">
        <f>RopaCaballero!BB10*(1+4.6%)</f>
        <v>2615000</v>
      </c>
      <c r="BC10" s="9">
        <f>RopaCaballero!BC10*(1+4.6%)</f>
        <v>2615000</v>
      </c>
      <c r="BD10" s="9">
        <f>RopaCaballero!BD10*(1+4.6%)</f>
        <v>2615000</v>
      </c>
      <c r="BE10" s="9">
        <f>RopaCaballero!BE10*(1+4.6%)</f>
        <v>2615000</v>
      </c>
      <c r="BF10" s="9">
        <f>RopaCaballero!BF10*(1+4.6%)</f>
        <v>2615000</v>
      </c>
      <c r="BG10" s="9">
        <f>RopaCaballero!BG10*(1+4.6%)</f>
        <v>2615000</v>
      </c>
      <c r="BH10" s="9">
        <f>RopaCaballero!BH10*(1+4.6%)</f>
        <v>2615000</v>
      </c>
      <c r="BI10" s="9">
        <f>RopaCaballero!BI10*(1+4.6%)</f>
        <v>2615000</v>
      </c>
      <c r="BJ10" s="9">
        <f>RopaCaballero!BJ10*(1+4.6%)</f>
        <v>2615000</v>
      </c>
      <c r="BK10" s="9">
        <f>RopaCaballero!BK10*(1+4.6%)</f>
        <v>2615000</v>
      </c>
      <c r="BL10" s="9">
        <f>RopaCaballero!BL10*(1+4.6%)</f>
        <v>2615000</v>
      </c>
      <c r="BM10" s="9">
        <f>RopaCaballero!BM10*(1+4.6%)</f>
        <v>2615000</v>
      </c>
      <c r="BN10" s="9">
        <f>RopaCaballero!BN10*(1+4.6%)</f>
        <v>2615000</v>
      </c>
      <c r="BO10" s="9">
        <f>RopaCaballero!BO10*(1+4.6%)</f>
        <v>2615000</v>
      </c>
      <c r="BP10" s="9">
        <f>RopaCaballero!BP10*(1+4.6%)</f>
        <v>2615000</v>
      </c>
      <c r="BQ10" s="9">
        <f>RopaCaballero!BQ10*(1+4.6%)</f>
        <v>2615000</v>
      </c>
      <c r="BR10" s="9">
        <f>RopaCaballero!BR10*(1+4.6%)</f>
        <v>2615000</v>
      </c>
      <c r="BS10" s="9">
        <f>RopaCaballero!BS10*(1+4.6%)</f>
        <v>2615000</v>
      </c>
      <c r="BT10" s="9">
        <f>RopaCaballero!BT10*(1+4.6%)</f>
        <v>2615000</v>
      </c>
      <c r="BU10" s="9">
        <f>RopaCaballero!BU10*(1+4.6%)</f>
        <v>2615000</v>
      </c>
      <c r="BV10" s="9">
        <f>RopaCaballero!BV10*(1+4.6%)</f>
        <v>2615000</v>
      </c>
      <c r="BW10" s="9">
        <f>RopaCaballero!BW10*(1+4.6%)</f>
        <v>2615000</v>
      </c>
      <c r="BX10" s="9">
        <f>RopaCaballero!BX10*(1+4.6%)</f>
        <v>2615000</v>
      </c>
      <c r="BY10" s="9">
        <f>RopaCaballero!BY10*(1+4.6%)</f>
        <v>2615000</v>
      </c>
      <c r="BZ10" s="9">
        <f>RopaCaballero!BZ10*(1+4.6%)</f>
        <v>2615000</v>
      </c>
      <c r="CA10" s="9">
        <f>RopaCaballero!CA10*(1+4.6%)</f>
        <v>2615000</v>
      </c>
      <c r="CB10" s="9">
        <f>RopaCaballero!CB10*(1+4.6%)</f>
        <v>2615000</v>
      </c>
      <c r="CC10" s="9">
        <f>RopaCaballero!CC10*(1+4.6%)</f>
        <v>2615000</v>
      </c>
      <c r="CD10" s="9">
        <f>RopaCaballero!CD10*(1+4.6%)</f>
        <v>2615000</v>
      </c>
      <c r="CE10" s="9">
        <f>RopaCaballero!CE10*(1+4.6%)</f>
        <v>2615000</v>
      </c>
      <c r="CF10" s="9">
        <f>RopaCaballero!CF10*(1+4.6%)</f>
        <v>2615000</v>
      </c>
      <c r="CG10" s="9">
        <f>RopaCaballero!CG10*(1+4.6%)</f>
        <v>2615000</v>
      </c>
      <c r="CH10" s="9">
        <f>RopaCaballero!CH10*(1+4.6%)</f>
        <v>2615000</v>
      </c>
      <c r="CI10" s="9">
        <f>RopaCaballero!CI10*(1+4.6%)</f>
        <v>2615000</v>
      </c>
      <c r="CJ10" s="9">
        <f>RopaCaballero!CJ10*(1+4.6%)</f>
        <v>2615000</v>
      </c>
      <c r="CK10" s="9">
        <f>RopaCaballero!CK10*(1+4.6%)</f>
        <v>2615000</v>
      </c>
      <c r="CL10" s="9">
        <f>RopaCaballero!CL10*(1+4.6%)</f>
        <v>2615000</v>
      </c>
      <c r="CM10" s="9">
        <f>RopaCaballero!CM10*(1+4.6%)</f>
        <v>2615000</v>
      </c>
      <c r="CN10" s="9">
        <f>RopaCaballero!CN10*(1+4.6%)</f>
        <v>2615000</v>
      </c>
      <c r="CO10" s="9">
        <f>RopaCaballero!CO10*(1+4.6%)</f>
        <v>2615000</v>
      </c>
      <c r="CP10" s="9">
        <f>RopaCaballero!CP10*(1+4.6%)</f>
        <v>2615000</v>
      </c>
      <c r="CQ10" s="9">
        <f>RopaCaballero!CQ10*(1+4.6%)</f>
        <v>2615000</v>
      </c>
      <c r="CR10" s="9">
        <f>RopaCaballero!CR10*(1+4.6%)</f>
        <v>2615000</v>
      </c>
      <c r="CS10" s="9">
        <f>RopaCaballero!CS10*(1+4.6%)</f>
        <v>2615000</v>
      </c>
      <c r="CT10" s="9">
        <f>RopaCaballero!CT10*(1+4.6%)</f>
        <v>2615000</v>
      </c>
      <c r="CU10" s="9">
        <f>RopaCaballero!CU10*(1+4.6%)</f>
        <v>2615000</v>
      </c>
      <c r="CV10" s="9">
        <f>RopaCaballero!CV10*(1+4.6%)</f>
        <v>2615000</v>
      </c>
      <c r="CW10" s="9">
        <f>RopaCaballero!CW10*(1+4.6%)</f>
        <v>2615000</v>
      </c>
      <c r="CX10" s="9">
        <f>RopaCaballero!CX10*(1+4.6%)</f>
        <v>2615000</v>
      </c>
      <c r="CY10" s="9">
        <f>RopaCaballero!CY10*(1+4.6%)</f>
        <v>2615000</v>
      </c>
      <c r="CZ10" s="9">
        <f>RopaCaballero!CZ10*(1+4.6%)</f>
        <v>2615000</v>
      </c>
      <c r="DA10" s="9">
        <f>RopaCaballero!DA10*(1+4.6%)</f>
        <v>2615000</v>
      </c>
      <c r="DB10" s="9">
        <f>RopaCaballero!DB10*(1+4.6%)</f>
        <v>2615000</v>
      </c>
      <c r="DC10" s="9">
        <f>RopaCaballero!DC10*(1+4.6%)</f>
        <v>2615000</v>
      </c>
      <c r="DD10" s="9">
        <f>RopaCaballero!DD10*(1+4.6%)</f>
        <v>2615000</v>
      </c>
      <c r="DE10" s="9">
        <f>RopaCaballero!DE10*(1+4.6%)</f>
        <v>2615000</v>
      </c>
      <c r="DF10" s="9">
        <f>RopaCaballero!DF10*(1+4.6%)</f>
        <v>2615000</v>
      </c>
      <c r="DG10" s="9">
        <f>RopaCaballero!DG10*(1+4.6%)</f>
        <v>2615000</v>
      </c>
      <c r="DH10" s="9">
        <f>RopaCaballero!DH10*(1+4.6%)</f>
        <v>2615000</v>
      </c>
      <c r="DI10" s="9">
        <f>RopaCaballero!DI10*(1+4.6%)</f>
        <v>2615000</v>
      </c>
      <c r="DJ10" s="9">
        <f>RopaCaballero!DJ10*(1+4.6%)</f>
        <v>2615000</v>
      </c>
      <c r="DK10" s="9">
        <f>RopaCaballero!DK10*(1+4.6%)</f>
        <v>2615000</v>
      </c>
      <c r="DL10" s="9">
        <f>RopaCaballero!DL10*(1+4.6%)</f>
        <v>2615000</v>
      </c>
      <c r="DM10" s="9">
        <f>RopaCaballero!DM10*(1+4.6%)</f>
        <v>2615000</v>
      </c>
      <c r="DN10" s="9">
        <f>RopaCaballero!DN10*(1+4.6%)</f>
        <v>2615000</v>
      </c>
      <c r="DO10" s="9">
        <f>RopaCaballero!DO10*(1+4.6%)</f>
        <v>2615000</v>
      </c>
      <c r="DP10" s="9">
        <f>RopaCaballero!DP10*(1+4.6%)</f>
        <v>2615000</v>
      </c>
      <c r="DQ10" s="9">
        <f>RopaCaballero!DQ10*(1+4.6%)</f>
        <v>2615000</v>
      </c>
      <c r="DR10" s="9">
        <f>RopaCaballero!DR10*(1+4.6%)</f>
        <v>2615000</v>
      </c>
      <c r="DS10" s="9">
        <f>RopaCaballero!DS10*(1+4.6%)</f>
        <v>2615000</v>
      </c>
      <c r="DT10" s="9">
        <f>RopaCaballero!DT10*(1+4.6%)</f>
        <v>2615000</v>
      </c>
      <c r="DU10" s="9">
        <f>RopaCaballero!DU10*(1+4.6%)</f>
        <v>2615000</v>
      </c>
      <c r="DV10" s="9">
        <f>RopaCaballero!DV10*(1+4.6%)</f>
        <v>2615000</v>
      </c>
      <c r="DW10" s="9">
        <f>RopaCaballero!DW10*(1+4.6%)</f>
        <v>2615000</v>
      </c>
      <c r="DX10" s="9">
        <f>RopaCaballero!DX10*(1+4.6%)</f>
        <v>2615000</v>
      </c>
      <c r="DY10" s="9">
        <f>RopaCaballero!DY10*(1+4.6%)</f>
        <v>2615000</v>
      </c>
      <c r="DZ10" s="9">
        <f>RopaCaballero!DZ10*(1+4.6%)</f>
        <v>2615000</v>
      </c>
      <c r="EA10" s="9">
        <f>RopaCaballero!EA10*(1+4.6%)</f>
        <v>2615000</v>
      </c>
      <c r="EB10" s="9">
        <f>RopaCaballero!EB10*(1+4.6%)</f>
        <v>2615000</v>
      </c>
      <c r="EC10" s="9">
        <f>RopaCaballero!EC10*(1+4.6%)</f>
        <v>2615000</v>
      </c>
      <c r="ED10" s="9">
        <f>RopaCaballero!ED10*(1+4.6%)</f>
        <v>2615000</v>
      </c>
      <c r="EE10" s="9">
        <f>RopaCaballero!EE10*(1+4.6%)</f>
        <v>2615000</v>
      </c>
      <c r="EF10" s="9">
        <f>RopaCaballero!EF10*(1+4.6%)</f>
        <v>2615000</v>
      </c>
      <c r="EG10" s="9">
        <f>RopaCaballero!EG10*(1+4.6%)</f>
        <v>2615000</v>
      </c>
      <c r="EH10" s="9">
        <f>RopaCaballero!EH10*(1+4.6%)</f>
        <v>2615000</v>
      </c>
      <c r="EI10" s="9">
        <f>RopaCaballero!EI10*(1+4.6%)</f>
        <v>2615000</v>
      </c>
      <c r="EJ10" s="9">
        <f>RopaCaballero!EJ10*(1+4.6%)</f>
        <v>2615000</v>
      </c>
      <c r="EK10" s="9">
        <f>RopaCaballero!EK10*(1+4.6%)</f>
        <v>2615000</v>
      </c>
      <c r="EL10" s="9">
        <f>RopaCaballero!EL10*(1+4.6%)</f>
        <v>2615000</v>
      </c>
      <c r="EM10" s="9">
        <f>RopaCaballero!EM10*(1+4.6%)</f>
        <v>2615000</v>
      </c>
      <c r="EN10" s="9">
        <f>RopaCaballero!EN10*(1+4.6%)</f>
        <v>2615000</v>
      </c>
      <c r="EO10" s="9">
        <f>RopaCaballero!EO10*(1+4.6%)</f>
        <v>2615000</v>
      </c>
      <c r="EP10" s="9">
        <f>RopaCaballero!EP10*(1+4.6%)</f>
        <v>2615000</v>
      </c>
      <c r="EQ10" s="9">
        <f>RopaCaballero!EQ10*(1+4.6%)</f>
        <v>2615000</v>
      </c>
      <c r="ER10" s="9">
        <f>RopaCaballero!ER10*(1+4.6%)</f>
        <v>2615000</v>
      </c>
      <c r="ES10" s="9">
        <f>RopaCaballero!ES10*(1+4.6%)</f>
        <v>2615000</v>
      </c>
      <c r="ET10" s="9">
        <f>RopaCaballero!ET10*(1+4.6%)</f>
        <v>2615000</v>
      </c>
      <c r="EU10" s="9">
        <f>RopaCaballero!EU10*(1+4.6%)</f>
        <v>2615000</v>
      </c>
      <c r="EV10" s="9">
        <f>RopaCaballero!EV10*(1+4.6%)</f>
        <v>2615000</v>
      </c>
      <c r="EW10" s="9">
        <f>RopaCaballero!EW10*(1+4.6%)</f>
        <v>2615000</v>
      </c>
      <c r="EX10" s="9">
        <f>RopaCaballero!EX10*(1+4.6%)</f>
        <v>2615000</v>
      </c>
      <c r="EY10" s="9">
        <f>RopaCaballero!EY10*(1+4.6%)</f>
        <v>2615000</v>
      </c>
      <c r="EZ10" s="9">
        <f>RopaCaballero!EZ10*(1+4.6%)</f>
        <v>2615000</v>
      </c>
      <c r="FA10" s="9">
        <f>RopaCaballero!FA10*(1+4.6%)</f>
        <v>2615000</v>
      </c>
      <c r="FB10" s="9">
        <f>RopaCaballero!FB10*(1+4.6%)</f>
        <v>2615000</v>
      </c>
      <c r="FC10" s="9">
        <f>RopaCaballero!FC10*(1+4.6%)</f>
        <v>2615000</v>
      </c>
      <c r="FD10" s="9">
        <f>RopaCaballero!FD10*(1+4.6%)</f>
        <v>2615000</v>
      </c>
      <c r="FE10" s="9">
        <f>RopaCaballero!FE10*(1+4.6%)</f>
        <v>2615000</v>
      </c>
      <c r="FF10" s="9">
        <f>RopaCaballero!FF10*(1+4.6%)</f>
        <v>2615000</v>
      </c>
      <c r="FG10" s="9">
        <f>RopaCaballero!FG10*(1+4.6%)</f>
        <v>2615000</v>
      </c>
      <c r="FH10" s="9">
        <f>RopaCaballero!FH10*(1+4.6%)</f>
        <v>2615000</v>
      </c>
      <c r="FI10" s="9">
        <f>RopaCaballero!FI10*(1+4.6%)</f>
        <v>2615000</v>
      </c>
      <c r="FJ10" s="3">
        <f t="shared" si="81"/>
        <v>241626</v>
      </c>
      <c r="FK10" s="3">
        <f t="shared" si="82"/>
        <v>224890</v>
      </c>
      <c r="FL10" s="3">
        <f t="shared" si="83"/>
        <v>192464</v>
      </c>
      <c r="FM10" s="3">
        <f t="shared" si="1"/>
        <v>241626</v>
      </c>
      <c r="FN10" s="3">
        <f t="shared" si="2"/>
        <v>224890</v>
      </c>
      <c r="FO10" s="3">
        <f t="shared" si="3"/>
        <v>192464</v>
      </c>
      <c r="FP10" s="3">
        <f t="shared" si="4"/>
        <v>219660</v>
      </c>
      <c r="FQ10" s="3">
        <f t="shared" si="5"/>
        <v>198740</v>
      </c>
      <c r="FR10" s="3">
        <f t="shared" si="6"/>
        <v>167360</v>
      </c>
      <c r="FS10" s="3">
        <f t="shared" si="7"/>
        <v>216522</v>
      </c>
      <c r="FT10" s="3">
        <f t="shared" si="8"/>
        <v>198740</v>
      </c>
      <c r="FU10" s="3">
        <f t="shared" si="9"/>
        <v>165268</v>
      </c>
      <c r="FV10" s="3">
        <f t="shared" si="84"/>
        <v>94140</v>
      </c>
      <c r="FW10" s="3">
        <f t="shared" si="85"/>
        <v>83680</v>
      </c>
      <c r="FX10" s="3">
        <f t="shared" si="86"/>
        <v>83680</v>
      </c>
      <c r="FY10" s="3">
        <f t="shared" si="11"/>
        <v>94140</v>
      </c>
      <c r="FZ10" s="3">
        <f t="shared" si="12"/>
        <v>83680</v>
      </c>
      <c r="GA10" s="3">
        <f t="shared" si="13"/>
        <v>73220</v>
      </c>
      <c r="GB10" s="3">
        <f t="shared" si="14"/>
        <v>94140</v>
      </c>
      <c r="GC10" s="3">
        <f t="shared" si="15"/>
        <v>83680</v>
      </c>
      <c r="GD10" s="3">
        <f t="shared" si="16"/>
        <v>73220</v>
      </c>
      <c r="GE10" s="3">
        <f t="shared" si="17"/>
        <v>91002</v>
      </c>
      <c r="GF10" s="3">
        <f t="shared" si="18"/>
        <v>83680</v>
      </c>
      <c r="GG10" s="3">
        <f t="shared" si="19"/>
        <v>83680</v>
      </c>
      <c r="GH10" s="14">
        <f t="shared" si="20"/>
        <v>16736</v>
      </c>
      <c r="GI10" s="3">
        <f t="shared" si="21"/>
        <v>14644</v>
      </c>
      <c r="GJ10" s="3">
        <f t="shared" si="22"/>
        <v>12552</v>
      </c>
      <c r="GK10" s="3">
        <f t="shared" si="23"/>
        <v>12552</v>
      </c>
      <c r="GL10" s="3">
        <f t="shared" si="24"/>
        <v>10460</v>
      </c>
      <c r="GM10" s="3">
        <f t="shared" si="25"/>
        <v>8368</v>
      </c>
      <c r="GN10" s="3">
        <f t="shared" si="26"/>
        <v>12552</v>
      </c>
      <c r="GO10" s="3">
        <f t="shared" si="27"/>
        <v>10460</v>
      </c>
      <c r="GP10" s="3">
        <f t="shared" si="28"/>
        <v>8368</v>
      </c>
      <c r="GQ10" s="3">
        <f t="shared" si="29"/>
        <v>18828</v>
      </c>
      <c r="GR10" s="3">
        <f t="shared" si="30"/>
        <v>16736</v>
      </c>
      <c r="GS10" s="3">
        <f t="shared" si="31"/>
        <v>12552</v>
      </c>
      <c r="GT10" s="3">
        <f t="shared" si="32"/>
        <v>10460</v>
      </c>
      <c r="GU10" s="3">
        <f t="shared" si="33"/>
        <v>8368</v>
      </c>
      <c r="GV10" s="3">
        <f t="shared" si="34"/>
        <v>6276</v>
      </c>
      <c r="GW10" s="3">
        <f t="shared" si="35"/>
        <v>10460</v>
      </c>
      <c r="GX10" s="3">
        <f t="shared" si="36"/>
        <v>8368</v>
      </c>
      <c r="GY10" s="3">
        <f t="shared" si="37"/>
        <v>6276</v>
      </c>
      <c r="GZ10" s="3">
        <f t="shared" si="38"/>
        <v>10.46</v>
      </c>
      <c r="HA10" s="3">
        <f t="shared" si="38"/>
        <v>5230000</v>
      </c>
      <c r="HB10" s="3">
        <f t="shared" si="38"/>
        <v>8368000</v>
      </c>
      <c r="HC10" s="3">
        <f t="shared" si="39"/>
        <v>7845000</v>
      </c>
      <c r="HD10" s="3">
        <f t="shared" si="40"/>
        <v>7845000</v>
      </c>
      <c r="HE10" s="3">
        <f t="shared" si="41"/>
        <v>7845000</v>
      </c>
      <c r="HF10" s="3">
        <f t="shared" si="42"/>
        <v>7845000</v>
      </c>
      <c r="HG10" s="3">
        <f t="shared" si="43"/>
        <v>7845000</v>
      </c>
      <c r="HH10" s="3">
        <f t="shared" si="44"/>
        <v>7845000</v>
      </c>
      <c r="HI10" s="3">
        <f t="shared" si="45"/>
        <v>7845000</v>
      </c>
      <c r="HJ10" s="3">
        <f t="shared" si="46"/>
        <v>7845000</v>
      </c>
      <c r="HK10" s="3">
        <f t="shared" si="47"/>
        <v>7845000</v>
      </c>
      <c r="HL10" s="3">
        <f t="shared" si="48"/>
        <v>7845000</v>
      </c>
      <c r="HM10" s="3">
        <f t="shared" si="49"/>
        <v>7845000</v>
      </c>
      <c r="HN10" s="3">
        <f t="shared" si="50"/>
        <v>7845000</v>
      </c>
      <c r="HO10" s="3">
        <f t="shared" si="51"/>
        <v>7845000</v>
      </c>
      <c r="HP10" s="3">
        <f t="shared" si="52"/>
        <v>7845000</v>
      </c>
      <c r="HQ10" s="3">
        <f t="shared" si="53"/>
        <v>7845000</v>
      </c>
      <c r="HR10" s="3">
        <f t="shared" si="54"/>
        <v>7845000</v>
      </c>
      <c r="HS10" s="3">
        <f t="shared" si="55"/>
        <v>7845000</v>
      </c>
      <c r="HT10" s="3">
        <f t="shared" si="56"/>
        <v>7845000</v>
      </c>
      <c r="HU10" s="3">
        <f t="shared" si="57"/>
        <v>7845000</v>
      </c>
      <c r="HV10" s="3">
        <f t="shared" si="58"/>
        <v>7845000</v>
      </c>
      <c r="HW10" s="3">
        <f t="shared" si="59"/>
        <v>7845000</v>
      </c>
      <c r="HX10" s="3">
        <f t="shared" si="60"/>
        <v>5230000</v>
      </c>
      <c r="HY10" s="3">
        <f t="shared" si="61"/>
        <v>5230000</v>
      </c>
      <c r="HZ10" s="3">
        <f t="shared" si="62"/>
        <v>5230000</v>
      </c>
      <c r="IA10" s="3">
        <f t="shared" si="63"/>
        <v>5230000</v>
      </c>
      <c r="IB10" s="3">
        <f t="shared" si="64"/>
        <v>5230000</v>
      </c>
      <c r="IC10" s="3">
        <f t="shared" si="65"/>
        <v>5230000</v>
      </c>
      <c r="ID10" s="3">
        <f t="shared" si="66"/>
        <v>5230000</v>
      </c>
      <c r="IE10" s="3">
        <f t="shared" si="67"/>
        <v>5230000</v>
      </c>
      <c r="IF10" s="3">
        <f t="shared" si="68"/>
        <v>5230000</v>
      </c>
      <c r="IG10" s="3">
        <f t="shared" si="69"/>
        <v>5230000</v>
      </c>
      <c r="IH10" s="3">
        <f t="shared" si="70"/>
        <v>5230000</v>
      </c>
      <c r="II10" s="3">
        <f t="shared" si="71"/>
        <v>5230000</v>
      </c>
      <c r="IJ10" s="3">
        <f t="shared" si="72"/>
        <v>5230000</v>
      </c>
      <c r="IK10" s="3">
        <f t="shared" si="73"/>
        <v>5230000</v>
      </c>
      <c r="IL10" s="3">
        <f t="shared" si="74"/>
        <v>5230000</v>
      </c>
      <c r="IM10" s="3">
        <f t="shared" si="75"/>
        <v>5230000</v>
      </c>
      <c r="IN10" s="3">
        <f t="shared" si="76"/>
        <v>5230000</v>
      </c>
      <c r="IO10" s="3">
        <f t="shared" si="77"/>
        <v>7845000</v>
      </c>
      <c r="IP10" s="3">
        <f t="shared" si="78"/>
        <v>5230000</v>
      </c>
      <c r="IQ10" s="3">
        <f t="shared" si="79"/>
        <v>5230000</v>
      </c>
      <c r="IR10" s="3">
        <f t="shared" si="80"/>
        <v>5230000</v>
      </c>
      <c r="IS10" s="3">
        <f t="array" ref="IS10">SUM(IF($C$2:$IR$2&gt;=1,C10:IR10,0))</f>
        <v>83209300</v>
      </c>
      <c r="IT10" s="5" t="s">
        <v>164</v>
      </c>
    </row>
    <row r="11" spans="1:254" x14ac:dyDescent="0.2">
      <c r="A11" s="2" t="s">
        <v>132</v>
      </c>
      <c r="B11" s="1" t="s">
        <v>2</v>
      </c>
      <c r="C11" s="9">
        <f>RopaCaballero!C11*(1+4.6%)</f>
        <v>161084</v>
      </c>
      <c r="D11" s="9">
        <f>RopaCaballero!D11*(1+4.6%)</f>
        <v>47070</v>
      </c>
      <c r="E11" s="9">
        <f>RopaCaballero!E11*(1+4.6%)</f>
        <v>47070</v>
      </c>
      <c r="F11" s="9">
        <f>RopaCaballero!F11*(1+4.6%)</f>
        <v>14644</v>
      </c>
      <c r="G11" s="9">
        <f>RopaCaballero!G11*(1+4.6%)</f>
        <v>106692</v>
      </c>
      <c r="H11" s="9">
        <f>RopaCaballero!H11*(1+4.6%)</f>
        <v>37802.44</v>
      </c>
      <c r="I11" s="9">
        <f>RopaCaballero!I11*(1+4.6%)</f>
        <v>9783.2380000000012</v>
      </c>
      <c r="J11" s="9">
        <f>RopaCaballero!J11*(1+4.6%)</f>
        <v>15717.196</v>
      </c>
      <c r="K11" s="9">
        <f>RopaCaballero!K11*(1+4.6%)</f>
        <v>33390.412000000004</v>
      </c>
      <c r="L11" s="9">
        <f>RopaCaballero!L11*(1+4.6%)</f>
        <v>52327.196000000004</v>
      </c>
      <c r="M11" s="9">
        <f>RopaCaballero!M11*(1+4.6%)</f>
        <v>37809.762000000002</v>
      </c>
      <c r="N11" s="9">
        <f>RopaCaballero!N11*(1+4.6%)</f>
        <v>37809.762000000002</v>
      </c>
      <c r="O11" s="9">
        <f>RopaCaballero!O11*(1+4.6%)</f>
        <v>19874</v>
      </c>
      <c r="P11" s="9">
        <f>RopaCaballero!P11*(1+4.6%)</f>
        <v>7123.26</v>
      </c>
      <c r="Q11" s="9">
        <f>RopaCaballero!Q11*(1+4.6%)</f>
        <v>7123.26</v>
      </c>
      <c r="R11" s="9">
        <f>RopaCaballero!R11*(1+4.6%)</f>
        <v>8521.7620000000006</v>
      </c>
      <c r="S11" s="9">
        <f>RopaCaballero!S11*(1+4.6%)</f>
        <v>161084</v>
      </c>
      <c r="T11" s="9">
        <f>RopaCaballero!T11*(1+4.6%)</f>
        <v>47070</v>
      </c>
      <c r="U11" s="9">
        <f>RopaCaballero!U11*(1+4.6%)</f>
        <v>47070</v>
      </c>
      <c r="V11" s="9">
        <f>RopaCaballero!V11*(1+4.6%)</f>
        <v>14644</v>
      </c>
      <c r="W11" s="9">
        <f>RopaCaballero!W11*(1+4.6%)</f>
        <v>106692</v>
      </c>
      <c r="X11" s="9">
        <f>RopaCaballero!X11*(1+4.6%)</f>
        <v>37802.44</v>
      </c>
      <c r="Y11" s="9">
        <f>RopaCaballero!Y11*(1+4.6%)</f>
        <v>9783.2380000000012</v>
      </c>
      <c r="Z11" s="9">
        <f>RopaCaballero!Z11*(1+4.6%)</f>
        <v>15717.196</v>
      </c>
      <c r="AA11" s="9">
        <f>RopaCaballero!AA11*(1+4.6%)</f>
        <v>33390.412000000004</v>
      </c>
      <c r="AB11" s="9">
        <f>RopaCaballero!AB11*(1+4.6%)</f>
        <v>52327.196000000004</v>
      </c>
      <c r="AC11" s="9">
        <f>RopaCaballero!AC11*(1+4.6%)</f>
        <v>37809.762000000002</v>
      </c>
      <c r="AD11" s="9">
        <f>RopaCaballero!AD11*(1+4.6%)</f>
        <v>37809.762000000002</v>
      </c>
      <c r="AE11" s="9">
        <f>RopaCaballero!AE11*(1+4.6%)</f>
        <v>19874</v>
      </c>
      <c r="AF11" s="9">
        <f>RopaCaballero!AF11*(1+4.6%)</f>
        <v>7123.26</v>
      </c>
      <c r="AG11" s="9">
        <f>RopaCaballero!AG11*(1+4.6%)</f>
        <v>7123.26</v>
      </c>
      <c r="AH11" s="9">
        <f>RopaCaballero!AH11*(1+4.6%)</f>
        <v>8521.7620000000006</v>
      </c>
      <c r="AI11" s="9">
        <f>RopaCaballero!AI11*(1+4.6%)</f>
        <v>161084</v>
      </c>
      <c r="AJ11" s="9">
        <f>RopaCaballero!AJ11*(1+4.6%)</f>
        <v>47070</v>
      </c>
      <c r="AK11" s="9">
        <f>RopaCaballero!AK11*(1+4.6%)</f>
        <v>47070</v>
      </c>
      <c r="AL11" s="9">
        <f>RopaCaballero!AL11*(1+4.6%)</f>
        <v>14644</v>
      </c>
      <c r="AM11" s="9">
        <f>RopaCaballero!AM11*(1+4.6%)</f>
        <v>106692</v>
      </c>
      <c r="AN11" s="9">
        <f>RopaCaballero!AN11*(1+4.6%)</f>
        <v>37802.44</v>
      </c>
      <c r="AO11" s="9">
        <f>RopaCaballero!AO11*(1+4.6%)</f>
        <v>9783.2380000000012</v>
      </c>
      <c r="AP11" s="9">
        <f>RopaCaballero!AP11*(1+4.6%)</f>
        <v>15717.196</v>
      </c>
      <c r="AQ11" s="9">
        <f>RopaCaballero!AQ11*(1+4.6%)</f>
        <v>33390.412000000004</v>
      </c>
      <c r="AR11" s="9">
        <f>RopaCaballero!AR11*(1+4.6%)</f>
        <v>52327.196000000004</v>
      </c>
      <c r="AS11" s="9">
        <f>RopaCaballero!AS11*(1+4.6%)</f>
        <v>37809.762000000002</v>
      </c>
      <c r="AT11" s="9">
        <f>RopaCaballero!AT11*(1+4.6%)</f>
        <v>37809.762000000002</v>
      </c>
      <c r="AU11" s="9">
        <f>RopaCaballero!AU11*(1+4.6%)</f>
        <v>19874</v>
      </c>
      <c r="AV11" s="9">
        <f>RopaCaballero!AV11*(1+4.6%)</f>
        <v>7123.26</v>
      </c>
      <c r="AW11" s="9">
        <f>RopaCaballero!AW11*(1+4.6%)</f>
        <v>7123.26</v>
      </c>
      <c r="AX11" s="9">
        <f>RopaCaballero!AX11*(1+4.6%)</f>
        <v>8521.7620000000006</v>
      </c>
      <c r="AY11" s="9">
        <f>RopaCaballero!AY11*(1+4.6%)</f>
        <v>104.60000000000001</v>
      </c>
      <c r="AZ11" s="9">
        <f>RopaCaballero!AZ11*(1+4.6%)</f>
        <v>450862.06608000002</v>
      </c>
      <c r="BA11" s="9">
        <f>RopaCaballero!BA11*(1+4.6%)</f>
        <v>450862.06608000002</v>
      </c>
      <c r="BB11" s="9">
        <f>RopaCaballero!BB11*(1+4.6%)</f>
        <v>8781170</v>
      </c>
      <c r="BC11" s="9">
        <f>RopaCaballero!BC11*(1+4.6%)</f>
        <v>8106500</v>
      </c>
      <c r="BD11" s="9">
        <f>RopaCaballero!BD11*(1+4.6%)</f>
        <v>4508260</v>
      </c>
      <c r="BE11" s="9">
        <f>RopaCaballero!BE11*(1+4.6%)</f>
        <v>4508260</v>
      </c>
      <c r="BF11" s="9">
        <f>RopaCaballero!BF11*(1+4.6%)</f>
        <v>8592890</v>
      </c>
      <c r="BG11" s="9">
        <f>RopaCaballero!BG11*(1+4.6%)</f>
        <v>8592890</v>
      </c>
      <c r="BH11" s="9">
        <f>RopaCaballero!BH11*(1+4.6%)</f>
        <v>8592890</v>
      </c>
      <c r="BI11" s="9">
        <f>RopaCaballero!BI11*(1+4.6%)</f>
        <v>8592890</v>
      </c>
      <c r="BJ11" s="9">
        <f>RopaCaballero!BJ11*(1+4.6%)</f>
        <v>8592890</v>
      </c>
      <c r="BK11" s="9">
        <f>RopaCaballero!BK11*(1+4.6%)</f>
        <v>7918220</v>
      </c>
      <c r="BL11" s="9">
        <f>RopaCaballero!BL11*(1+4.6%)</f>
        <v>7254010</v>
      </c>
      <c r="BM11" s="9">
        <f>RopaCaballero!BM11*(1+4.6%)</f>
        <v>6992510</v>
      </c>
      <c r="BN11" s="9">
        <f>RopaCaballero!BN11*(1+4.6%)</f>
        <v>6757160</v>
      </c>
      <c r="BO11" s="9">
        <f>RopaCaballero!BO11*(1+4.6%)</f>
        <v>6315748</v>
      </c>
      <c r="BP11" s="9">
        <f>RopaCaballero!BP11*(1+4.6%)</f>
        <v>6315748</v>
      </c>
      <c r="BQ11" s="9">
        <f>RopaCaballero!BQ11*(1+4.6%)</f>
        <v>5653630</v>
      </c>
      <c r="BR11" s="9">
        <f>RopaCaballero!BR11*(1+4.6%)</f>
        <v>9189110</v>
      </c>
      <c r="BS11" s="9">
        <f>RopaCaballero!BS11*(1+4.6%)</f>
        <v>8064660</v>
      </c>
      <c r="BT11" s="9">
        <f>RopaCaballero!BT11*(1+4.6%)</f>
        <v>6202780</v>
      </c>
      <c r="BU11" s="9">
        <f>RopaCaballero!BU11*(1+4.6%)</f>
        <v>6202780</v>
      </c>
      <c r="BV11" s="9">
        <f>RopaCaballero!BV11*(1+4.6%)</f>
        <v>8875310</v>
      </c>
      <c r="BW11" s="9">
        <f>RopaCaballero!BW11*(1+4.6%)</f>
        <v>8875310</v>
      </c>
      <c r="BX11" s="9">
        <f>RopaCaballero!BX11*(1+4.6%)</f>
        <v>8875310</v>
      </c>
      <c r="BY11" s="9">
        <f>RopaCaballero!BY11*(1+4.6%)</f>
        <v>8875310</v>
      </c>
      <c r="BZ11" s="9">
        <f>RopaCaballero!BZ11*(1+4.6%)</f>
        <v>8875310</v>
      </c>
      <c r="CA11" s="9">
        <f>RopaCaballero!CA11*(1+4.6%)</f>
        <v>7541660</v>
      </c>
      <c r="CB11" s="9">
        <f>RopaCaballero!CB11*(1+4.6%)</f>
        <v>6615950</v>
      </c>
      <c r="CC11" s="9">
        <f>RopaCaballero!CC11*(1+4.6%)</f>
        <v>6208010</v>
      </c>
      <c r="CD11" s="9">
        <f>RopaCaballero!CD11*(1+4.6%)</f>
        <v>3953880</v>
      </c>
      <c r="CE11" s="9">
        <f>RopaCaballero!CE11*(1+4.6%)</f>
        <v>9006060</v>
      </c>
      <c r="CF11" s="9">
        <f>RopaCaballero!CF11*(1+4.6%)</f>
        <v>9006060</v>
      </c>
      <c r="CG11" s="9">
        <f>RopaCaballero!CG11*(1+4.6%)</f>
        <v>8111730</v>
      </c>
      <c r="CH11" s="9">
        <f>RopaCaballero!CH11*(1+4.6%)</f>
        <v>9565670</v>
      </c>
      <c r="CI11" s="9">
        <f>RopaCaballero!CI11*(1+4.6%)</f>
        <v>8441220</v>
      </c>
      <c r="CJ11" s="9">
        <f>RopaCaballero!CJ11*(1+4.6%)</f>
        <v>6579340</v>
      </c>
      <c r="CK11" s="9">
        <f>RopaCaballero!CK11*(1+4.6%)</f>
        <v>6579340</v>
      </c>
      <c r="CL11" s="9">
        <f>RopaCaballero!CL11*(1+4.6%)</f>
        <v>9251870</v>
      </c>
      <c r="CM11" s="9">
        <f>RopaCaballero!CM11*(1+4.6%)</f>
        <v>9251870</v>
      </c>
      <c r="CN11" s="9">
        <f>RopaCaballero!CN11*(1+4.6%)</f>
        <v>9251870</v>
      </c>
      <c r="CO11" s="9">
        <f>RopaCaballero!CO11*(1+4.6%)</f>
        <v>9251870</v>
      </c>
      <c r="CP11" s="9">
        <f>RopaCaballero!CP11*(1+4.6%)</f>
        <v>9251870</v>
      </c>
      <c r="CQ11" s="9">
        <f>RopaCaballero!CQ11*(1+4.6%)</f>
        <v>7918220</v>
      </c>
      <c r="CR11" s="9">
        <f>RopaCaballero!CR11*(1+4.6%)</f>
        <v>6866990</v>
      </c>
      <c r="CS11" s="9">
        <f>RopaCaballero!CS11*(1+4.6%)</f>
        <v>6584570</v>
      </c>
      <c r="CT11" s="9">
        <f>RopaCaballero!CT11*(1+4.6%)</f>
        <v>4330440</v>
      </c>
      <c r="CU11" s="9">
        <f>RopaCaballero!CU11*(1+4.6%)</f>
        <v>9382620</v>
      </c>
      <c r="CV11" s="9">
        <f>RopaCaballero!CV11*(1+4.6%)</f>
        <v>9382620</v>
      </c>
      <c r="CW11" s="9">
        <f>RopaCaballero!CW11*(1+4.6%)</f>
        <v>8488290</v>
      </c>
      <c r="CX11" s="9">
        <f>RopaCaballero!CX11*(1+4.6%)</f>
        <v>9942230</v>
      </c>
      <c r="CY11" s="9">
        <f>RopaCaballero!CY11*(1+4.6%)</f>
        <v>8817780</v>
      </c>
      <c r="CZ11" s="9">
        <f>RopaCaballero!CZ11*(1+4.6%)</f>
        <v>6955900</v>
      </c>
      <c r="DA11" s="9">
        <f>RopaCaballero!DA11*(1+4.6%)</f>
        <v>6955900</v>
      </c>
      <c r="DB11" s="9">
        <f>RopaCaballero!DB11*(1+4.6%)</f>
        <v>9628430</v>
      </c>
      <c r="DC11" s="9">
        <f>RopaCaballero!DC11*(1+4.6%)</f>
        <v>9628430</v>
      </c>
      <c r="DD11" s="9">
        <f>RopaCaballero!DD11*(1+4.6%)</f>
        <v>9628430</v>
      </c>
      <c r="DE11" s="9">
        <f>RopaCaballero!DE11*(1+4.6%)</f>
        <v>9628430</v>
      </c>
      <c r="DF11" s="9">
        <f>RopaCaballero!DF11*(1+4.6%)</f>
        <v>9628430</v>
      </c>
      <c r="DG11" s="9">
        <f>RopaCaballero!DG11*(1+4.6%)</f>
        <v>8294780</v>
      </c>
      <c r="DH11" s="9">
        <f>RopaCaballero!DH11*(1+4.6%)</f>
        <v>7118030</v>
      </c>
      <c r="DI11" s="9">
        <f>RopaCaballero!DI11*(1+4.6%)</f>
        <v>6961130</v>
      </c>
      <c r="DJ11" s="9">
        <f>RopaCaballero!DJ11*(1+4.6%)</f>
        <v>6568880</v>
      </c>
      <c r="DK11" s="9">
        <f>RopaCaballero!DK11*(1+4.6%)</f>
        <v>11621060</v>
      </c>
      <c r="DL11" s="9">
        <f>RopaCaballero!DL11*(1+4.6%)</f>
        <v>11621060</v>
      </c>
      <c r="DM11" s="9">
        <f>RopaCaballero!DM11*(1+4.6%)</f>
        <v>8864850</v>
      </c>
      <c r="DN11" s="9">
        <f>RopaCaballero!DN11*(1+4.6%)</f>
        <v>13911800</v>
      </c>
      <c r="DO11" s="9">
        <f>RopaCaballero!DO11*(1+4.6%)</f>
        <v>12112680</v>
      </c>
      <c r="DP11" s="9">
        <f>RopaCaballero!DP11*(1+4.6%)</f>
        <v>9874240</v>
      </c>
      <c r="DQ11" s="9">
        <f>RopaCaballero!DQ11*(1+4.6%)</f>
        <v>9874240</v>
      </c>
      <c r="DR11" s="9">
        <f>RopaCaballero!DR11*(1+4.6%)</f>
        <v>13409720</v>
      </c>
      <c r="DS11" s="9">
        <f>RopaCaballero!DS11*(1+4.6%)</f>
        <v>13409720</v>
      </c>
      <c r="DT11" s="9">
        <f>RopaCaballero!DT11*(1+4.6%)</f>
        <v>13409720</v>
      </c>
      <c r="DU11" s="9">
        <f>RopaCaballero!DU11*(1+4.6%)</f>
        <v>13409720</v>
      </c>
      <c r="DV11" s="9">
        <f>RopaCaballero!DV11*(1+4.6%)</f>
        <v>13409720</v>
      </c>
      <c r="DW11" s="9">
        <f>RopaCaballero!DW11*(1+4.6%)</f>
        <v>9047900</v>
      </c>
      <c r="DX11" s="9">
        <f>RopaCaballero!DX11*(1+4.6%)</f>
        <v>8289550</v>
      </c>
      <c r="DY11" s="9">
        <f>RopaCaballero!DY11*(1+4.6%)</f>
        <v>9142040</v>
      </c>
      <c r="DZ11" s="9">
        <f>RopaCaballero!DZ11*(1+4.6%)</f>
        <v>8514440</v>
      </c>
      <c r="EA11" s="9">
        <f>RopaCaballero!EA11*(1+4.6%)</f>
        <v>14359488</v>
      </c>
      <c r="EB11" s="9">
        <f>RopaCaballero!EB11*(1+4.6%)</f>
        <v>14359488</v>
      </c>
      <c r="EC11" s="9">
        <f>RopaCaballero!EC11*(1+4.6%)</f>
        <v>12928560</v>
      </c>
      <c r="ED11" s="9">
        <f>RopaCaballero!ED11*(1+4.6%)</f>
        <v>15041480</v>
      </c>
      <c r="EE11" s="9">
        <f>RopaCaballero!EE11*(1+4.6%)</f>
        <v>13242360</v>
      </c>
      <c r="EF11" s="9">
        <f>RopaCaballero!EF11*(1+4.6%)</f>
        <v>11003920</v>
      </c>
      <c r="EG11" s="9">
        <f>RopaCaballero!EG11*(1+4.6%)</f>
        <v>11003920</v>
      </c>
      <c r="EH11" s="9">
        <f>RopaCaballero!EH11*(1+4.6%)</f>
        <v>14539400</v>
      </c>
      <c r="EI11" s="9">
        <f>RopaCaballero!EI11*(1+4.6%)</f>
        <v>14539400</v>
      </c>
      <c r="EJ11" s="9">
        <f>RopaCaballero!EJ11*(1+4.6%)</f>
        <v>14539400</v>
      </c>
      <c r="EK11" s="9">
        <f>RopaCaballero!EK11*(1+4.6%)</f>
        <v>14539400</v>
      </c>
      <c r="EL11" s="9">
        <f>RopaCaballero!EL11*(1+4.6%)</f>
        <v>14539400</v>
      </c>
      <c r="EM11" s="9">
        <f>RopaCaballero!EM11*(1+4.6%)</f>
        <v>10177580</v>
      </c>
      <c r="EN11" s="9">
        <f>RopaCaballero!EN11*(1+4.6%)</f>
        <v>11192200</v>
      </c>
      <c r="EO11" s="9">
        <f>RopaCaballero!EO11*(1+4.6%)</f>
        <v>10271720</v>
      </c>
      <c r="EP11" s="9">
        <f>RopaCaballero!EP11*(1+4.6%)</f>
        <v>9644120</v>
      </c>
      <c r="EQ11" s="9">
        <f>RopaCaballero!EQ11*(1+4.6%)</f>
        <v>15489168</v>
      </c>
      <c r="ER11" s="9">
        <f>RopaCaballero!ER11*(1+4.6%)</f>
        <v>15489168</v>
      </c>
      <c r="ES11" s="9">
        <f>RopaCaballero!ES11*(1+4.6%)</f>
        <v>14058240</v>
      </c>
      <c r="ET11" s="9">
        <f>RopaCaballero!ET11*(1+4.6%)</f>
        <v>23895870</v>
      </c>
      <c r="EU11" s="9">
        <f>RopaCaballero!EU11*(1+4.6%)</f>
        <v>20972300</v>
      </c>
      <c r="EV11" s="9">
        <f>RopaCaballero!EV11*(1+4.6%)</f>
        <v>16495420</v>
      </c>
      <c r="EW11" s="9">
        <f>RopaCaballero!EW11*(1+4.6%)</f>
        <v>16495420</v>
      </c>
      <c r="EX11" s="9">
        <f>RopaCaballero!EX11*(1+4.6%)</f>
        <v>23079990</v>
      </c>
      <c r="EY11" s="9">
        <f>RopaCaballero!EY11*(1+4.6%)</f>
        <v>23079990</v>
      </c>
      <c r="EZ11" s="9">
        <f>RopaCaballero!EZ11*(1+4.6%)</f>
        <v>23079990</v>
      </c>
      <c r="FA11" s="9">
        <f>RopaCaballero!FA11*(1+4.6%)</f>
        <v>23079990</v>
      </c>
      <c r="FB11" s="9">
        <f>RopaCaballero!FB11*(1+4.6%)</f>
        <v>23079990</v>
      </c>
      <c r="FC11" s="9">
        <f>RopaCaballero!FC11*(1+4.6%)</f>
        <v>12060380</v>
      </c>
      <c r="FD11" s="9">
        <f>RopaCaballero!FD11*(1+4.6%)</f>
        <v>17640790</v>
      </c>
      <c r="FE11" s="9">
        <f>RopaCaballero!FE11*(1+4.6%)</f>
        <v>11668130</v>
      </c>
      <c r="FF11" s="9">
        <f>RopaCaballero!FF11*(1+4.6%)</f>
        <v>15125160</v>
      </c>
      <c r="FG11" s="9">
        <f>RopaCaballero!FG11*(1+4.6%)</f>
        <v>23783948</v>
      </c>
      <c r="FH11" s="9">
        <f>RopaCaballero!FH11*(1+4.6%)</f>
        <v>23783948</v>
      </c>
      <c r="FI11" s="9">
        <f>RopaCaballero!FI11*(1+4.6%)</f>
        <v>21458690</v>
      </c>
      <c r="FJ11" s="3">
        <f t="shared" si="81"/>
        <v>222798</v>
      </c>
      <c r="FK11" s="3">
        <f t="shared" si="82"/>
        <v>222798</v>
      </c>
      <c r="FL11" s="3">
        <f t="shared" si="83"/>
        <v>222798</v>
      </c>
      <c r="FM11" s="3">
        <f t="shared" si="1"/>
        <v>222798</v>
      </c>
      <c r="FN11" s="3">
        <f t="shared" si="2"/>
        <v>222798</v>
      </c>
      <c r="FO11" s="3">
        <f t="shared" si="3"/>
        <v>222798</v>
      </c>
      <c r="FP11" s="3">
        <f t="shared" si="4"/>
        <v>206089.196</v>
      </c>
      <c r="FQ11" s="3">
        <f t="shared" si="5"/>
        <v>206089.196</v>
      </c>
      <c r="FR11" s="3">
        <f t="shared" si="6"/>
        <v>206089.196</v>
      </c>
      <c r="FS11" s="3">
        <f t="shared" si="7"/>
        <v>191571.76199999999</v>
      </c>
      <c r="FT11" s="3">
        <f t="shared" si="8"/>
        <v>191571.76199999999</v>
      </c>
      <c r="FU11" s="3">
        <f t="shared" si="9"/>
        <v>191571.76199999999</v>
      </c>
      <c r="FV11" s="3">
        <f t="shared" si="84"/>
        <v>99397.195999999996</v>
      </c>
      <c r="FW11" s="3">
        <f t="shared" si="85"/>
        <v>99397.195999999996</v>
      </c>
      <c r="FX11" s="3">
        <f t="shared" si="86"/>
        <v>99397.195999999996</v>
      </c>
      <c r="FY11" s="3">
        <f t="shared" si="11"/>
        <v>99397.195999999996</v>
      </c>
      <c r="FZ11" s="3">
        <f t="shared" si="12"/>
        <v>99397.195999999996</v>
      </c>
      <c r="GA11" s="3">
        <f t="shared" si="13"/>
        <v>99397.195999999996</v>
      </c>
      <c r="GB11" s="3">
        <f t="shared" si="14"/>
        <v>90129.635999999999</v>
      </c>
      <c r="GC11" s="3">
        <f t="shared" si="15"/>
        <v>90129.635999999999</v>
      </c>
      <c r="GD11" s="3">
        <f t="shared" si="16"/>
        <v>90129.635999999999</v>
      </c>
      <c r="GE11" s="3">
        <f t="shared" si="17"/>
        <v>75612.202000000005</v>
      </c>
      <c r="GF11" s="3">
        <f t="shared" si="18"/>
        <v>75612.202000000005</v>
      </c>
      <c r="GG11" s="3">
        <f t="shared" si="19"/>
        <v>75612.202000000005</v>
      </c>
      <c r="GH11" s="14">
        <f t="shared" si="20"/>
        <v>19874</v>
      </c>
      <c r="GI11" s="3">
        <f t="shared" si="21"/>
        <v>19874</v>
      </c>
      <c r="GJ11" s="3">
        <f t="shared" si="22"/>
        <v>19874</v>
      </c>
      <c r="GK11" s="3">
        <f t="shared" si="23"/>
        <v>9783.2380000000012</v>
      </c>
      <c r="GL11" s="3">
        <f t="shared" si="24"/>
        <v>9783.2380000000012</v>
      </c>
      <c r="GM11" s="3">
        <f t="shared" si="25"/>
        <v>9783.2380000000012</v>
      </c>
      <c r="GN11" s="3">
        <f t="shared" si="26"/>
        <v>15717.196</v>
      </c>
      <c r="GO11" s="3">
        <f t="shared" si="27"/>
        <v>15717.196</v>
      </c>
      <c r="GP11" s="3">
        <f t="shared" si="28"/>
        <v>15717.196</v>
      </c>
      <c r="GQ11" s="3">
        <f t="shared" si="29"/>
        <v>8521.7620000000006</v>
      </c>
      <c r="GR11" s="3">
        <f t="shared" si="30"/>
        <v>8521.7620000000006</v>
      </c>
      <c r="GS11" s="3">
        <f t="shared" si="31"/>
        <v>8521.7620000000006</v>
      </c>
      <c r="GT11" s="3">
        <f t="shared" si="32"/>
        <v>7123.26</v>
      </c>
      <c r="GU11" s="3">
        <f t="shared" si="33"/>
        <v>7123.26</v>
      </c>
      <c r="GV11" s="3">
        <f t="shared" si="34"/>
        <v>7123.26</v>
      </c>
      <c r="GW11" s="3">
        <f t="shared" si="35"/>
        <v>7123.26</v>
      </c>
      <c r="GX11" s="3">
        <f t="shared" si="36"/>
        <v>7123.26</v>
      </c>
      <c r="GY11" s="3">
        <f t="shared" si="37"/>
        <v>7123.26</v>
      </c>
      <c r="GZ11" s="3">
        <f t="shared" si="38"/>
        <v>104.60000000000001</v>
      </c>
      <c r="HA11" s="3">
        <f t="shared" si="38"/>
        <v>450862.06608000002</v>
      </c>
      <c r="HB11" s="3">
        <f t="shared" si="38"/>
        <v>450862.06608000002</v>
      </c>
      <c r="HC11" s="3">
        <f t="shared" si="39"/>
        <v>21395930</v>
      </c>
      <c r="HD11" s="3">
        <f t="shared" si="40"/>
        <v>23456550</v>
      </c>
      <c r="HE11" s="3">
        <f t="shared" si="41"/>
        <v>24586230</v>
      </c>
      <c r="HF11" s="3">
        <f t="shared" si="42"/>
        <v>25715910</v>
      </c>
      <c r="HG11" s="3">
        <f t="shared" si="43"/>
        <v>35898720</v>
      </c>
      <c r="HH11" s="3">
        <f t="shared" si="44"/>
        <v>39287760</v>
      </c>
      <c r="HI11" s="3">
        <f t="shared" si="45"/>
        <v>61363590</v>
      </c>
      <c r="HJ11" s="3">
        <f t="shared" si="46"/>
        <v>25104000</v>
      </c>
      <c r="HK11" s="3">
        <f t="shared" si="47"/>
        <v>25292280</v>
      </c>
      <c r="HL11" s="3">
        <f t="shared" si="48"/>
        <v>26421960</v>
      </c>
      <c r="HM11" s="3">
        <f t="shared" si="49"/>
        <v>27551640</v>
      </c>
      <c r="HN11" s="3">
        <f t="shared" si="50"/>
        <v>35867340</v>
      </c>
      <c r="HO11" s="3">
        <f t="shared" si="51"/>
        <v>39256380</v>
      </c>
      <c r="HP11" s="3">
        <f t="shared" si="52"/>
        <v>58220360</v>
      </c>
      <c r="HQ11" s="3">
        <f t="shared" si="53"/>
        <v>40271000</v>
      </c>
      <c r="HR11" s="3">
        <f t="shared" si="54"/>
        <v>24366570</v>
      </c>
      <c r="HS11" s="3">
        <f t="shared" si="55"/>
        <v>25370730</v>
      </c>
      <c r="HT11" s="3">
        <f t="shared" si="56"/>
        <v>26374890</v>
      </c>
      <c r="HU11" s="3">
        <f t="shared" si="57"/>
        <v>35961480</v>
      </c>
      <c r="HV11" s="3">
        <f t="shared" si="58"/>
        <v>40271000</v>
      </c>
      <c r="HW11" s="3">
        <f t="shared" si="59"/>
        <v>63800770</v>
      </c>
      <c r="HX11" s="3">
        <f t="shared" si="60"/>
        <v>12426480</v>
      </c>
      <c r="HY11" s="3">
        <f t="shared" si="61"/>
        <v>13744440</v>
      </c>
      <c r="HZ11" s="3">
        <f t="shared" si="62"/>
        <v>14497560</v>
      </c>
      <c r="IA11" s="3">
        <f t="shared" si="63"/>
        <v>15250680</v>
      </c>
      <c r="IB11" s="3">
        <f t="shared" si="64"/>
        <v>18922140</v>
      </c>
      <c r="IC11" s="3">
        <f t="shared" si="65"/>
        <v>21181500</v>
      </c>
      <c r="ID11" s="3">
        <f t="shared" si="66"/>
        <v>28555800</v>
      </c>
      <c r="IE11" s="3">
        <f t="shared" si="67"/>
        <v>16511110</v>
      </c>
      <c r="IF11" s="3">
        <f t="shared" si="68"/>
        <v>16416970</v>
      </c>
      <c r="IG11" s="3">
        <f t="shared" si="69"/>
        <v>17170090</v>
      </c>
      <c r="IH11" s="3">
        <f t="shared" si="70"/>
        <v>17923210</v>
      </c>
      <c r="II11" s="3">
        <f t="shared" si="71"/>
        <v>22457620</v>
      </c>
      <c r="IJ11" s="3">
        <f t="shared" si="72"/>
        <v>24716980</v>
      </c>
      <c r="IK11" s="3">
        <f t="shared" si="73"/>
        <v>35140370</v>
      </c>
      <c r="IL11" s="3">
        <f t="shared" si="74"/>
        <v>15846900</v>
      </c>
      <c r="IM11" s="3">
        <f t="shared" si="75"/>
        <v>15491260</v>
      </c>
      <c r="IN11" s="3">
        <f t="shared" si="76"/>
        <v>16118860</v>
      </c>
      <c r="IO11" s="3">
        <f t="shared" si="77"/>
        <v>26374890</v>
      </c>
      <c r="IP11" s="3">
        <f t="shared" si="78"/>
        <v>22551760</v>
      </c>
      <c r="IQ11" s="3">
        <f t="shared" si="79"/>
        <v>25731600</v>
      </c>
      <c r="IR11" s="3">
        <f t="shared" si="80"/>
        <v>25731600</v>
      </c>
      <c r="IS11" s="3">
        <f t="array" ref="IS11">SUM(IF($C$2:$IR$2&gt;=1,C11:IR11,0))</f>
        <v>257361984.16832</v>
      </c>
      <c r="IT11" s="5" t="s">
        <v>164</v>
      </c>
    </row>
    <row r="12" spans="1:254" x14ac:dyDescent="0.2">
      <c r="A12" s="2" t="s">
        <v>129</v>
      </c>
      <c r="B12" s="1" t="s">
        <v>2</v>
      </c>
      <c r="C12" s="9">
        <f>RopaCaballero!C12*(1+4.6%)</f>
        <v>156900</v>
      </c>
      <c r="D12" s="9">
        <f>RopaCaballero!D12*(1+4.6%)</f>
        <v>73220</v>
      </c>
      <c r="E12" s="9">
        <f>RopaCaballero!E12*(1+4.6%)</f>
        <v>67990</v>
      </c>
      <c r="F12" s="9">
        <f>RopaCaballero!F12*(1+4.6%)</f>
        <v>31380</v>
      </c>
      <c r="G12" s="9">
        <f>RopaCaballero!G12*(1+4.6%)</f>
        <v>83680</v>
      </c>
      <c r="H12" s="9">
        <f>RopaCaballero!H12*(1+4.6%)</f>
        <v>47070</v>
      </c>
      <c r="I12" s="9">
        <f>RopaCaballero!I12*(1+4.6%)</f>
        <v>31380</v>
      </c>
      <c r="J12" s="9">
        <f>RopaCaballero!J12*(1+4.6%)</f>
        <v>41840</v>
      </c>
      <c r="K12" s="9">
        <f>RopaCaballero!K12*(1+4.6%)</f>
        <v>47070</v>
      </c>
      <c r="L12" s="9">
        <f>RopaCaballero!L12*(1+4.6%)</f>
        <v>62760</v>
      </c>
      <c r="M12" s="9">
        <f>RopaCaballero!M12*(1+4.6%)</f>
        <v>62760</v>
      </c>
      <c r="N12" s="9">
        <f>RopaCaballero!N12*(1+4.6%)</f>
        <v>62760</v>
      </c>
      <c r="O12" s="9">
        <f>RopaCaballero!O12*(1+4.6%)</f>
        <v>26150</v>
      </c>
      <c r="P12" s="9">
        <f>RopaCaballero!P12*(1+4.6%)</f>
        <v>15690</v>
      </c>
      <c r="Q12" s="9">
        <f>RopaCaballero!Q12*(1+4.6%)</f>
        <v>15690</v>
      </c>
      <c r="R12" s="9">
        <f>RopaCaballero!R12*(1+4.6%)</f>
        <v>20920</v>
      </c>
      <c r="S12" s="9">
        <f>RopaCaballero!S12*(1+4.6%)</f>
        <v>146440</v>
      </c>
      <c r="T12" s="9">
        <f>RopaCaballero!T12*(1+4.6%)</f>
        <v>67990</v>
      </c>
      <c r="U12" s="9">
        <f>RopaCaballero!U12*(1+4.6%)</f>
        <v>62760</v>
      </c>
      <c r="V12" s="9">
        <f>RopaCaballero!V12*(1+4.6%)</f>
        <v>26150</v>
      </c>
      <c r="W12" s="9">
        <f>RopaCaballero!W12*(1+4.6%)</f>
        <v>73220</v>
      </c>
      <c r="X12" s="9">
        <f>RopaCaballero!X12*(1+4.6%)</f>
        <v>41840</v>
      </c>
      <c r="Y12" s="9">
        <f>RopaCaballero!Y12*(1+4.6%)</f>
        <v>26150</v>
      </c>
      <c r="Z12" s="9">
        <f>RopaCaballero!Z12*(1+4.6%)</f>
        <v>36610</v>
      </c>
      <c r="AA12" s="9">
        <f>RopaCaballero!AA12*(1+4.6%)</f>
        <v>41840</v>
      </c>
      <c r="AB12" s="9">
        <f>RopaCaballero!AB12*(1+4.6%)</f>
        <v>52300</v>
      </c>
      <c r="AC12" s="9">
        <f>RopaCaballero!AC12*(1+4.6%)</f>
        <v>57530</v>
      </c>
      <c r="AD12" s="9">
        <f>RopaCaballero!AD12*(1+4.6%)</f>
        <v>57530</v>
      </c>
      <c r="AE12" s="9">
        <f>RopaCaballero!AE12*(1+4.6%)</f>
        <v>20920</v>
      </c>
      <c r="AF12" s="9">
        <f>RopaCaballero!AF12*(1+4.6%)</f>
        <v>12552</v>
      </c>
      <c r="AG12" s="9">
        <f>RopaCaballero!AG12*(1+4.6%)</f>
        <v>12552</v>
      </c>
      <c r="AH12" s="9">
        <f>RopaCaballero!AH12*(1+4.6%)</f>
        <v>15690</v>
      </c>
      <c r="AI12" s="9">
        <f>RopaCaballero!AI12*(1+4.6%)</f>
        <v>135980</v>
      </c>
      <c r="AJ12" s="9">
        <f>RopaCaballero!AJ12*(1+4.6%)</f>
        <v>62760</v>
      </c>
      <c r="AK12" s="9">
        <f>RopaCaballero!AK12*(1+4.6%)</f>
        <v>57530</v>
      </c>
      <c r="AL12" s="9">
        <f>RopaCaballero!AL12*(1+4.6%)</f>
        <v>20920</v>
      </c>
      <c r="AM12" s="9">
        <f>RopaCaballero!AM12*(1+4.6%)</f>
        <v>62760</v>
      </c>
      <c r="AN12" s="9">
        <f>RopaCaballero!AN12*(1+4.6%)</f>
        <v>36610</v>
      </c>
      <c r="AO12" s="9">
        <f>RopaCaballero!AO12*(1+4.6%)</f>
        <v>20920</v>
      </c>
      <c r="AP12" s="9">
        <f>RopaCaballero!AP12*(1+4.6%)</f>
        <v>31380</v>
      </c>
      <c r="AQ12" s="9">
        <f>RopaCaballero!AQ12*(1+4.6%)</f>
        <v>36610</v>
      </c>
      <c r="AR12" s="9">
        <f>RopaCaballero!AR12*(1+4.6%)</f>
        <v>41840</v>
      </c>
      <c r="AS12" s="9">
        <f>RopaCaballero!AS12*(1+4.6%)</f>
        <v>52300</v>
      </c>
      <c r="AT12" s="9">
        <f>RopaCaballero!AT12*(1+4.6%)</f>
        <v>52300</v>
      </c>
      <c r="AU12" s="9">
        <f>RopaCaballero!AU12*(1+4.6%)</f>
        <v>15690</v>
      </c>
      <c r="AV12" s="9">
        <f>RopaCaballero!AV12*(1+4.6%)</f>
        <v>10460</v>
      </c>
      <c r="AW12" s="9">
        <f>RopaCaballero!AW12*(1+4.6%)</f>
        <v>10460</v>
      </c>
      <c r="AX12" s="9">
        <f>RopaCaballero!AX12*(1+4.6%)</f>
        <v>10460</v>
      </c>
      <c r="AY12" s="9">
        <f>RopaCaballero!AY12*(1+4.6%)</f>
        <v>748151.5</v>
      </c>
      <c r="AZ12" s="9">
        <f>RopaCaballero!AZ12*(1+4.6%)</f>
        <v>769071.5</v>
      </c>
      <c r="BA12" s="9">
        <f>RopaCaballero!BA12*(1+4.6%)</f>
        <v>769071.5</v>
      </c>
      <c r="BB12" s="9">
        <f>RopaCaballero!BB12*(1+4.6%)</f>
        <v>3138000</v>
      </c>
      <c r="BC12" s="9">
        <f>RopaCaballero!BC12*(1+4.6%)</f>
        <v>3138000</v>
      </c>
      <c r="BD12" s="9">
        <f>RopaCaballero!BD12*(1+4.6%)</f>
        <v>3138000</v>
      </c>
      <c r="BE12" s="9">
        <f>RopaCaballero!BE12*(1+4.6%)</f>
        <v>3138000</v>
      </c>
      <c r="BF12" s="9">
        <f>RopaCaballero!BF12*(1+4.6%)</f>
        <v>3138000</v>
      </c>
      <c r="BG12" s="9">
        <f>RopaCaballero!BG12*(1+4.6%)</f>
        <v>3138000</v>
      </c>
      <c r="BH12" s="9">
        <f>RopaCaballero!BH12*(1+4.6%)</f>
        <v>3138000</v>
      </c>
      <c r="BI12" s="9">
        <f>RopaCaballero!BI12*(1+4.6%)</f>
        <v>3138000</v>
      </c>
      <c r="BJ12" s="9">
        <f>RopaCaballero!BJ12*(1+4.6%)</f>
        <v>3138000</v>
      </c>
      <c r="BK12" s="9">
        <f>RopaCaballero!BK12*(1+4.6%)</f>
        <v>3138000</v>
      </c>
      <c r="BL12" s="9">
        <f>RopaCaballero!BL12*(1+4.6%)</f>
        <v>3138000</v>
      </c>
      <c r="BM12" s="9">
        <f>RopaCaballero!BM12*(1+4.6%)</f>
        <v>3138000</v>
      </c>
      <c r="BN12" s="9">
        <f>RopaCaballero!BN12*(1+4.6%)</f>
        <v>3138000</v>
      </c>
      <c r="BO12" s="9">
        <f>RopaCaballero!BO12*(1+4.6%)</f>
        <v>3138000</v>
      </c>
      <c r="BP12" s="9">
        <f>RopaCaballero!BP12*(1+4.6%)</f>
        <v>3138000</v>
      </c>
      <c r="BQ12" s="9">
        <f>RopaCaballero!BQ12*(1+4.6%)</f>
        <v>3138000</v>
      </c>
      <c r="BR12" s="9">
        <f>RopaCaballero!BR12*(1+4.6%)</f>
        <v>4184000</v>
      </c>
      <c r="BS12" s="9">
        <f>RopaCaballero!BS12*(1+4.6%)</f>
        <v>4184000</v>
      </c>
      <c r="BT12" s="9">
        <f>RopaCaballero!BT12*(1+4.6%)</f>
        <v>4184000</v>
      </c>
      <c r="BU12" s="9">
        <f>RopaCaballero!BU12*(1+4.6%)</f>
        <v>4184000</v>
      </c>
      <c r="BV12" s="9">
        <f>RopaCaballero!BV12*(1+4.6%)</f>
        <v>4184000</v>
      </c>
      <c r="BW12" s="9">
        <f>RopaCaballero!BW12*(1+4.6%)</f>
        <v>4184000</v>
      </c>
      <c r="BX12" s="9">
        <f>RopaCaballero!BX12*(1+4.6%)</f>
        <v>4184000</v>
      </c>
      <c r="BY12" s="9">
        <f>RopaCaballero!BY12*(1+4.6%)</f>
        <v>4184000</v>
      </c>
      <c r="BZ12" s="9">
        <f>RopaCaballero!BZ12*(1+4.6%)</f>
        <v>4184000</v>
      </c>
      <c r="CA12" s="9">
        <f>RopaCaballero!CA12*(1+4.6%)</f>
        <v>4184000</v>
      </c>
      <c r="CB12" s="9">
        <f>RopaCaballero!CB12*(1+4.6%)</f>
        <v>4184000</v>
      </c>
      <c r="CC12" s="9">
        <f>RopaCaballero!CC12*(1+4.6%)</f>
        <v>4184000</v>
      </c>
      <c r="CD12" s="9">
        <f>RopaCaballero!CD12*(1+4.6%)</f>
        <v>4184000</v>
      </c>
      <c r="CE12" s="9">
        <f>RopaCaballero!CE12*(1+4.6%)</f>
        <v>4184000</v>
      </c>
      <c r="CF12" s="9">
        <f>RopaCaballero!CF12*(1+4.6%)</f>
        <v>4184000</v>
      </c>
      <c r="CG12" s="9">
        <f>RopaCaballero!CG12*(1+4.6%)</f>
        <v>4184000</v>
      </c>
      <c r="CH12" s="9">
        <f>RopaCaballero!CH12*(1+4.6%)</f>
        <v>4707000</v>
      </c>
      <c r="CI12" s="9">
        <f>RopaCaballero!CI12*(1+4.6%)</f>
        <v>4707000</v>
      </c>
      <c r="CJ12" s="9">
        <f>RopaCaballero!CJ12*(1+4.6%)</f>
        <v>4707000</v>
      </c>
      <c r="CK12" s="9">
        <f>RopaCaballero!CK12*(1+4.6%)</f>
        <v>4707000</v>
      </c>
      <c r="CL12" s="9">
        <f>RopaCaballero!CL12*(1+4.6%)</f>
        <v>4707000</v>
      </c>
      <c r="CM12" s="9">
        <f>RopaCaballero!CM12*(1+4.6%)</f>
        <v>4707000</v>
      </c>
      <c r="CN12" s="9">
        <f>RopaCaballero!CN12*(1+4.6%)</f>
        <v>4707000</v>
      </c>
      <c r="CO12" s="9">
        <f>RopaCaballero!CO12*(1+4.6%)</f>
        <v>4707000</v>
      </c>
      <c r="CP12" s="9">
        <f>RopaCaballero!CP12*(1+4.6%)</f>
        <v>4707000</v>
      </c>
      <c r="CQ12" s="9">
        <f>RopaCaballero!CQ12*(1+4.6%)</f>
        <v>4707000</v>
      </c>
      <c r="CR12" s="9">
        <f>RopaCaballero!CR12*(1+4.6%)</f>
        <v>4707000</v>
      </c>
      <c r="CS12" s="9">
        <f>RopaCaballero!CS12*(1+4.6%)</f>
        <v>4707000</v>
      </c>
      <c r="CT12" s="9">
        <f>RopaCaballero!CT12*(1+4.6%)</f>
        <v>4707000</v>
      </c>
      <c r="CU12" s="9">
        <f>RopaCaballero!CU12*(1+4.6%)</f>
        <v>4707000</v>
      </c>
      <c r="CV12" s="9">
        <f>RopaCaballero!CV12*(1+4.6%)</f>
        <v>4707000</v>
      </c>
      <c r="CW12" s="9">
        <f>RopaCaballero!CW12*(1+4.6%)</f>
        <v>4707000</v>
      </c>
      <c r="CX12" s="9">
        <f>RopaCaballero!CX12*(1+4.6%)</f>
        <v>6276000</v>
      </c>
      <c r="CY12" s="9">
        <f>RopaCaballero!CY12*(1+4.6%)</f>
        <v>6276000</v>
      </c>
      <c r="CZ12" s="9">
        <f>RopaCaballero!CZ12*(1+4.6%)</f>
        <v>6276000</v>
      </c>
      <c r="DA12" s="9">
        <f>RopaCaballero!DA12*(1+4.6%)</f>
        <v>6276000</v>
      </c>
      <c r="DB12" s="9">
        <f>RopaCaballero!DB12*(1+4.6%)</f>
        <v>6276000</v>
      </c>
      <c r="DC12" s="9">
        <f>RopaCaballero!DC12*(1+4.6%)</f>
        <v>6276000</v>
      </c>
      <c r="DD12" s="9">
        <f>RopaCaballero!DD12*(1+4.6%)</f>
        <v>6276000</v>
      </c>
      <c r="DE12" s="9">
        <f>RopaCaballero!DE12*(1+4.6%)</f>
        <v>6276000</v>
      </c>
      <c r="DF12" s="9">
        <f>RopaCaballero!DF12*(1+4.6%)</f>
        <v>6276000</v>
      </c>
      <c r="DG12" s="9">
        <f>RopaCaballero!DG12*(1+4.6%)</f>
        <v>6276000</v>
      </c>
      <c r="DH12" s="9">
        <f>RopaCaballero!DH12*(1+4.6%)</f>
        <v>6276000</v>
      </c>
      <c r="DI12" s="9">
        <f>RopaCaballero!DI12*(1+4.6%)</f>
        <v>6276000</v>
      </c>
      <c r="DJ12" s="9">
        <f>RopaCaballero!DJ12*(1+4.6%)</f>
        <v>6276000</v>
      </c>
      <c r="DK12" s="9">
        <f>RopaCaballero!DK12*(1+4.6%)</f>
        <v>6276000</v>
      </c>
      <c r="DL12" s="9">
        <f>RopaCaballero!DL12*(1+4.6%)</f>
        <v>6276000</v>
      </c>
      <c r="DM12" s="9">
        <f>RopaCaballero!DM12*(1+4.6%)</f>
        <v>6276000</v>
      </c>
      <c r="DN12" s="9">
        <f>RopaCaballero!DN12*(1+4.6%)</f>
        <v>12552000</v>
      </c>
      <c r="DO12" s="9">
        <f>RopaCaballero!DO12*(1+4.6%)</f>
        <v>12552000</v>
      </c>
      <c r="DP12" s="9">
        <f>RopaCaballero!DP12*(1+4.6%)</f>
        <v>12552000</v>
      </c>
      <c r="DQ12" s="9">
        <f>RopaCaballero!DQ12*(1+4.6%)</f>
        <v>12552000</v>
      </c>
      <c r="DR12" s="9">
        <f>RopaCaballero!DR12*(1+4.6%)</f>
        <v>12552000</v>
      </c>
      <c r="DS12" s="9">
        <f>RopaCaballero!DS12*(1+4.6%)</f>
        <v>12552000</v>
      </c>
      <c r="DT12" s="9">
        <f>RopaCaballero!DT12*(1+4.6%)</f>
        <v>12552000</v>
      </c>
      <c r="DU12" s="9">
        <f>RopaCaballero!DU12*(1+4.6%)</f>
        <v>12552000</v>
      </c>
      <c r="DV12" s="9">
        <f>RopaCaballero!DV12*(1+4.6%)</f>
        <v>12552000</v>
      </c>
      <c r="DW12" s="9">
        <f>RopaCaballero!DW12*(1+4.6%)</f>
        <v>12552000</v>
      </c>
      <c r="DX12" s="9">
        <f>RopaCaballero!DX12*(1+4.6%)</f>
        <v>12552000</v>
      </c>
      <c r="DY12" s="9">
        <f>RopaCaballero!DY12*(1+4.6%)</f>
        <v>12552000</v>
      </c>
      <c r="DZ12" s="9">
        <f>RopaCaballero!DZ12*(1+4.6%)</f>
        <v>12552000</v>
      </c>
      <c r="EA12" s="9">
        <f>RopaCaballero!EA12*(1+4.6%)</f>
        <v>12552000</v>
      </c>
      <c r="EB12" s="9">
        <f>RopaCaballero!EB12*(1+4.6%)</f>
        <v>12552000</v>
      </c>
      <c r="EC12" s="9">
        <f>RopaCaballero!EC12*(1+4.6%)</f>
        <v>12552000</v>
      </c>
      <c r="ED12" s="9">
        <f>RopaCaballero!ED12*(1+4.6%)</f>
        <v>20920000</v>
      </c>
      <c r="EE12" s="9">
        <f>RopaCaballero!EE12*(1+4.6%)</f>
        <v>20920000</v>
      </c>
      <c r="EF12" s="9">
        <f>RopaCaballero!EF12*(1+4.6%)</f>
        <v>20920000</v>
      </c>
      <c r="EG12" s="9">
        <f>RopaCaballero!EG12*(1+4.6%)</f>
        <v>20920000</v>
      </c>
      <c r="EH12" s="9">
        <f>RopaCaballero!EH12*(1+4.6%)</f>
        <v>20920000</v>
      </c>
      <c r="EI12" s="9">
        <f>RopaCaballero!EI12*(1+4.6%)</f>
        <v>20920000</v>
      </c>
      <c r="EJ12" s="9">
        <f>RopaCaballero!EJ12*(1+4.6%)</f>
        <v>20920000</v>
      </c>
      <c r="EK12" s="9">
        <f>RopaCaballero!EK12*(1+4.6%)</f>
        <v>20920000</v>
      </c>
      <c r="EL12" s="9">
        <f>RopaCaballero!EL12*(1+4.6%)</f>
        <v>20920000</v>
      </c>
      <c r="EM12" s="9">
        <f>RopaCaballero!EM12*(1+4.6%)</f>
        <v>20920000</v>
      </c>
      <c r="EN12" s="9">
        <f>RopaCaballero!EN12*(1+4.6%)</f>
        <v>20920000</v>
      </c>
      <c r="EO12" s="9">
        <f>RopaCaballero!EO12*(1+4.6%)</f>
        <v>20920000</v>
      </c>
      <c r="EP12" s="9">
        <f>RopaCaballero!EP12*(1+4.6%)</f>
        <v>20920000</v>
      </c>
      <c r="EQ12" s="9">
        <f>RopaCaballero!EQ12*(1+4.6%)</f>
        <v>20920000</v>
      </c>
      <c r="ER12" s="9">
        <f>RopaCaballero!ER12*(1+4.6%)</f>
        <v>20920000</v>
      </c>
      <c r="ES12" s="9">
        <f>RopaCaballero!ES12*(1+4.6%)</f>
        <v>20920000</v>
      </c>
      <c r="ET12" s="9">
        <f>RopaCaballero!ET12*(1+4.6%)</f>
        <v>26150000</v>
      </c>
      <c r="EU12" s="9">
        <f>RopaCaballero!EU12*(1+4.6%)</f>
        <v>26150000</v>
      </c>
      <c r="EV12" s="9">
        <f>RopaCaballero!EV12*(1+4.6%)</f>
        <v>26150000</v>
      </c>
      <c r="EW12" s="9">
        <f>RopaCaballero!EW12*(1+4.6%)</f>
        <v>26150000</v>
      </c>
      <c r="EX12" s="9">
        <f>RopaCaballero!EX12*(1+4.6%)</f>
        <v>26150000</v>
      </c>
      <c r="EY12" s="9">
        <f>RopaCaballero!EY12*(1+4.6%)</f>
        <v>26150000</v>
      </c>
      <c r="EZ12" s="9">
        <f>RopaCaballero!EZ12*(1+4.6%)</f>
        <v>26150000</v>
      </c>
      <c r="FA12" s="9">
        <f>RopaCaballero!FA12*(1+4.6%)</f>
        <v>26150000</v>
      </c>
      <c r="FB12" s="9">
        <f>RopaCaballero!FB12*(1+4.6%)</f>
        <v>26150000</v>
      </c>
      <c r="FC12" s="9">
        <f>RopaCaballero!FC12*(1+4.6%)</f>
        <v>26150000</v>
      </c>
      <c r="FD12" s="9">
        <f>RopaCaballero!FD12*(1+4.6%)</f>
        <v>26150000</v>
      </c>
      <c r="FE12" s="9">
        <f>RopaCaballero!FE12*(1+4.6%)</f>
        <v>26150000</v>
      </c>
      <c r="FF12" s="9">
        <f>RopaCaballero!FF12*(1+4.6%)</f>
        <v>26150000</v>
      </c>
      <c r="FG12" s="9">
        <f>RopaCaballero!FG12*(1+4.6%)</f>
        <v>26150000</v>
      </c>
      <c r="FH12" s="9">
        <f>RopaCaballero!FH12*(1+4.6%)</f>
        <v>26150000</v>
      </c>
      <c r="FI12" s="9">
        <f>RopaCaballero!FI12*(1+4.6%)</f>
        <v>26150000</v>
      </c>
      <c r="FJ12" s="3">
        <f t="shared" si="81"/>
        <v>261500</v>
      </c>
      <c r="FK12" s="3">
        <f t="shared" si="82"/>
        <v>240580</v>
      </c>
      <c r="FL12" s="3">
        <f t="shared" si="83"/>
        <v>219660</v>
      </c>
      <c r="FM12" s="3">
        <f t="shared" si="1"/>
        <v>261500</v>
      </c>
      <c r="FN12" s="3">
        <f t="shared" si="2"/>
        <v>240580</v>
      </c>
      <c r="FO12" s="3">
        <f t="shared" si="3"/>
        <v>219660</v>
      </c>
      <c r="FP12" s="3">
        <f t="shared" si="4"/>
        <v>219660</v>
      </c>
      <c r="FQ12" s="3">
        <f t="shared" si="5"/>
        <v>193510</v>
      </c>
      <c r="FR12" s="3">
        <f t="shared" si="6"/>
        <v>167360</v>
      </c>
      <c r="FS12" s="3">
        <f t="shared" si="7"/>
        <v>219660</v>
      </c>
      <c r="FT12" s="3">
        <f t="shared" si="8"/>
        <v>198740</v>
      </c>
      <c r="FU12" s="3">
        <f t="shared" si="9"/>
        <v>177820</v>
      </c>
      <c r="FV12" s="3">
        <f t="shared" si="84"/>
        <v>130750</v>
      </c>
      <c r="FW12" s="3">
        <f t="shared" si="85"/>
        <v>115060</v>
      </c>
      <c r="FX12" s="3">
        <f t="shared" si="86"/>
        <v>99370</v>
      </c>
      <c r="FY12" s="3">
        <f t="shared" si="11"/>
        <v>130750</v>
      </c>
      <c r="FZ12" s="3">
        <f t="shared" si="12"/>
        <v>115060</v>
      </c>
      <c r="GA12" s="3">
        <f t="shared" si="13"/>
        <v>99370</v>
      </c>
      <c r="GB12" s="3">
        <f t="shared" si="14"/>
        <v>109830</v>
      </c>
      <c r="GC12" s="3">
        <f t="shared" si="15"/>
        <v>94140</v>
      </c>
      <c r="GD12" s="3">
        <f t="shared" si="16"/>
        <v>78450</v>
      </c>
      <c r="GE12" s="3">
        <f t="shared" si="17"/>
        <v>109830</v>
      </c>
      <c r="GF12" s="3">
        <f t="shared" si="18"/>
        <v>99370</v>
      </c>
      <c r="GG12" s="3">
        <f t="shared" si="19"/>
        <v>99370</v>
      </c>
      <c r="GH12" s="14">
        <f t="shared" si="20"/>
        <v>26150</v>
      </c>
      <c r="GI12" s="3">
        <f t="shared" si="21"/>
        <v>20920</v>
      </c>
      <c r="GJ12" s="3">
        <f t="shared" si="22"/>
        <v>15690</v>
      </c>
      <c r="GK12" s="3">
        <f t="shared" si="23"/>
        <v>31380</v>
      </c>
      <c r="GL12" s="3">
        <f t="shared" si="24"/>
        <v>26150</v>
      </c>
      <c r="GM12" s="3">
        <f t="shared" si="25"/>
        <v>20920</v>
      </c>
      <c r="GN12" s="3">
        <f t="shared" si="26"/>
        <v>41840</v>
      </c>
      <c r="GO12" s="3">
        <f t="shared" si="27"/>
        <v>36610</v>
      </c>
      <c r="GP12" s="3">
        <f t="shared" si="28"/>
        <v>31380</v>
      </c>
      <c r="GQ12" s="3">
        <f t="shared" si="29"/>
        <v>20920</v>
      </c>
      <c r="GR12" s="3">
        <f t="shared" si="30"/>
        <v>15690</v>
      </c>
      <c r="GS12" s="3">
        <f t="shared" si="31"/>
        <v>10460</v>
      </c>
      <c r="GT12" s="3">
        <f t="shared" si="32"/>
        <v>15690</v>
      </c>
      <c r="GU12" s="3">
        <f t="shared" si="33"/>
        <v>12552</v>
      </c>
      <c r="GV12" s="3">
        <f t="shared" si="34"/>
        <v>10460</v>
      </c>
      <c r="GW12" s="3">
        <f t="shared" si="35"/>
        <v>15690</v>
      </c>
      <c r="GX12" s="3">
        <f t="shared" si="36"/>
        <v>12552</v>
      </c>
      <c r="GY12" s="3">
        <f t="shared" si="37"/>
        <v>10460</v>
      </c>
      <c r="GZ12" s="3">
        <f t="shared" si="38"/>
        <v>748151.5</v>
      </c>
      <c r="HA12" s="3">
        <f t="shared" si="38"/>
        <v>769071.5</v>
      </c>
      <c r="HB12" s="3">
        <f t="shared" si="38"/>
        <v>769071.5</v>
      </c>
      <c r="HC12" s="3">
        <f t="shared" si="39"/>
        <v>9414000</v>
      </c>
      <c r="HD12" s="3">
        <f t="shared" si="40"/>
        <v>12552000</v>
      </c>
      <c r="HE12" s="3">
        <f t="shared" si="41"/>
        <v>14121000</v>
      </c>
      <c r="HF12" s="3">
        <f t="shared" si="42"/>
        <v>18828000</v>
      </c>
      <c r="HG12" s="3">
        <f t="shared" si="43"/>
        <v>37656000</v>
      </c>
      <c r="HH12" s="3">
        <f t="shared" si="44"/>
        <v>62760000</v>
      </c>
      <c r="HI12" s="3">
        <f t="shared" si="45"/>
        <v>78450000</v>
      </c>
      <c r="HJ12" s="3">
        <f t="shared" si="46"/>
        <v>9414000</v>
      </c>
      <c r="HK12" s="3">
        <f t="shared" si="47"/>
        <v>12552000</v>
      </c>
      <c r="HL12" s="3">
        <f t="shared" si="48"/>
        <v>14121000</v>
      </c>
      <c r="HM12" s="3">
        <f t="shared" si="49"/>
        <v>18828000</v>
      </c>
      <c r="HN12" s="3">
        <f t="shared" si="50"/>
        <v>37656000</v>
      </c>
      <c r="HO12" s="3">
        <f t="shared" si="51"/>
        <v>62760000</v>
      </c>
      <c r="HP12" s="3">
        <f t="shared" si="52"/>
        <v>78450000</v>
      </c>
      <c r="HQ12" s="3">
        <f t="shared" si="53"/>
        <v>62760000</v>
      </c>
      <c r="HR12" s="3">
        <f t="shared" si="54"/>
        <v>12552000</v>
      </c>
      <c r="HS12" s="3">
        <f t="shared" si="55"/>
        <v>14121000</v>
      </c>
      <c r="HT12" s="3">
        <f t="shared" si="56"/>
        <v>18828000</v>
      </c>
      <c r="HU12" s="3">
        <f t="shared" si="57"/>
        <v>37656000</v>
      </c>
      <c r="HV12" s="3">
        <f t="shared" si="58"/>
        <v>62760000</v>
      </c>
      <c r="HW12" s="3">
        <f t="shared" si="59"/>
        <v>78450000</v>
      </c>
      <c r="HX12" s="3">
        <f t="shared" si="60"/>
        <v>6276000</v>
      </c>
      <c r="HY12" s="3">
        <f t="shared" si="61"/>
        <v>8368000</v>
      </c>
      <c r="HZ12" s="3">
        <f t="shared" si="62"/>
        <v>9414000</v>
      </c>
      <c r="IA12" s="3">
        <f t="shared" si="63"/>
        <v>12552000</v>
      </c>
      <c r="IB12" s="3">
        <f t="shared" si="64"/>
        <v>25104000</v>
      </c>
      <c r="IC12" s="3">
        <f t="shared" si="65"/>
        <v>41840000</v>
      </c>
      <c r="ID12" s="3">
        <f t="shared" si="66"/>
        <v>52300000</v>
      </c>
      <c r="IE12" s="3">
        <f t="shared" si="67"/>
        <v>6276000</v>
      </c>
      <c r="IF12" s="3">
        <f t="shared" si="68"/>
        <v>8368000</v>
      </c>
      <c r="IG12" s="3">
        <f t="shared" si="69"/>
        <v>9414000</v>
      </c>
      <c r="IH12" s="3">
        <f t="shared" si="70"/>
        <v>12552000</v>
      </c>
      <c r="II12" s="3">
        <f t="shared" si="71"/>
        <v>25104000</v>
      </c>
      <c r="IJ12" s="3">
        <f t="shared" si="72"/>
        <v>41840000</v>
      </c>
      <c r="IK12" s="3">
        <f t="shared" si="73"/>
        <v>52300000</v>
      </c>
      <c r="IL12" s="3">
        <f t="shared" si="74"/>
        <v>6276000</v>
      </c>
      <c r="IM12" s="3">
        <f t="shared" si="75"/>
        <v>8368000</v>
      </c>
      <c r="IN12" s="3">
        <f t="shared" si="76"/>
        <v>9414000</v>
      </c>
      <c r="IO12" s="3">
        <f t="shared" si="77"/>
        <v>18828000</v>
      </c>
      <c r="IP12" s="3">
        <f t="shared" si="78"/>
        <v>25104000</v>
      </c>
      <c r="IQ12" s="3">
        <f t="shared" si="79"/>
        <v>41840000</v>
      </c>
      <c r="IR12" s="3">
        <f t="shared" si="80"/>
        <v>41840000</v>
      </c>
      <c r="IS12" s="3">
        <f t="array" ref="IS12">SUM(IF($C$2:$IR$2&gt;=1,C12:IR12,0))</f>
        <v>251213636</v>
      </c>
      <c r="IT12" s="5" t="s">
        <v>164</v>
      </c>
    </row>
    <row r="13" spans="1:254" x14ac:dyDescent="0.2">
      <c r="A13" s="2" t="s">
        <v>134</v>
      </c>
      <c r="B13" s="1" t="s">
        <v>2</v>
      </c>
      <c r="C13" s="9">
        <f>RopaCaballero!C13*(1+4.6%)</f>
        <v>220287.6</v>
      </c>
      <c r="D13" s="9">
        <f>RopaCaballero!D13*(1+4.6%)</f>
        <v>64852</v>
      </c>
      <c r="E13" s="9">
        <f>RopaCaballero!E13*(1+4.6%)</f>
        <v>64852</v>
      </c>
      <c r="F13" s="9">
        <f>RopaCaballero!F13*(1+4.6%)</f>
        <v>27196</v>
      </c>
      <c r="G13" s="9">
        <f>RopaCaballero!G13*(1+4.6%)</f>
        <v>141210</v>
      </c>
      <c r="H13" s="9">
        <f>RopaCaballero!H13*(1+4.6%)</f>
        <v>64852</v>
      </c>
      <c r="I13" s="9">
        <f>RopaCaballero!I13*(1+4.6%)</f>
        <v>15690</v>
      </c>
      <c r="J13" s="9">
        <f>RopaCaballero!J13*(1+4.6%)</f>
        <v>20920</v>
      </c>
      <c r="K13" s="9">
        <f>RopaCaballero!K13*(1+4.6%)</f>
        <v>43932</v>
      </c>
      <c r="L13" s="9">
        <f>RopaCaballero!L13*(1+4.6%)</f>
        <v>72174</v>
      </c>
      <c r="M13" s="9">
        <f>RopaCaballero!M13*(1+4.6%)</f>
        <v>65898</v>
      </c>
      <c r="N13" s="9">
        <f>RopaCaballero!N13*(1+4.6%)</f>
        <v>80542</v>
      </c>
      <c r="O13" s="9">
        <f>RopaCaballero!O13*(1+4.6%)</f>
        <v>20920</v>
      </c>
      <c r="P13" s="9">
        <f>RopaCaballero!P13*(1+4.6%)</f>
        <v>15690</v>
      </c>
      <c r="Q13" s="9">
        <f>RopaCaballero!Q13*(1+4.6%)</f>
        <v>15690</v>
      </c>
      <c r="R13" s="9">
        <f>RopaCaballero!R13*(1+4.6%)</f>
        <v>23012</v>
      </c>
      <c r="S13" s="9">
        <f>RopaCaballero!S13*(1+4.6%)</f>
        <v>216522</v>
      </c>
      <c r="T13" s="9">
        <f>RopaCaballero!T13*(1+4.6%)</f>
        <v>62760</v>
      </c>
      <c r="U13" s="9">
        <f>RopaCaballero!U13*(1+4.6%)</f>
        <v>62760</v>
      </c>
      <c r="V13" s="9">
        <f>RopaCaballero!V13*(1+4.6%)</f>
        <v>26150</v>
      </c>
      <c r="W13" s="9">
        <f>RopaCaballero!W13*(1+4.6%)</f>
        <v>139118</v>
      </c>
      <c r="X13" s="9">
        <f>RopaCaballero!X13*(1+4.6%)</f>
        <v>62760</v>
      </c>
      <c r="Y13" s="9">
        <f>RopaCaballero!Y13*(1+4.6%)</f>
        <v>14644</v>
      </c>
      <c r="Z13" s="9">
        <f>RopaCaballero!Z13*(1+4.6%)</f>
        <v>19874</v>
      </c>
      <c r="AA13" s="9">
        <f>RopaCaballero!AA13*(1+4.6%)</f>
        <v>42886</v>
      </c>
      <c r="AB13" s="9">
        <f>RopaCaballero!AB13*(1+4.6%)</f>
        <v>70082</v>
      </c>
      <c r="AC13" s="9">
        <f>RopaCaballero!AC13*(1+4.6%)</f>
        <v>63806</v>
      </c>
      <c r="AD13" s="9">
        <f>RopaCaballero!AD13*(1+4.6%)</f>
        <v>78450</v>
      </c>
      <c r="AE13" s="9">
        <f>RopaCaballero!AE13*(1+4.6%)</f>
        <v>20920</v>
      </c>
      <c r="AF13" s="9">
        <f>RopaCaballero!AF13*(1+4.6%)</f>
        <v>14644</v>
      </c>
      <c r="AG13" s="9">
        <f>RopaCaballero!AG13*(1+4.6%)</f>
        <v>14644</v>
      </c>
      <c r="AH13" s="9">
        <f>RopaCaballero!AH13*(1+4.6%)</f>
        <v>21966</v>
      </c>
      <c r="AI13" s="9">
        <f>RopaCaballero!AI13*(1+4.6%)</f>
        <v>212338</v>
      </c>
      <c r="AJ13" s="9">
        <f>RopaCaballero!AJ13*(1+4.6%)</f>
        <v>60668</v>
      </c>
      <c r="AK13" s="9">
        <f>RopaCaballero!AK13*(1+4.6%)</f>
        <v>60668</v>
      </c>
      <c r="AL13" s="9">
        <f>RopaCaballero!AL13*(1+4.6%)</f>
        <v>25104</v>
      </c>
      <c r="AM13" s="9">
        <f>RopaCaballero!AM13*(1+4.6%)</f>
        <v>135980</v>
      </c>
      <c r="AN13" s="9">
        <f>RopaCaballero!AN13*(1+4.6%)</f>
        <v>60668</v>
      </c>
      <c r="AO13" s="9">
        <f>RopaCaballero!AO13*(1+4.6%)</f>
        <v>13598</v>
      </c>
      <c r="AP13" s="9">
        <f>RopaCaballero!AP13*(1+4.6%)</f>
        <v>18828</v>
      </c>
      <c r="AQ13" s="9">
        <f>RopaCaballero!AQ13*(1+4.6%)</f>
        <v>41840</v>
      </c>
      <c r="AR13" s="9">
        <f>RopaCaballero!AR13*(1+4.6%)</f>
        <v>67990</v>
      </c>
      <c r="AS13" s="9">
        <f>RopaCaballero!AS13*(1+4.6%)</f>
        <v>61714</v>
      </c>
      <c r="AT13" s="9">
        <f>RopaCaballero!AT13*(1+4.6%)</f>
        <v>76358</v>
      </c>
      <c r="AU13" s="9">
        <f>RopaCaballero!AU13*(1+4.6%)</f>
        <v>20920</v>
      </c>
      <c r="AV13" s="9">
        <f>RopaCaballero!AV13*(1+4.6%)</f>
        <v>13598</v>
      </c>
      <c r="AW13" s="9">
        <f>RopaCaballero!AW13*(1+4.6%)</f>
        <v>13598</v>
      </c>
      <c r="AX13" s="9">
        <f>RopaCaballero!AX13*(1+4.6%)</f>
        <v>20920</v>
      </c>
      <c r="AY13" s="9">
        <f>RopaCaballero!AY13*(1+4.6%)</f>
        <v>732.2</v>
      </c>
      <c r="AZ13" s="9">
        <f>RopaCaballero!AZ13*(1+4.6%)</f>
        <v>732200</v>
      </c>
      <c r="BA13" s="9">
        <f>RopaCaballero!BA13*(1+4.6%)</f>
        <v>1046000</v>
      </c>
      <c r="BB13" s="9">
        <f>RopaCaballero!BB13*(1+4.6%)</f>
        <v>3138000</v>
      </c>
      <c r="BC13" s="9">
        <f>RopaCaballero!BC13*(1+4.6%)</f>
        <v>2322120</v>
      </c>
      <c r="BD13" s="9">
        <f>RopaCaballero!BD13*(1+4.6%)</f>
        <v>2322120</v>
      </c>
      <c r="BE13" s="9">
        <f>RopaCaballero!BE13*(1+4.6%)</f>
        <v>1694520</v>
      </c>
      <c r="BF13" s="9">
        <f>RopaCaballero!BF13*(1+4.6%)</f>
        <v>2510400</v>
      </c>
      <c r="BG13" s="9">
        <f>RopaCaballero!BG13*(1+4.6%)</f>
        <v>2322120</v>
      </c>
      <c r="BH13" s="9">
        <f>RopaCaballero!BH13*(1+4.6%)</f>
        <v>1474860</v>
      </c>
      <c r="BI13" s="9">
        <f>RopaCaballero!BI13*(1+4.6%)</f>
        <v>1474860</v>
      </c>
      <c r="BJ13" s="9">
        <f>RopaCaballero!BJ13*(1+4.6%)</f>
        <v>1600380</v>
      </c>
      <c r="BK13" s="9">
        <f>RopaCaballero!BK13*(1+4.6%)</f>
        <v>2510400</v>
      </c>
      <c r="BL13" s="9">
        <f>RopaCaballero!BL13*(1+4.6%)</f>
        <v>2510400</v>
      </c>
      <c r="BM13" s="9">
        <f>RopaCaballero!BM13*(1+4.6%)</f>
        <v>2510400</v>
      </c>
      <c r="BN13" s="9">
        <f>RopaCaballero!BN13*(1+4.6%)</f>
        <v>1474860</v>
      </c>
      <c r="BO13" s="9">
        <f>RopaCaballero!BO13*(1+4.6%)</f>
        <v>1694520</v>
      </c>
      <c r="BP13" s="9">
        <f>RopaCaballero!BP13*(1+4.6%)</f>
        <v>1694520</v>
      </c>
      <c r="BQ13" s="9">
        <f>RopaCaballero!BQ13*(1+4.6%)</f>
        <v>2165220</v>
      </c>
      <c r="BR13" s="9">
        <f>RopaCaballero!BR13*(1+4.6%)</f>
        <v>3138000</v>
      </c>
      <c r="BS13" s="9">
        <f>RopaCaballero!BS13*(1+4.6%)</f>
        <v>2322120</v>
      </c>
      <c r="BT13" s="9">
        <f>RopaCaballero!BT13*(1+4.6%)</f>
        <v>2322120</v>
      </c>
      <c r="BU13" s="9">
        <f>RopaCaballero!BU13*(1+4.6%)</f>
        <v>1694520</v>
      </c>
      <c r="BV13" s="9">
        <f>RopaCaballero!BV13*(1+4.6%)</f>
        <v>2510400</v>
      </c>
      <c r="BW13" s="9">
        <f>RopaCaballero!BW13*(1+4.6%)</f>
        <v>2322120</v>
      </c>
      <c r="BX13" s="9">
        <f>RopaCaballero!BX13*(1+4.6%)</f>
        <v>1474860</v>
      </c>
      <c r="BY13" s="9">
        <f>RopaCaballero!BY13*(1+4.6%)</f>
        <v>1474860</v>
      </c>
      <c r="BZ13" s="9">
        <f>RopaCaballero!BZ13*(1+4.6%)</f>
        <v>1600380</v>
      </c>
      <c r="CA13" s="9">
        <f>RopaCaballero!CA13*(1+4.6%)</f>
        <v>2510400</v>
      </c>
      <c r="CB13" s="9">
        <f>RopaCaballero!CB13*(1+4.6%)</f>
        <v>2510400</v>
      </c>
      <c r="CC13" s="9">
        <f>RopaCaballero!CC13*(1+4.6%)</f>
        <v>2510400</v>
      </c>
      <c r="CD13" s="9">
        <f>RopaCaballero!CD13*(1+4.6%)</f>
        <v>1474860</v>
      </c>
      <c r="CE13" s="9">
        <f>RopaCaballero!CE13*(1+4.6%)</f>
        <v>1694520</v>
      </c>
      <c r="CF13" s="9">
        <f>RopaCaballero!CF13*(1+4.6%)</f>
        <v>1694520</v>
      </c>
      <c r="CG13" s="9">
        <f>RopaCaballero!CG13*(1+4.6%)</f>
        <v>2165220</v>
      </c>
      <c r="CH13" s="9">
        <f>RopaCaballero!CH13*(1+4.6%)</f>
        <v>3138000</v>
      </c>
      <c r="CI13" s="9">
        <f>RopaCaballero!CI13*(1+4.6%)</f>
        <v>2322120</v>
      </c>
      <c r="CJ13" s="9">
        <f>RopaCaballero!CJ13*(1+4.6%)</f>
        <v>2322120</v>
      </c>
      <c r="CK13" s="9">
        <f>RopaCaballero!CK13*(1+4.6%)</f>
        <v>1694520</v>
      </c>
      <c r="CL13" s="9">
        <f>RopaCaballero!CL13*(1+4.6%)</f>
        <v>2510400</v>
      </c>
      <c r="CM13" s="9">
        <f>RopaCaballero!CM13*(1+4.6%)</f>
        <v>2322120</v>
      </c>
      <c r="CN13" s="9">
        <f>RopaCaballero!CN13*(1+4.6%)</f>
        <v>1474860</v>
      </c>
      <c r="CO13" s="9">
        <f>RopaCaballero!CO13*(1+4.6%)</f>
        <v>1474860</v>
      </c>
      <c r="CP13" s="9">
        <f>RopaCaballero!CP13*(1+4.6%)</f>
        <v>1600380</v>
      </c>
      <c r="CQ13" s="9">
        <f>RopaCaballero!CQ13*(1+4.6%)</f>
        <v>2510400</v>
      </c>
      <c r="CR13" s="9">
        <f>RopaCaballero!CR13*(1+4.6%)</f>
        <v>2510400</v>
      </c>
      <c r="CS13" s="9">
        <f>RopaCaballero!CS13*(1+4.6%)</f>
        <v>2510400</v>
      </c>
      <c r="CT13" s="9">
        <f>RopaCaballero!CT13*(1+4.6%)</f>
        <v>1474860</v>
      </c>
      <c r="CU13" s="9">
        <f>RopaCaballero!CU13*(1+4.6%)</f>
        <v>1694520</v>
      </c>
      <c r="CV13" s="9">
        <f>RopaCaballero!CV13*(1+4.6%)</f>
        <v>1694520</v>
      </c>
      <c r="CW13" s="9">
        <f>RopaCaballero!CW13*(1+4.6%)</f>
        <v>2165220</v>
      </c>
      <c r="CX13" s="9">
        <f>RopaCaballero!CX13*(1+4.6%)</f>
        <v>5230000</v>
      </c>
      <c r="CY13" s="9">
        <f>RopaCaballero!CY13*(1+4.6%)</f>
        <v>3870200</v>
      </c>
      <c r="CZ13" s="9">
        <f>RopaCaballero!CZ13*(1+4.6%)</f>
        <v>3870200</v>
      </c>
      <c r="DA13" s="9">
        <f>RopaCaballero!DA13*(1+4.6%)</f>
        <v>2824200</v>
      </c>
      <c r="DB13" s="9">
        <f>RopaCaballero!DB13*(1+4.6%)</f>
        <v>4184000</v>
      </c>
      <c r="DC13" s="9">
        <f>RopaCaballero!DC13*(1+4.6%)</f>
        <v>3870200</v>
      </c>
      <c r="DD13" s="9">
        <f>RopaCaballero!DD13*(1+4.6%)</f>
        <v>2458100</v>
      </c>
      <c r="DE13" s="9">
        <f>RopaCaballero!DE13*(1+4.6%)</f>
        <v>2458100</v>
      </c>
      <c r="DF13" s="9">
        <f>RopaCaballero!DF13*(1+4.6%)</f>
        <v>2667300</v>
      </c>
      <c r="DG13" s="9">
        <f>RopaCaballero!DG13*(1+4.6%)</f>
        <v>4184000</v>
      </c>
      <c r="DH13" s="9">
        <f>RopaCaballero!DH13*(1+4.6%)</f>
        <v>4184000</v>
      </c>
      <c r="DI13" s="9">
        <f>RopaCaballero!DI13*(1+4.6%)</f>
        <v>4184000</v>
      </c>
      <c r="DJ13" s="9">
        <f>RopaCaballero!DJ13*(1+4.6%)</f>
        <v>2458100</v>
      </c>
      <c r="DK13" s="9">
        <f>RopaCaballero!DK13*(1+4.6%)</f>
        <v>2824200</v>
      </c>
      <c r="DL13" s="9">
        <f>RopaCaballero!DL13*(1+4.6%)</f>
        <v>2824200</v>
      </c>
      <c r="DM13" s="9">
        <f>RopaCaballero!DM13*(1+4.6%)</f>
        <v>3608700</v>
      </c>
      <c r="DN13" s="9">
        <f>RopaCaballero!DN13*(1+4.6%)</f>
        <v>8368000</v>
      </c>
      <c r="DO13" s="9">
        <f>RopaCaballero!DO13*(1+4.6%)</f>
        <v>6192320</v>
      </c>
      <c r="DP13" s="9">
        <f>RopaCaballero!DP13*(1+4.6%)</f>
        <v>6192320</v>
      </c>
      <c r="DQ13" s="9">
        <f>RopaCaballero!DQ13*(1+4.6%)</f>
        <v>4518720</v>
      </c>
      <c r="DR13" s="9">
        <f>RopaCaballero!DR13*(1+4.6%)</f>
        <v>6694400</v>
      </c>
      <c r="DS13" s="9">
        <f>RopaCaballero!DS13*(1+4.6%)</f>
        <v>6192320</v>
      </c>
      <c r="DT13" s="9">
        <f>RopaCaballero!DT13*(1+4.6%)</f>
        <v>3932960</v>
      </c>
      <c r="DU13" s="9">
        <f>RopaCaballero!DU13*(1+4.6%)</f>
        <v>3932960</v>
      </c>
      <c r="DV13" s="9">
        <f>RopaCaballero!DV13*(1+4.6%)</f>
        <v>4267680</v>
      </c>
      <c r="DW13" s="9">
        <f>RopaCaballero!DW13*(1+4.6%)</f>
        <v>6694400</v>
      </c>
      <c r="DX13" s="9">
        <f>RopaCaballero!DX13*(1+4.6%)</f>
        <v>6694400</v>
      </c>
      <c r="DY13" s="9">
        <f>RopaCaballero!DY13*(1+4.6%)</f>
        <v>6694400</v>
      </c>
      <c r="DZ13" s="9">
        <f>RopaCaballero!DZ13*(1+4.6%)</f>
        <v>3932960</v>
      </c>
      <c r="EA13" s="9">
        <f>RopaCaballero!EA13*(1+4.6%)</f>
        <v>4518720</v>
      </c>
      <c r="EB13" s="9">
        <f>RopaCaballero!EB13*(1+4.6%)</f>
        <v>4518720</v>
      </c>
      <c r="EC13" s="9">
        <f>RopaCaballero!EC13*(1+4.6%)</f>
        <v>5773920</v>
      </c>
      <c r="ED13" s="9">
        <f>RopaCaballero!ED13*(1+4.6%)</f>
        <v>8368000</v>
      </c>
      <c r="EE13" s="9">
        <f>RopaCaballero!EE13*(1+4.6%)</f>
        <v>6192320</v>
      </c>
      <c r="EF13" s="9">
        <f>RopaCaballero!EF13*(1+4.6%)</f>
        <v>6192320</v>
      </c>
      <c r="EG13" s="9">
        <f>RopaCaballero!EG13*(1+4.6%)</f>
        <v>4518720</v>
      </c>
      <c r="EH13" s="9">
        <f>RopaCaballero!EH13*(1+4.6%)</f>
        <v>6694400</v>
      </c>
      <c r="EI13" s="9">
        <f>RopaCaballero!EI13*(1+4.6%)</f>
        <v>6192320</v>
      </c>
      <c r="EJ13" s="9">
        <f>RopaCaballero!EJ13*(1+4.6%)</f>
        <v>3932960</v>
      </c>
      <c r="EK13" s="9">
        <f>RopaCaballero!EK13*(1+4.6%)</f>
        <v>3932960</v>
      </c>
      <c r="EL13" s="9">
        <f>RopaCaballero!EL13*(1+4.6%)</f>
        <v>4267680</v>
      </c>
      <c r="EM13" s="9">
        <f>RopaCaballero!EM13*(1+4.6%)</f>
        <v>6694400</v>
      </c>
      <c r="EN13" s="9">
        <f>RopaCaballero!EN13*(1+4.6%)</f>
        <v>6694400</v>
      </c>
      <c r="EO13" s="9">
        <f>RopaCaballero!EO13*(1+4.6%)</f>
        <v>6694400</v>
      </c>
      <c r="EP13" s="9">
        <f>RopaCaballero!EP13*(1+4.6%)</f>
        <v>3932960</v>
      </c>
      <c r="EQ13" s="9">
        <f>RopaCaballero!EQ13*(1+4.6%)</f>
        <v>4518720</v>
      </c>
      <c r="ER13" s="9">
        <f>RopaCaballero!ER13*(1+4.6%)</f>
        <v>4518720</v>
      </c>
      <c r="ES13" s="9">
        <f>RopaCaballero!ES13*(1+4.6%)</f>
        <v>5773920</v>
      </c>
      <c r="ET13" s="9">
        <f>RopaCaballero!ET13*(1+4.6%)</f>
        <v>13598000</v>
      </c>
      <c r="EU13" s="9">
        <f>RopaCaballero!EU13*(1+4.6%)</f>
        <v>10062520</v>
      </c>
      <c r="EV13" s="9">
        <f>RopaCaballero!EV13*(1+4.6%)</f>
        <v>10062520</v>
      </c>
      <c r="EW13" s="9">
        <f>RopaCaballero!EW13*(1+4.6%)</f>
        <v>7342920</v>
      </c>
      <c r="EX13" s="9">
        <f>RopaCaballero!EX13*(1+4.6%)</f>
        <v>10878400</v>
      </c>
      <c r="EY13" s="9">
        <f>RopaCaballero!EY13*(1+4.6%)</f>
        <v>10062520</v>
      </c>
      <c r="EZ13" s="9">
        <f>RopaCaballero!EZ13*(1+4.6%)</f>
        <v>6391060</v>
      </c>
      <c r="FA13" s="9">
        <f>RopaCaballero!FA13*(1+4.6%)</f>
        <v>6391060</v>
      </c>
      <c r="FB13" s="9">
        <f>RopaCaballero!FB13*(1+4.6%)</f>
        <v>6934980</v>
      </c>
      <c r="FC13" s="9">
        <f>RopaCaballero!FC13*(1+4.6%)</f>
        <v>10878400</v>
      </c>
      <c r="FD13" s="9">
        <f>RopaCaballero!FD13*(1+4.6%)</f>
        <v>10878400</v>
      </c>
      <c r="FE13" s="9">
        <f>RopaCaballero!FE13*(1+4.6%)</f>
        <v>10878400</v>
      </c>
      <c r="FF13" s="9">
        <f>RopaCaballero!FF13*(1+4.6%)</f>
        <v>6391060</v>
      </c>
      <c r="FG13" s="9">
        <f>RopaCaballero!FG13*(1+4.6%)</f>
        <v>7342920</v>
      </c>
      <c r="FH13" s="9">
        <f>RopaCaballero!FH13*(1+4.6%)</f>
        <v>7342920</v>
      </c>
      <c r="FI13" s="9">
        <f>RopaCaballero!FI13*(1+4.6%)</f>
        <v>9382620</v>
      </c>
      <c r="FJ13" s="3">
        <f t="shared" si="81"/>
        <v>312335.59999999998</v>
      </c>
      <c r="FK13" s="3">
        <f t="shared" si="82"/>
        <v>305432</v>
      </c>
      <c r="FL13" s="3">
        <f t="shared" si="83"/>
        <v>298110</v>
      </c>
      <c r="FM13" s="3">
        <f t="shared" si="1"/>
        <v>312335.59999999998</v>
      </c>
      <c r="FN13" s="3">
        <f t="shared" si="2"/>
        <v>305432</v>
      </c>
      <c r="FO13" s="3">
        <f t="shared" si="3"/>
        <v>298110</v>
      </c>
      <c r="FP13" s="3">
        <f t="shared" si="4"/>
        <v>278236</v>
      </c>
      <c r="FQ13" s="3">
        <f t="shared" si="5"/>
        <v>271960</v>
      </c>
      <c r="FR13" s="3">
        <f t="shared" si="6"/>
        <v>264638</v>
      </c>
      <c r="FS13" s="3">
        <f t="shared" si="7"/>
        <v>286604</v>
      </c>
      <c r="FT13" s="3">
        <f t="shared" si="8"/>
        <v>280328</v>
      </c>
      <c r="FU13" s="3">
        <f t="shared" si="9"/>
        <v>273006</v>
      </c>
      <c r="FV13" s="3">
        <f t="shared" si="84"/>
        <v>145394</v>
      </c>
      <c r="FW13" s="3">
        <f t="shared" si="85"/>
        <v>141210</v>
      </c>
      <c r="FX13" s="3">
        <f t="shared" si="86"/>
        <v>141210</v>
      </c>
      <c r="FY13" s="3">
        <f t="shared" si="11"/>
        <v>137026</v>
      </c>
      <c r="FZ13" s="3">
        <f t="shared" si="12"/>
        <v>132842</v>
      </c>
      <c r="GA13" s="3">
        <f t="shared" si="13"/>
        <v>128658</v>
      </c>
      <c r="GB13" s="3">
        <f t="shared" si="14"/>
        <v>137026</v>
      </c>
      <c r="GC13" s="3">
        <f t="shared" si="15"/>
        <v>132842</v>
      </c>
      <c r="GD13" s="3">
        <f t="shared" si="16"/>
        <v>128658</v>
      </c>
      <c r="GE13" s="3">
        <f t="shared" si="17"/>
        <v>145394</v>
      </c>
      <c r="GF13" s="3">
        <f t="shared" si="18"/>
        <v>141210</v>
      </c>
      <c r="GG13" s="3">
        <f t="shared" si="19"/>
        <v>141210</v>
      </c>
      <c r="GH13" s="14">
        <f t="shared" si="20"/>
        <v>20920</v>
      </c>
      <c r="GI13" s="3">
        <f t="shared" si="21"/>
        <v>20920</v>
      </c>
      <c r="GJ13" s="3">
        <f t="shared" si="22"/>
        <v>20920</v>
      </c>
      <c r="GK13" s="3">
        <f t="shared" si="23"/>
        <v>15690</v>
      </c>
      <c r="GL13" s="3">
        <f t="shared" si="24"/>
        <v>14644</v>
      </c>
      <c r="GM13" s="3">
        <f t="shared" si="25"/>
        <v>13598</v>
      </c>
      <c r="GN13" s="3">
        <f t="shared" si="26"/>
        <v>20920</v>
      </c>
      <c r="GO13" s="3">
        <f t="shared" si="27"/>
        <v>19874</v>
      </c>
      <c r="GP13" s="3">
        <f t="shared" si="28"/>
        <v>18828</v>
      </c>
      <c r="GQ13" s="3">
        <f t="shared" si="29"/>
        <v>23012</v>
      </c>
      <c r="GR13" s="3">
        <f t="shared" si="30"/>
        <v>21966</v>
      </c>
      <c r="GS13" s="3">
        <f t="shared" si="31"/>
        <v>20920</v>
      </c>
      <c r="GT13" s="3">
        <f t="shared" si="32"/>
        <v>15690</v>
      </c>
      <c r="GU13" s="3">
        <f t="shared" si="33"/>
        <v>14644</v>
      </c>
      <c r="GV13" s="3">
        <f t="shared" si="34"/>
        <v>13598</v>
      </c>
      <c r="GW13" s="3">
        <f t="shared" si="35"/>
        <v>15690</v>
      </c>
      <c r="GX13" s="3">
        <f t="shared" si="36"/>
        <v>14644</v>
      </c>
      <c r="GY13" s="3">
        <f t="shared" si="37"/>
        <v>13598</v>
      </c>
      <c r="GZ13" s="3">
        <f t="shared" si="38"/>
        <v>732.2</v>
      </c>
      <c r="HA13" s="3">
        <f t="shared" si="38"/>
        <v>732200</v>
      </c>
      <c r="HB13" s="3">
        <f t="shared" si="38"/>
        <v>1046000</v>
      </c>
      <c r="HC13" s="3">
        <f t="shared" si="39"/>
        <v>7154640</v>
      </c>
      <c r="HD13" s="3">
        <f t="shared" si="40"/>
        <v>7154640</v>
      </c>
      <c r="HE13" s="3">
        <f t="shared" si="41"/>
        <v>7154640</v>
      </c>
      <c r="HF13" s="3">
        <f t="shared" si="42"/>
        <v>11924400</v>
      </c>
      <c r="HG13" s="3">
        <f t="shared" si="43"/>
        <v>19079040</v>
      </c>
      <c r="HH13" s="3">
        <f t="shared" si="44"/>
        <v>19079040</v>
      </c>
      <c r="HI13" s="3">
        <f t="shared" si="45"/>
        <v>31003440</v>
      </c>
      <c r="HJ13" s="3">
        <f t="shared" si="46"/>
        <v>7342920</v>
      </c>
      <c r="HK13" s="3">
        <f t="shared" si="47"/>
        <v>7342920</v>
      </c>
      <c r="HL13" s="3">
        <f t="shared" si="48"/>
        <v>7342920</v>
      </c>
      <c r="HM13" s="3">
        <f t="shared" si="49"/>
        <v>12238200</v>
      </c>
      <c r="HN13" s="3">
        <f t="shared" si="50"/>
        <v>19581120</v>
      </c>
      <c r="HO13" s="3">
        <f t="shared" si="51"/>
        <v>19581120</v>
      </c>
      <c r="HP13" s="3">
        <f t="shared" si="52"/>
        <v>31819320</v>
      </c>
      <c r="HQ13" s="3">
        <f t="shared" si="53"/>
        <v>19581120</v>
      </c>
      <c r="HR13" s="3">
        <f t="shared" si="54"/>
        <v>7342920</v>
      </c>
      <c r="HS13" s="3">
        <f t="shared" si="55"/>
        <v>7342920</v>
      </c>
      <c r="HT13" s="3">
        <f t="shared" si="56"/>
        <v>12238200</v>
      </c>
      <c r="HU13" s="3">
        <f t="shared" si="57"/>
        <v>19581120</v>
      </c>
      <c r="HV13" s="3">
        <f t="shared" si="58"/>
        <v>19581120</v>
      </c>
      <c r="HW13" s="3">
        <f t="shared" si="59"/>
        <v>31819320</v>
      </c>
      <c r="HX13" s="3">
        <f t="shared" si="60"/>
        <v>4832520</v>
      </c>
      <c r="HY13" s="3">
        <f t="shared" si="61"/>
        <v>4832520</v>
      </c>
      <c r="HZ13" s="3">
        <f t="shared" si="62"/>
        <v>4832520</v>
      </c>
      <c r="IA13" s="3">
        <f t="shared" si="63"/>
        <v>8054200</v>
      </c>
      <c r="IB13" s="3">
        <f t="shared" si="64"/>
        <v>12886720</v>
      </c>
      <c r="IC13" s="3">
        <f t="shared" si="65"/>
        <v>12886720</v>
      </c>
      <c r="ID13" s="3">
        <f t="shared" si="66"/>
        <v>20940920</v>
      </c>
      <c r="IE13" s="3">
        <f t="shared" si="67"/>
        <v>4832520</v>
      </c>
      <c r="IF13" s="3">
        <f t="shared" si="68"/>
        <v>5020800</v>
      </c>
      <c r="IG13" s="3">
        <f t="shared" si="69"/>
        <v>4832520</v>
      </c>
      <c r="IH13" s="3">
        <f t="shared" si="70"/>
        <v>8054200</v>
      </c>
      <c r="II13" s="3">
        <f t="shared" si="71"/>
        <v>12886720</v>
      </c>
      <c r="IJ13" s="3">
        <f t="shared" si="72"/>
        <v>12886720</v>
      </c>
      <c r="IK13" s="3">
        <f t="shared" si="73"/>
        <v>20940920</v>
      </c>
      <c r="IL13" s="3">
        <f t="shared" si="74"/>
        <v>4832520</v>
      </c>
      <c r="IM13" s="3">
        <f t="shared" si="75"/>
        <v>4832520</v>
      </c>
      <c r="IN13" s="3">
        <f t="shared" si="76"/>
        <v>4832520</v>
      </c>
      <c r="IO13" s="3">
        <f t="shared" si="77"/>
        <v>10721500</v>
      </c>
      <c r="IP13" s="3">
        <f t="shared" si="78"/>
        <v>12886720</v>
      </c>
      <c r="IQ13" s="3">
        <f t="shared" si="79"/>
        <v>12886720</v>
      </c>
      <c r="IR13" s="3">
        <f t="shared" si="80"/>
        <v>12886720</v>
      </c>
      <c r="IS13" s="3">
        <f t="array" ref="IS13">SUM(IF($C$2:$IR$2&gt;=1,C13:IR13,0))</f>
        <v>114276546</v>
      </c>
      <c r="IT13" s="5" t="s">
        <v>164</v>
      </c>
    </row>
    <row r="14" spans="1:254" x14ac:dyDescent="0.2">
      <c r="A14" s="2" t="s">
        <v>76</v>
      </c>
      <c r="B14" s="1" t="s">
        <v>2</v>
      </c>
      <c r="C14" s="9">
        <f>RopaCaballero!C14*(1+4.6%)</f>
        <v>203970</v>
      </c>
      <c r="D14" s="9">
        <f>RopaCaballero!D14*(1+4.6%)</f>
        <v>57530</v>
      </c>
      <c r="E14" s="9">
        <f>RopaCaballero!E14*(1+4.6%)</f>
        <v>57530</v>
      </c>
      <c r="F14" s="9">
        <f>RopaCaballero!F14*(1+4.6%)</f>
        <v>24058</v>
      </c>
      <c r="G14" s="9">
        <f>RopaCaballero!G14*(1+4.6%)</f>
        <v>141210</v>
      </c>
      <c r="H14" s="9">
        <f>RopaCaballero!H14*(1+4.6%)</f>
        <v>57530</v>
      </c>
      <c r="I14" s="9">
        <f>RopaCaballero!I14*(1+4.6%)</f>
        <v>9937</v>
      </c>
      <c r="J14" s="9">
        <f>RopaCaballero!J14*(1+4.6%)</f>
        <v>22802.799999999999</v>
      </c>
      <c r="K14" s="9">
        <f>RopaCaballero!K14*(1+4.6%)</f>
        <v>39748</v>
      </c>
      <c r="L14" s="9">
        <f>RopaCaballero!L14*(1+4.6%)</f>
        <v>57530</v>
      </c>
      <c r="M14" s="9">
        <f>RopaCaballero!M14*(1+4.6%)</f>
        <v>50208</v>
      </c>
      <c r="N14" s="9">
        <f>RopaCaballero!N14*(1+4.6%)</f>
        <v>67990</v>
      </c>
      <c r="O14" s="9">
        <f>RopaCaballero!O14*(1+4.6%)</f>
        <v>20920</v>
      </c>
      <c r="P14" s="9">
        <f>RopaCaballero!P14*(1+4.6%)</f>
        <v>14644</v>
      </c>
      <c r="Q14" s="9">
        <f>RopaCaballero!Q14*(1+4.6%)</f>
        <v>14644</v>
      </c>
      <c r="R14" s="9">
        <f>RopaCaballero!R14*(1+4.6%)</f>
        <v>27196</v>
      </c>
      <c r="S14" s="9">
        <f>RopaCaballero!S14*(1+4.6%)</f>
        <v>188280</v>
      </c>
      <c r="T14" s="9">
        <f>RopaCaballero!T14*(1+4.6%)</f>
        <v>51254</v>
      </c>
      <c r="U14" s="9">
        <f>RopaCaballero!U14*(1+4.6%)</f>
        <v>51254</v>
      </c>
      <c r="V14" s="9">
        <f>RopaCaballero!V14*(1+4.6%)</f>
        <v>19874</v>
      </c>
      <c r="W14" s="9">
        <f>RopaCaballero!W14*(1+4.6%)</f>
        <v>127089</v>
      </c>
      <c r="X14" s="9">
        <f>RopaCaballero!X14*(1+4.6%)</f>
        <v>51254</v>
      </c>
      <c r="Y14" s="9">
        <f>RopaCaballero!Y14*(1+4.6%)</f>
        <v>8158.8</v>
      </c>
      <c r="Z14" s="9">
        <f>RopaCaballero!Z14*(1+4.6%)</f>
        <v>17782</v>
      </c>
      <c r="AA14" s="9">
        <f>RopaCaballero!AA14*(1+4.6%)</f>
        <v>31380</v>
      </c>
      <c r="AB14" s="9">
        <f>RopaCaballero!AB14*(1+4.6%)</f>
        <v>50208</v>
      </c>
      <c r="AC14" s="9">
        <f>RopaCaballero!AC14*(1+4.6%)</f>
        <v>41840</v>
      </c>
      <c r="AD14" s="9">
        <f>RopaCaballero!AD14*(1+4.6%)</f>
        <v>60668</v>
      </c>
      <c r="AE14" s="9">
        <f>RopaCaballero!AE14*(1+4.6%)</f>
        <v>19874</v>
      </c>
      <c r="AF14" s="9">
        <f>RopaCaballero!AF14*(1+4.6%)</f>
        <v>12552</v>
      </c>
      <c r="AG14" s="9">
        <f>RopaCaballero!AG14*(1+4.6%)</f>
        <v>12552</v>
      </c>
      <c r="AH14" s="9">
        <f>RopaCaballero!AH14*(1+4.6%)</f>
        <v>23012</v>
      </c>
      <c r="AI14" s="9">
        <f>RopaCaballero!AI14*(1+4.6%)</f>
        <v>174682</v>
      </c>
      <c r="AJ14" s="9">
        <f>RopaCaballero!AJ14*(1+4.6%)</f>
        <v>41840</v>
      </c>
      <c r="AK14" s="9">
        <f>RopaCaballero!AK14*(1+4.6%)</f>
        <v>41840</v>
      </c>
      <c r="AL14" s="9">
        <f>RopaCaballero!AL14*(1+4.6%)</f>
        <v>15690</v>
      </c>
      <c r="AM14" s="9">
        <f>RopaCaballero!AM14*(1+4.6%)</f>
        <v>119244</v>
      </c>
      <c r="AN14" s="9">
        <f>RopaCaballero!AN14*(1+4.6%)</f>
        <v>41840</v>
      </c>
      <c r="AO14" s="9">
        <f>RopaCaballero!AO14*(1+4.6%)</f>
        <v>7322</v>
      </c>
      <c r="AP14" s="9">
        <f>RopaCaballero!AP14*(1+4.6%)</f>
        <v>15690</v>
      </c>
      <c r="AQ14" s="9">
        <f>RopaCaballero!AQ14*(1+4.6%)</f>
        <v>24058</v>
      </c>
      <c r="AR14" s="9">
        <f>RopaCaballero!AR14*(1+4.6%)</f>
        <v>41840</v>
      </c>
      <c r="AS14" s="9">
        <f>RopaCaballero!AS14*(1+4.6%)</f>
        <v>38702</v>
      </c>
      <c r="AT14" s="9">
        <f>RopaCaballero!AT14*(1+4.6%)</f>
        <v>52300</v>
      </c>
      <c r="AU14" s="9">
        <f>RopaCaballero!AU14*(1+4.6%)</f>
        <v>18828</v>
      </c>
      <c r="AV14" s="9">
        <f>RopaCaballero!AV14*(1+4.6%)</f>
        <v>10460</v>
      </c>
      <c r="AW14" s="9">
        <f>RopaCaballero!AW14*(1+4.6%)</f>
        <v>10460</v>
      </c>
      <c r="AX14" s="9">
        <f>RopaCaballero!AX14*(1+4.6%)</f>
        <v>20920</v>
      </c>
      <c r="AY14" s="9">
        <f>RopaCaballero!AY14*(1+4.6%)</f>
        <v>41840</v>
      </c>
      <c r="AZ14" s="9">
        <f>RopaCaballero!AZ14*(1+4.6%)</f>
        <v>52300000</v>
      </c>
      <c r="BA14" s="9">
        <f>RopaCaballero!BA14*(1+4.6%)</f>
        <v>62760000</v>
      </c>
      <c r="BB14" s="9">
        <f>RopaCaballero!BB14*(1+4.6%)</f>
        <v>14644000</v>
      </c>
      <c r="BC14" s="9">
        <f>RopaCaballero!BC14*(1+4.6%)</f>
        <v>14644000</v>
      </c>
      <c r="BD14" s="9">
        <f>RopaCaballero!BD14*(1+4.6%)</f>
        <v>14644001.046</v>
      </c>
      <c r="BE14" s="9">
        <f>RopaCaballero!BE14*(1+4.6%)</f>
        <v>14644002.092</v>
      </c>
      <c r="BF14" s="9">
        <f>RopaCaballero!BF14*(1+4.6%)</f>
        <v>14644003.138</v>
      </c>
      <c r="BG14" s="9">
        <f>RopaCaballero!BG14*(1+4.6%)</f>
        <v>14644004.184</v>
      </c>
      <c r="BH14" s="9">
        <f>RopaCaballero!BH14*(1+4.6%)</f>
        <v>14644005.23</v>
      </c>
      <c r="BI14" s="9">
        <f>RopaCaballero!BI14*(1+4.6%)</f>
        <v>14644006.276000001</v>
      </c>
      <c r="BJ14" s="9">
        <f>RopaCaballero!BJ14*(1+4.6%)</f>
        <v>14644007.322000001</v>
      </c>
      <c r="BK14" s="9">
        <f>RopaCaballero!BK14*(1+4.6%)</f>
        <v>14644008.368000001</v>
      </c>
      <c r="BL14" s="9">
        <f>RopaCaballero!BL14*(1+4.6%)</f>
        <v>14644009.414000001</v>
      </c>
      <c r="BM14" s="9">
        <f>RopaCaballero!BM14*(1+4.6%)</f>
        <v>14644010.460000001</v>
      </c>
      <c r="BN14" s="9">
        <f>RopaCaballero!BN14*(1+4.6%)</f>
        <v>14644011.506000001</v>
      </c>
      <c r="BO14" s="9">
        <f>RopaCaballero!BO14*(1+4.6%)</f>
        <v>14644012.552000001</v>
      </c>
      <c r="BP14" s="9">
        <f>RopaCaballero!BP14*(1+4.6%)</f>
        <v>14644013.598000001</v>
      </c>
      <c r="BQ14" s="9">
        <f>RopaCaballero!BQ14*(1+4.6%)</f>
        <v>14644014.644000001</v>
      </c>
      <c r="BR14" s="9">
        <f>RopaCaballero!BR14*(1+4.6%)</f>
        <v>43932000</v>
      </c>
      <c r="BS14" s="9">
        <f>RopaCaballero!BS14*(1+4.6%)</f>
        <v>43932000</v>
      </c>
      <c r="BT14" s="9">
        <f>RopaCaballero!BT14*(1+4.6%)</f>
        <v>43932003.138000004</v>
      </c>
      <c r="BU14" s="9">
        <f>RopaCaballero!BU14*(1+4.6%)</f>
        <v>43932006.276000001</v>
      </c>
      <c r="BV14" s="9">
        <f>RopaCaballero!BV14*(1+4.6%)</f>
        <v>43932009.414000005</v>
      </c>
      <c r="BW14" s="9">
        <f>RopaCaballero!BW14*(1+4.6%)</f>
        <v>43932012.552000001</v>
      </c>
      <c r="BX14" s="9">
        <f>RopaCaballero!BX14*(1+4.6%)</f>
        <v>43932015.690000005</v>
      </c>
      <c r="BY14" s="9">
        <f>RopaCaballero!BY14*(1+4.6%)</f>
        <v>43932018.828000002</v>
      </c>
      <c r="BZ14" s="9">
        <f>RopaCaballero!BZ14*(1+4.6%)</f>
        <v>43932021.965999998</v>
      </c>
      <c r="CA14" s="9">
        <f>RopaCaballero!CA14*(1+4.6%)</f>
        <v>43932025.104000002</v>
      </c>
      <c r="CB14" s="9">
        <f>RopaCaballero!CB14*(1+4.6%)</f>
        <v>43932028.241999999</v>
      </c>
      <c r="CC14" s="9">
        <f>RopaCaballero!CC14*(1+4.6%)</f>
        <v>43932031.380000003</v>
      </c>
      <c r="CD14" s="9">
        <f>RopaCaballero!CD14*(1+4.6%)</f>
        <v>43932034.517999999</v>
      </c>
      <c r="CE14" s="9">
        <f>RopaCaballero!CE14*(1+4.6%)</f>
        <v>43932037.656000003</v>
      </c>
      <c r="CF14" s="9">
        <f>RopaCaballero!CF14*(1+4.6%)</f>
        <v>43932040.794</v>
      </c>
      <c r="CG14" s="9">
        <f>RopaCaballero!CG14*(1+4.6%)</f>
        <v>43932043.932000004</v>
      </c>
      <c r="CH14" s="9">
        <f>RopaCaballero!CH14*(1+4.6%)</f>
        <v>58576000</v>
      </c>
      <c r="CI14" s="9">
        <f>RopaCaballero!CI14*(1+4.6%)</f>
        <v>58576000</v>
      </c>
      <c r="CJ14" s="9">
        <f>RopaCaballero!CJ14*(1+4.6%)</f>
        <v>58576004.184</v>
      </c>
      <c r="CK14" s="9">
        <f>RopaCaballero!CK14*(1+4.6%)</f>
        <v>58576008.368000001</v>
      </c>
      <c r="CL14" s="9">
        <f>RopaCaballero!CL14*(1+4.6%)</f>
        <v>58576012.552000001</v>
      </c>
      <c r="CM14" s="9">
        <f>RopaCaballero!CM14*(1+4.6%)</f>
        <v>58576016.736000001</v>
      </c>
      <c r="CN14" s="9">
        <f>RopaCaballero!CN14*(1+4.6%)</f>
        <v>58576020.920000002</v>
      </c>
      <c r="CO14" s="9">
        <f>RopaCaballero!CO14*(1+4.6%)</f>
        <v>58576025.104000002</v>
      </c>
      <c r="CP14" s="9">
        <f>RopaCaballero!CP14*(1+4.6%)</f>
        <v>58576029.288000003</v>
      </c>
      <c r="CQ14" s="9">
        <f>RopaCaballero!CQ14*(1+4.6%)</f>
        <v>58576033.472000003</v>
      </c>
      <c r="CR14" s="9">
        <f>RopaCaballero!CR14*(1+4.6%)</f>
        <v>58576037.656000003</v>
      </c>
      <c r="CS14" s="9">
        <f>RopaCaballero!CS14*(1+4.6%)</f>
        <v>58576041.840000004</v>
      </c>
      <c r="CT14" s="9">
        <f>RopaCaballero!CT14*(1+4.6%)</f>
        <v>58576046.024000004</v>
      </c>
      <c r="CU14" s="9">
        <f>RopaCaballero!CU14*(1+4.6%)</f>
        <v>58576050.208000004</v>
      </c>
      <c r="CV14" s="9">
        <f>RopaCaballero!CV14*(1+4.6%)</f>
        <v>58576054.392000005</v>
      </c>
      <c r="CW14" s="9">
        <f>RopaCaballero!CW14*(1+4.6%)</f>
        <v>58576058.576000005</v>
      </c>
      <c r="CX14" s="9">
        <f>RopaCaballero!CX14*(1+4.6%)</f>
        <v>73220000</v>
      </c>
      <c r="CY14" s="9">
        <f>RopaCaballero!CY14*(1+4.6%)</f>
        <v>73220000</v>
      </c>
      <c r="CZ14" s="9">
        <f>RopaCaballero!CZ14*(1+4.6%)</f>
        <v>73220005.230000004</v>
      </c>
      <c r="DA14" s="9">
        <f>RopaCaballero!DA14*(1+4.6%)</f>
        <v>73220010.460000008</v>
      </c>
      <c r="DB14" s="9">
        <f>RopaCaballero!DB14*(1+4.6%)</f>
        <v>73220015.689999998</v>
      </c>
      <c r="DC14" s="9">
        <f>RopaCaballero!DC14*(1+4.6%)</f>
        <v>73220020.920000002</v>
      </c>
      <c r="DD14" s="9">
        <f>RopaCaballero!DD14*(1+4.6%)</f>
        <v>73220026.150000006</v>
      </c>
      <c r="DE14" s="9">
        <f>RopaCaballero!DE14*(1+4.6%)</f>
        <v>73220031.38000001</v>
      </c>
      <c r="DF14" s="9">
        <f>RopaCaballero!DF14*(1+4.6%)</f>
        <v>73220036.609999999</v>
      </c>
      <c r="DG14" s="9">
        <f>RopaCaballero!DG14*(1+4.6%)</f>
        <v>73220041.840000004</v>
      </c>
      <c r="DH14" s="9">
        <f>RopaCaballero!DH14*(1+4.6%)</f>
        <v>73220047.070000008</v>
      </c>
      <c r="DI14" s="9">
        <f>RopaCaballero!DI14*(1+4.6%)</f>
        <v>73220052.299999997</v>
      </c>
      <c r="DJ14" s="9">
        <f>RopaCaballero!DJ14*(1+4.6%)</f>
        <v>73220057.530000001</v>
      </c>
      <c r="DK14" s="9">
        <f>RopaCaballero!DK14*(1+4.6%)</f>
        <v>73220062.760000005</v>
      </c>
      <c r="DL14" s="9">
        <f>RopaCaballero!DL14*(1+4.6%)</f>
        <v>73220067.99000001</v>
      </c>
      <c r="DM14" s="9">
        <f>RopaCaballero!DM14*(1+4.6%)</f>
        <v>73220073.219999999</v>
      </c>
      <c r="DN14" s="9">
        <f>RopaCaballero!DN14*(1+4.6%)</f>
        <v>87864000</v>
      </c>
      <c r="DO14" s="9">
        <f>RopaCaballero!DO14*(1+4.6%)</f>
        <v>87864000</v>
      </c>
      <c r="DP14" s="9">
        <f>RopaCaballero!DP14*(1+4.6%)</f>
        <v>87864006.276000008</v>
      </c>
      <c r="DQ14" s="9">
        <f>RopaCaballero!DQ14*(1+4.6%)</f>
        <v>87864012.552000001</v>
      </c>
      <c r="DR14" s="9">
        <f>RopaCaballero!DR14*(1+4.6%)</f>
        <v>87864018.828000009</v>
      </c>
      <c r="DS14" s="9">
        <f>RopaCaballero!DS14*(1+4.6%)</f>
        <v>87864025.104000002</v>
      </c>
      <c r="DT14" s="9">
        <f>RopaCaballero!DT14*(1+4.6%)</f>
        <v>87864031.38000001</v>
      </c>
      <c r="DU14" s="9">
        <f>RopaCaballero!DU14*(1+4.6%)</f>
        <v>87864037.656000003</v>
      </c>
      <c r="DV14" s="9">
        <f>RopaCaballero!DV14*(1+4.6%)</f>
        <v>87864043.931999996</v>
      </c>
      <c r="DW14" s="9">
        <f>RopaCaballero!DW14*(1+4.6%)</f>
        <v>87864050.208000004</v>
      </c>
      <c r="DX14" s="9">
        <f>RopaCaballero!DX14*(1+4.6%)</f>
        <v>87864056.483999997</v>
      </c>
      <c r="DY14" s="9">
        <f>RopaCaballero!DY14*(1+4.6%)</f>
        <v>87864062.760000005</v>
      </c>
      <c r="DZ14" s="9">
        <f>RopaCaballero!DZ14*(1+4.6%)</f>
        <v>87864069.035999998</v>
      </c>
      <c r="EA14" s="9">
        <f>RopaCaballero!EA14*(1+4.6%)</f>
        <v>87864075.312000006</v>
      </c>
      <c r="EB14" s="9">
        <f>RopaCaballero!EB14*(1+4.6%)</f>
        <v>87864081.588</v>
      </c>
      <c r="EC14" s="9">
        <f>RopaCaballero!EC14*(1+4.6%)</f>
        <v>87864087.864000008</v>
      </c>
      <c r="ED14" s="9">
        <f>RopaCaballero!ED14*(1+4.6%)</f>
        <v>102508000</v>
      </c>
      <c r="EE14" s="9">
        <f>RopaCaballero!EE14*(1+4.6%)</f>
        <v>205016000</v>
      </c>
      <c r="EF14" s="9">
        <f>RopaCaballero!EF14*(1+4.6%)</f>
        <v>205016014.64399999</v>
      </c>
      <c r="EG14" s="9">
        <f>RopaCaballero!EG14*(1+4.6%)</f>
        <v>205016029.28800002</v>
      </c>
      <c r="EH14" s="9">
        <f>RopaCaballero!EH14*(1+4.6%)</f>
        <v>205016043.93200001</v>
      </c>
      <c r="EI14" s="9">
        <f>RopaCaballero!EI14*(1+4.6%)</f>
        <v>205016058.57600001</v>
      </c>
      <c r="EJ14" s="9">
        <f>RopaCaballero!EJ14*(1+4.6%)</f>
        <v>205016073.22</v>
      </c>
      <c r="EK14" s="9">
        <f>RopaCaballero!EK14*(1+4.6%)</f>
        <v>205016087.86400002</v>
      </c>
      <c r="EL14" s="9">
        <f>RopaCaballero!EL14*(1+4.6%)</f>
        <v>205016102.50800002</v>
      </c>
      <c r="EM14" s="9">
        <f>RopaCaballero!EM14*(1+4.6%)</f>
        <v>205016117.15200001</v>
      </c>
      <c r="EN14" s="9">
        <f>RopaCaballero!EN14*(1+4.6%)</f>
        <v>205016131.796</v>
      </c>
      <c r="EO14" s="9">
        <f>RopaCaballero!EO14*(1+4.6%)</f>
        <v>205016146.44</v>
      </c>
      <c r="EP14" s="9">
        <f>RopaCaballero!EP14*(1+4.6%)</f>
        <v>205016161.08400002</v>
      </c>
      <c r="EQ14" s="9">
        <f>RopaCaballero!EQ14*(1+4.6%)</f>
        <v>205016175.72800002</v>
      </c>
      <c r="ER14" s="9">
        <f>RopaCaballero!ER14*(1+4.6%)</f>
        <v>205016190.37200001</v>
      </c>
      <c r="ES14" s="9">
        <f>RopaCaballero!ES14*(1+4.6%)</f>
        <v>205016205.016</v>
      </c>
      <c r="ET14" s="9">
        <f>RopaCaballero!ET14*(1+4.6%)</f>
        <v>117152000</v>
      </c>
      <c r="EU14" s="9">
        <f>RopaCaballero!EU14*(1+4.6%)</f>
        <v>351456000</v>
      </c>
      <c r="EV14" s="9">
        <f>RopaCaballero!EV14*(1+4.6%)</f>
        <v>351456025.10400003</v>
      </c>
      <c r="EW14" s="9">
        <f>RopaCaballero!EW14*(1+4.6%)</f>
        <v>351456050.208</v>
      </c>
      <c r="EX14" s="9">
        <f>RopaCaballero!EX14*(1+4.6%)</f>
        <v>351456075.31200004</v>
      </c>
      <c r="EY14" s="9">
        <f>RopaCaballero!EY14*(1+4.6%)</f>
        <v>351456100.41600001</v>
      </c>
      <c r="EZ14" s="9">
        <f>RopaCaballero!EZ14*(1+4.6%)</f>
        <v>351456125.52000004</v>
      </c>
      <c r="FA14" s="9">
        <f>RopaCaballero!FA14*(1+4.6%)</f>
        <v>351456150.62400001</v>
      </c>
      <c r="FB14" s="9">
        <f>RopaCaballero!FB14*(1+4.6%)</f>
        <v>351456175.72799999</v>
      </c>
      <c r="FC14" s="9">
        <f>RopaCaballero!FC14*(1+4.6%)</f>
        <v>351456200.83200002</v>
      </c>
      <c r="FD14" s="9">
        <f>RopaCaballero!FD14*(1+4.6%)</f>
        <v>351456225.93599999</v>
      </c>
      <c r="FE14" s="9">
        <f>RopaCaballero!FE14*(1+4.6%)</f>
        <v>351456251.04000002</v>
      </c>
      <c r="FF14" s="9">
        <f>RopaCaballero!FF14*(1+4.6%)</f>
        <v>351456276.14399999</v>
      </c>
      <c r="FG14" s="9">
        <f>RopaCaballero!FG14*(1+4.6%)</f>
        <v>351456301.24800003</v>
      </c>
      <c r="FH14" s="9">
        <f>RopaCaballero!FH14*(1+4.6%)</f>
        <v>351456326.352</v>
      </c>
      <c r="FI14" s="9">
        <f>RopaCaballero!FI14*(1+4.6%)</f>
        <v>351456351.45600003</v>
      </c>
      <c r="FJ14" s="3">
        <f t="shared" si="81"/>
        <v>285558</v>
      </c>
      <c r="FK14" s="3">
        <f t="shared" si="82"/>
        <v>259408</v>
      </c>
      <c r="FL14" s="3">
        <f t="shared" si="83"/>
        <v>232212</v>
      </c>
      <c r="FM14" s="3">
        <f t="shared" si="1"/>
        <v>285558</v>
      </c>
      <c r="FN14" s="3">
        <f t="shared" si="2"/>
        <v>259408</v>
      </c>
      <c r="FO14" s="3">
        <f t="shared" si="3"/>
        <v>232212</v>
      </c>
      <c r="FP14" s="3">
        <f t="shared" si="4"/>
        <v>256270</v>
      </c>
      <c r="FQ14" s="3">
        <f t="shared" si="5"/>
        <v>228551</v>
      </c>
      <c r="FR14" s="3">
        <f t="shared" si="6"/>
        <v>202924</v>
      </c>
      <c r="FS14" s="3">
        <f t="shared" si="7"/>
        <v>266730</v>
      </c>
      <c r="FT14" s="3">
        <f t="shared" si="8"/>
        <v>239011</v>
      </c>
      <c r="FU14" s="3">
        <f t="shared" si="9"/>
        <v>213384</v>
      </c>
      <c r="FV14" s="3">
        <f t="shared" si="84"/>
        <v>125520</v>
      </c>
      <c r="FW14" s="3">
        <f t="shared" si="85"/>
        <v>111922</v>
      </c>
      <c r="FX14" s="3">
        <f t="shared" si="86"/>
        <v>111922</v>
      </c>
      <c r="FY14" s="3">
        <f t="shared" si="11"/>
        <v>115060</v>
      </c>
      <c r="FZ14" s="3">
        <f t="shared" si="12"/>
        <v>101462</v>
      </c>
      <c r="GA14" s="3">
        <f t="shared" si="13"/>
        <v>83680</v>
      </c>
      <c r="GB14" s="3">
        <f t="shared" si="14"/>
        <v>115060</v>
      </c>
      <c r="GC14" s="3">
        <f t="shared" si="15"/>
        <v>101462</v>
      </c>
      <c r="GD14" s="3">
        <f t="shared" si="16"/>
        <v>83680</v>
      </c>
      <c r="GE14" s="3">
        <f t="shared" si="17"/>
        <v>125520</v>
      </c>
      <c r="GF14" s="3">
        <f t="shared" si="18"/>
        <v>111922</v>
      </c>
      <c r="GG14" s="3">
        <f t="shared" si="19"/>
        <v>111922</v>
      </c>
      <c r="GH14" s="14">
        <f t="shared" si="20"/>
        <v>20920</v>
      </c>
      <c r="GI14" s="3">
        <f t="shared" si="21"/>
        <v>19874</v>
      </c>
      <c r="GJ14" s="3">
        <f t="shared" si="22"/>
        <v>18828</v>
      </c>
      <c r="GK14" s="3">
        <f t="shared" si="23"/>
        <v>9937</v>
      </c>
      <c r="GL14" s="3">
        <f t="shared" si="24"/>
        <v>8158.8</v>
      </c>
      <c r="GM14" s="3">
        <f t="shared" si="25"/>
        <v>7322</v>
      </c>
      <c r="GN14" s="3">
        <f t="shared" si="26"/>
        <v>22802.799999999999</v>
      </c>
      <c r="GO14" s="3">
        <f t="shared" si="27"/>
        <v>17782</v>
      </c>
      <c r="GP14" s="3">
        <f t="shared" si="28"/>
        <v>15690</v>
      </c>
      <c r="GQ14" s="3">
        <f t="shared" si="29"/>
        <v>27196</v>
      </c>
      <c r="GR14" s="3">
        <f t="shared" si="30"/>
        <v>23012</v>
      </c>
      <c r="GS14" s="3">
        <f t="shared" si="31"/>
        <v>20920</v>
      </c>
      <c r="GT14" s="3">
        <f t="shared" si="32"/>
        <v>14644</v>
      </c>
      <c r="GU14" s="3">
        <f t="shared" si="33"/>
        <v>12552</v>
      </c>
      <c r="GV14" s="3">
        <f t="shared" si="34"/>
        <v>10460</v>
      </c>
      <c r="GW14" s="3">
        <f t="shared" si="35"/>
        <v>14644</v>
      </c>
      <c r="GX14" s="3">
        <f t="shared" si="36"/>
        <v>12552</v>
      </c>
      <c r="GY14" s="3">
        <f t="shared" si="37"/>
        <v>10460</v>
      </c>
      <c r="GZ14" s="3">
        <f t="shared" si="38"/>
        <v>41840</v>
      </c>
      <c r="HA14" s="3">
        <f t="shared" si="38"/>
        <v>52300000</v>
      </c>
      <c r="HB14" s="3">
        <f t="shared" si="38"/>
        <v>62760000</v>
      </c>
      <c r="HC14" s="3">
        <f t="shared" si="39"/>
        <v>43932003.137999997</v>
      </c>
      <c r="HD14" s="3">
        <f t="shared" si="40"/>
        <v>131796009.414</v>
      </c>
      <c r="HE14" s="3">
        <f t="shared" si="41"/>
        <v>175728012.55199999</v>
      </c>
      <c r="HF14" s="3">
        <f t="shared" si="42"/>
        <v>219660015.69000003</v>
      </c>
      <c r="HG14" s="3">
        <f t="shared" si="43"/>
        <v>263592018.82800001</v>
      </c>
      <c r="HH14" s="3">
        <f t="shared" si="44"/>
        <v>512540043.93200004</v>
      </c>
      <c r="HI14" s="3">
        <f t="shared" si="45"/>
        <v>820064075.31200004</v>
      </c>
      <c r="HJ14" s="3">
        <f t="shared" si="46"/>
        <v>43932015.689999998</v>
      </c>
      <c r="HK14" s="3">
        <f t="shared" si="47"/>
        <v>131796047.07000001</v>
      </c>
      <c r="HL14" s="3">
        <f t="shared" si="48"/>
        <v>175728062.75999999</v>
      </c>
      <c r="HM14" s="3">
        <f t="shared" si="49"/>
        <v>219660078.45000002</v>
      </c>
      <c r="HN14" s="3">
        <f t="shared" si="50"/>
        <v>263592094.14000002</v>
      </c>
      <c r="HO14" s="3">
        <f t="shared" si="51"/>
        <v>615048219.66000009</v>
      </c>
      <c r="HP14" s="3">
        <f t="shared" si="52"/>
        <v>1054368376.5600001</v>
      </c>
      <c r="HQ14" s="3">
        <f t="shared" si="53"/>
        <v>615048292.88000011</v>
      </c>
      <c r="HR14" s="3">
        <f t="shared" si="54"/>
        <v>131796062.75999999</v>
      </c>
      <c r="HS14" s="3">
        <f t="shared" si="55"/>
        <v>175728083.68000001</v>
      </c>
      <c r="HT14" s="3">
        <f t="shared" si="56"/>
        <v>219660104.60000002</v>
      </c>
      <c r="HU14" s="3">
        <f t="shared" si="57"/>
        <v>263592125.51999998</v>
      </c>
      <c r="HV14" s="3">
        <f t="shared" si="58"/>
        <v>615048292.88000011</v>
      </c>
      <c r="HW14" s="3">
        <f t="shared" si="59"/>
        <v>1054368502.0799999</v>
      </c>
      <c r="HX14" s="3">
        <f t="shared" si="60"/>
        <v>29288009.414000001</v>
      </c>
      <c r="HY14" s="3">
        <f t="shared" si="61"/>
        <v>87864028.242000014</v>
      </c>
      <c r="HZ14" s="3">
        <f t="shared" si="62"/>
        <v>117152037.656</v>
      </c>
      <c r="IA14" s="3">
        <f t="shared" si="63"/>
        <v>146440047.06999999</v>
      </c>
      <c r="IB14" s="3">
        <f t="shared" si="64"/>
        <v>175728056.48400003</v>
      </c>
      <c r="IC14" s="3">
        <f t="shared" si="65"/>
        <v>410032131.796</v>
      </c>
      <c r="ID14" s="3">
        <f t="shared" si="66"/>
        <v>702912225.93600011</v>
      </c>
      <c r="IE14" s="3">
        <f t="shared" si="67"/>
        <v>29288012.552000001</v>
      </c>
      <c r="IF14" s="3">
        <f t="shared" si="68"/>
        <v>87864034.518000007</v>
      </c>
      <c r="IG14" s="3">
        <f t="shared" si="69"/>
        <v>117152050.208</v>
      </c>
      <c r="IH14" s="3">
        <f t="shared" si="70"/>
        <v>146440062.75999999</v>
      </c>
      <c r="II14" s="3">
        <f t="shared" si="71"/>
        <v>175728075.31200001</v>
      </c>
      <c r="IJ14" s="3">
        <f t="shared" si="72"/>
        <v>410032175.72800004</v>
      </c>
      <c r="IK14" s="3">
        <f t="shared" si="73"/>
        <v>702912301.24800003</v>
      </c>
      <c r="IL14" s="3">
        <f t="shared" si="74"/>
        <v>29288017.782000002</v>
      </c>
      <c r="IM14" s="3">
        <f t="shared" si="75"/>
        <v>87864053.346000001</v>
      </c>
      <c r="IN14" s="3">
        <f t="shared" si="76"/>
        <v>117152071.12800001</v>
      </c>
      <c r="IO14" s="3">
        <f t="shared" si="77"/>
        <v>219660109.82999998</v>
      </c>
      <c r="IP14" s="3">
        <f t="shared" si="78"/>
        <v>175728106.692</v>
      </c>
      <c r="IQ14" s="3">
        <f t="shared" si="79"/>
        <v>410032248.94800001</v>
      </c>
      <c r="IR14" s="3">
        <f t="shared" si="80"/>
        <v>410032248.94800001</v>
      </c>
      <c r="IS14" s="3">
        <f t="array" ref="IS14">SUM(IF($C$2:$IR$2&gt;=1,C14:IR14,0))</f>
        <v>2662399327.8700004</v>
      </c>
      <c r="IT14" s="5" t="s">
        <v>164</v>
      </c>
    </row>
    <row r="15" spans="1:254" x14ac:dyDescent="0.2">
      <c r="A15" s="2" t="s">
        <v>131</v>
      </c>
      <c r="B15" s="1" t="s">
        <v>2</v>
      </c>
      <c r="C15" s="9">
        <f>RopaCaballero!C15*(1+4.6%)</f>
        <v>244764</v>
      </c>
      <c r="D15" s="9">
        <f>RopaCaballero!D15*(1+4.6%)</f>
        <v>71128</v>
      </c>
      <c r="E15" s="9">
        <f>RopaCaballero!E15*(1+4.6%)</f>
        <v>71128</v>
      </c>
      <c r="F15" s="9">
        <f>RopaCaballero!F15*(1+4.6%)</f>
        <v>29288</v>
      </c>
      <c r="G15" s="9">
        <f>RopaCaballero!G15*(1+4.6%)</f>
        <v>156900</v>
      </c>
      <c r="H15" s="9">
        <f>RopaCaballero!H15*(1+4.6%)</f>
        <v>71128</v>
      </c>
      <c r="I15" s="9">
        <f>RopaCaballero!I15*(1+4.6%)</f>
        <v>18828</v>
      </c>
      <c r="J15" s="9">
        <f>RopaCaballero!J15*(1+4.6%)</f>
        <v>26150</v>
      </c>
      <c r="K15" s="9">
        <f>RopaCaballero!K15*(1+4.6%)</f>
        <v>62760</v>
      </c>
      <c r="L15" s="9">
        <f>RopaCaballero!L15*(1+4.6%)</f>
        <v>79496</v>
      </c>
      <c r="M15" s="9">
        <f>RopaCaballero!M15*(1+4.6%)</f>
        <v>73220</v>
      </c>
      <c r="N15" s="9">
        <f>RopaCaballero!N15*(1+4.6%)</f>
        <v>88910</v>
      </c>
      <c r="O15" s="9">
        <f>RopaCaballero!O15*(1+4.6%)</f>
        <v>20920</v>
      </c>
      <c r="P15" s="9">
        <f>RopaCaballero!P15*(1+4.6%)</f>
        <v>17782</v>
      </c>
      <c r="Q15" s="9">
        <f>RopaCaballero!Q15*(1+4.6%)</f>
        <v>17782</v>
      </c>
      <c r="R15" s="9">
        <f>RopaCaballero!R15*(1+4.6%)</f>
        <v>31380</v>
      </c>
      <c r="S15" s="9">
        <f>RopaCaballero!S15*(1+4.6%)</f>
        <v>243718</v>
      </c>
      <c r="T15" s="9">
        <f>RopaCaballero!T15*(1+4.6%)</f>
        <v>70082</v>
      </c>
      <c r="U15" s="9">
        <f>RopaCaballero!U15*(1+4.6%)</f>
        <v>70082</v>
      </c>
      <c r="V15" s="9">
        <f>RopaCaballero!V15*(1+4.6%)</f>
        <v>28242</v>
      </c>
      <c r="W15" s="9">
        <f>RopaCaballero!W15*(1+4.6%)</f>
        <v>155854</v>
      </c>
      <c r="X15" s="9">
        <f>RopaCaballero!X15*(1+4.6%)</f>
        <v>70082</v>
      </c>
      <c r="Y15" s="9">
        <f>RopaCaballero!Y15*(1+4.6%)</f>
        <v>17782</v>
      </c>
      <c r="Z15" s="9">
        <f>RopaCaballero!Z15*(1+4.6%)</f>
        <v>25104</v>
      </c>
      <c r="AA15" s="9">
        <f>RopaCaballero!AA15*(1+4.6%)</f>
        <v>61714</v>
      </c>
      <c r="AB15" s="9">
        <f>RopaCaballero!AB15*(1+4.6%)</f>
        <v>78450</v>
      </c>
      <c r="AC15" s="9">
        <f>RopaCaballero!AC15*(1+4.6%)</f>
        <v>72174</v>
      </c>
      <c r="AD15" s="9">
        <f>RopaCaballero!AD15*(1+4.6%)</f>
        <v>87864</v>
      </c>
      <c r="AE15" s="9">
        <f>RopaCaballero!AE15*(1+4.6%)</f>
        <v>19874</v>
      </c>
      <c r="AF15" s="9">
        <f>RopaCaballero!AF15*(1+4.6%)</f>
        <v>16736</v>
      </c>
      <c r="AG15" s="9">
        <f>RopaCaballero!AG15*(1+4.6%)</f>
        <v>16736</v>
      </c>
      <c r="AH15" s="9">
        <f>RopaCaballero!AH15*(1+4.6%)</f>
        <v>30334</v>
      </c>
      <c r="AI15" s="9">
        <f>RopaCaballero!AI15*(1+4.6%)</f>
        <v>242776.6</v>
      </c>
      <c r="AJ15" s="9">
        <f>RopaCaballero!AJ15*(1+4.6%)</f>
        <v>69140.600000000006</v>
      </c>
      <c r="AK15" s="9">
        <f>RopaCaballero!AK15*(1+4.6%)</f>
        <v>69140.600000000006</v>
      </c>
      <c r="AL15" s="9">
        <f>RopaCaballero!AL15*(1+4.6%)</f>
        <v>27300.600000000002</v>
      </c>
      <c r="AM15" s="9">
        <f>RopaCaballero!AM15*(1+4.6%)</f>
        <v>154912.6</v>
      </c>
      <c r="AN15" s="9">
        <f>RopaCaballero!AN15*(1+4.6%)</f>
        <v>69140.600000000006</v>
      </c>
      <c r="AO15" s="9">
        <f>RopaCaballero!AO15*(1+4.6%)</f>
        <v>16840.600000000002</v>
      </c>
      <c r="AP15" s="9">
        <f>RopaCaballero!AP15*(1+4.6%)</f>
        <v>24162.600000000002</v>
      </c>
      <c r="AQ15" s="9">
        <f>RopaCaballero!AQ15*(1+4.6%)</f>
        <v>60772.600000000006</v>
      </c>
      <c r="AR15" s="9">
        <f>RopaCaballero!AR15*(1+4.6%)</f>
        <v>77508.600000000006</v>
      </c>
      <c r="AS15" s="9">
        <f>RopaCaballero!AS15*(1+4.6%)</f>
        <v>71232.600000000006</v>
      </c>
      <c r="AT15" s="9">
        <f>RopaCaballero!AT15*(1+4.6%)</f>
        <v>86922.6</v>
      </c>
      <c r="AU15" s="9">
        <f>RopaCaballero!AU15*(1+4.6%)</f>
        <v>18932.600000000002</v>
      </c>
      <c r="AV15" s="9">
        <f>RopaCaballero!AV15*(1+4.6%)</f>
        <v>15794.6</v>
      </c>
      <c r="AW15" s="9">
        <f>RopaCaballero!AW15*(1+4.6%)</f>
        <v>15794.6</v>
      </c>
      <c r="AX15" s="9">
        <f>RopaCaballero!AX15*(1+4.6%)</f>
        <v>29392.600000000002</v>
      </c>
      <c r="AY15" s="9">
        <f>RopaCaballero!AY15*(1+4.6%)</f>
        <v>20920</v>
      </c>
      <c r="AZ15" s="9">
        <f>RopaCaballero!AZ15*(1+4.6%)</f>
        <v>418400</v>
      </c>
      <c r="BA15" s="9">
        <f>RopaCaballero!BA15*(1+4.6%)</f>
        <v>575300</v>
      </c>
      <c r="BB15" s="9">
        <f>RopaCaballero!BB15*(1+4.6%)</f>
        <v>2092000</v>
      </c>
      <c r="BC15" s="9">
        <f>RopaCaballero!BC15*(1+4.6%)</f>
        <v>2092000</v>
      </c>
      <c r="BD15" s="9">
        <f>RopaCaballero!BD15*(1+4.6%)</f>
        <v>2092000</v>
      </c>
      <c r="BE15" s="9">
        <f>RopaCaballero!BE15*(1+4.6%)</f>
        <v>2092000</v>
      </c>
      <c r="BF15" s="9">
        <f>RopaCaballero!BF15*(1+4.6%)</f>
        <v>2092000</v>
      </c>
      <c r="BG15" s="9">
        <f>RopaCaballero!BG15*(1+4.6%)</f>
        <v>2092000</v>
      </c>
      <c r="BH15" s="9">
        <f>RopaCaballero!BH15*(1+4.6%)</f>
        <v>2092000</v>
      </c>
      <c r="BI15" s="9">
        <f>RopaCaballero!BI15*(1+4.6%)</f>
        <v>2092000</v>
      </c>
      <c r="BJ15" s="9">
        <f>RopaCaballero!BJ15*(1+4.6%)</f>
        <v>2092000</v>
      </c>
      <c r="BK15" s="9">
        <f>RopaCaballero!BK15*(1+4.6%)</f>
        <v>2092000</v>
      </c>
      <c r="BL15" s="9">
        <f>RopaCaballero!BL15*(1+4.6%)</f>
        <v>2092000</v>
      </c>
      <c r="BM15" s="9">
        <f>RopaCaballero!BM15*(1+4.6%)</f>
        <v>2092000</v>
      </c>
      <c r="BN15" s="9">
        <f>RopaCaballero!BN15*(1+4.6%)</f>
        <v>2092000</v>
      </c>
      <c r="BO15" s="9">
        <f>RopaCaballero!BO15*(1+4.6%)</f>
        <v>2092000</v>
      </c>
      <c r="BP15" s="9">
        <f>RopaCaballero!BP15*(1+4.6%)</f>
        <v>2092000</v>
      </c>
      <c r="BQ15" s="9">
        <f>RopaCaballero!BQ15*(1+4.6%)</f>
        <v>2092000</v>
      </c>
      <c r="BR15" s="9">
        <f>RopaCaballero!BR15*(1+4.6%)</f>
        <v>2081540</v>
      </c>
      <c r="BS15" s="9">
        <f>RopaCaballero!BS15*(1+4.6%)</f>
        <v>2081540</v>
      </c>
      <c r="BT15" s="9">
        <f>RopaCaballero!BT15*(1+4.6%)</f>
        <v>2081540</v>
      </c>
      <c r="BU15" s="9">
        <f>RopaCaballero!BU15*(1+4.6%)</f>
        <v>2081540</v>
      </c>
      <c r="BV15" s="9">
        <f>RopaCaballero!BV15*(1+4.6%)</f>
        <v>2081540</v>
      </c>
      <c r="BW15" s="9">
        <f>RopaCaballero!BW15*(1+4.6%)</f>
        <v>2081540</v>
      </c>
      <c r="BX15" s="9">
        <f>RopaCaballero!BX15*(1+4.6%)</f>
        <v>2081540</v>
      </c>
      <c r="BY15" s="9">
        <f>RopaCaballero!BY15*(1+4.6%)</f>
        <v>2081540</v>
      </c>
      <c r="BZ15" s="9">
        <f>RopaCaballero!BZ15*(1+4.6%)</f>
        <v>2081540</v>
      </c>
      <c r="CA15" s="9">
        <f>RopaCaballero!CA15*(1+4.6%)</f>
        <v>2081540</v>
      </c>
      <c r="CB15" s="9">
        <f>RopaCaballero!CB15*(1+4.6%)</f>
        <v>2081540</v>
      </c>
      <c r="CC15" s="9">
        <f>RopaCaballero!CC15*(1+4.6%)</f>
        <v>2081540</v>
      </c>
      <c r="CD15" s="9">
        <f>RopaCaballero!CD15*(1+4.6%)</f>
        <v>2081540</v>
      </c>
      <c r="CE15" s="9">
        <f>RopaCaballero!CE15*(1+4.6%)</f>
        <v>2081540</v>
      </c>
      <c r="CF15" s="9">
        <f>RopaCaballero!CF15*(1+4.6%)</f>
        <v>2081540</v>
      </c>
      <c r="CG15" s="9">
        <f>RopaCaballero!CG15*(1+4.6%)</f>
        <v>2081540</v>
      </c>
      <c r="CH15" s="9">
        <f>RopaCaballero!CH15*(1+4.6%)</f>
        <v>2076310</v>
      </c>
      <c r="CI15" s="9">
        <f>RopaCaballero!CI15*(1+4.6%)</f>
        <v>2076310</v>
      </c>
      <c r="CJ15" s="9">
        <f>RopaCaballero!CJ15*(1+4.6%)</f>
        <v>2076310</v>
      </c>
      <c r="CK15" s="9">
        <f>RopaCaballero!CK15*(1+4.6%)</f>
        <v>2076310</v>
      </c>
      <c r="CL15" s="9">
        <f>RopaCaballero!CL15*(1+4.6%)</f>
        <v>2076310</v>
      </c>
      <c r="CM15" s="9">
        <f>RopaCaballero!CM15*(1+4.6%)</f>
        <v>2076310</v>
      </c>
      <c r="CN15" s="9">
        <f>RopaCaballero!CN15*(1+4.6%)</f>
        <v>2076310</v>
      </c>
      <c r="CO15" s="9">
        <f>RopaCaballero!CO15*(1+4.6%)</f>
        <v>2076310</v>
      </c>
      <c r="CP15" s="9">
        <f>RopaCaballero!CP15*(1+4.6%)</f>
        <v>2076310</v>
      </c>
      <c r="CQ15" s="9">
        <f>RopaCaballero!CQ15*(1+4.6%)</f>
        <v>2076310</v>
      </c>
      <c r="CR15" s="9">
        <f>RopaCaballero!CR15*(1+4.6%)</f>
        <v>2076310</v>
      </c>
      <c r="CS15" s="9">
        <f>RopaCaballero!CS15*(1+4.6%)</f>
        <v>2076310</v>
      </c>
      <c r="CT15" s="9">
        <f>RopaCaballero!CT15*(1+4.6%)</f>
        <v>2076310</v>
      </c>
      <c r="CU15" s="9">
        <f>RopaCaballero!CU15*(1+4.6%)</f>
        <v>2076310</v>
      </c>
      <c r="CV15" s="9">
        <f>RopaCaballero!CV15*(1+4.6%)</f>
        <v>2076310</v>
      </c>
      <c r="CW15" s="9">
        <f>RopaCaballero!CW15*(1+4.6%)</f>
        <v>2076310</v>
      </c>
      <c r="CX15" s="9">
        <f>RopaCaballero!CX15*(1+4.6%)</f>
        <v>2071080</v>
      </c>
      <c r="CY15" s="9">
        <f>RopaCaballero!CY15*(1+4.6%)</f>
        <v>2071080</v>
      </c>
      <c r="CZ15" s="9">
        <f>RopaCaballero!CZ15*(1+4.6%)</f>
        <v>2071080</v>
      </c>
      <c r="DA15" s="9">
        <f>RopaCaballero!DA15*(1+4.6%)</f>
        <v>2071080</v>
      </c>
      <c r="DB15" s="9">
        <f>RopaCaballero!DB15*(1+4.6%)</f>
        <v>2071080</v>
      </c>
      <c r="DC15" s="9">
        <f>RopaCaballero!DC15*(1+4.6%)</f>
        <v>2071080</v>
      </c>
      <c r="DD15" s="9">
        <f>RopaCaballero!DD15*(1+4.6%)</f>
        <v>2071080</v>
      </c>
      <c r="DE15" s="9">
        <f>RopaCaballero!DE15*(1+4.6%)</f>
        <v>2071080</v>
      </c>
      <c r="DF15" s="9">
        <f>RopaCaballero!DF15*(1+4.6%)</f>
        <v>2071080</v>
      </c>
      <c r="DG15" s="9">
        <f>RopaCaballero!DG15*(1+4.6%)</f>
        <v>2071080</v>
      </c>
      <c r="DH15" s="9">
        <f>RopaCaballero!DH15*(1+4.6%)</f>
        <v>2071080</v>
      </c>
      <c r="DI15" s="9">
        <f>RopaCaballero!DI15*(1+4.6%)</f>
        <v>2071080</v>
      </c>
      <c r="DJ15" s="9">
        <f>RopaCaballero!DJ15*(1+4.6%)</f>
        <v>2071080</v>
      </c>
      <c r="DK15" s="9">
        <f>RopaCaballero!DK15*(1+4.6%)</f>
        <v>2071080</v>
      </c>
      <c r="DL15" s="9">
        <f>RopaCaballero!DL15*(1+4.6%)</f>
        <v>2071080</v>
      </c>
      <c r="DM15" s="9">
        <f>RopaCaballero!DM15*(1+4.6%)</f>
        <v>2071080</v>
      </c>
      <c r="DN15" s="9">
        <f>RopaCaballero!DN15*(1+4.6%)</f>
        <v>2065850</v>
      </c>
      <c r="DO15" s="9">
        <f>RopaCaballero!DO15*(1+4.6%)</f>
        <v>2065850</v>
      </c>
      <c r="DP15" s="9">
        <f>RopaCaballero!DP15*(1+4.6%)</f>
        <v>2065850</v>
      </c>
      <c r="DQ15" s="9">
        <f>RopaCaballero!DQ15*(1+4.6%)</f>
        <v>2065850</v>
      </c>
      <c r="DR15" s="9">
        <f>RopaCaballero!DR15*(1+4.6%)</f>
        <v>2065850</v>
      </c>
      <c r="DS15" s="9">
        <f>RopaCaballero!DS15*(1+4.6%)</f>
        <v>2065850</v>
      </c>
      <c r="DT15" s="9">
        <f>RopaCaballero!DT15*(1+4.6%)</f>
        <v>2065850</v>
      </c>
      <c r="DU15" s="9">
        <f>RopaCaballero!DU15*(1+4.6%)</f>
        <v>2065850</v>
      </c>
      <c r="DV15" s="9">
        <f>RopaCaballero!DV15*(1+4.6%)</f>
        <v>2065850</v>
      </c>
      <c r="DW15" s="9">
        <f>RopaCaballero!DW15*(1+4.6%)</f>
        <v>2065850</v>
      </c>
      <c r="DX15" s="9">
        <f>RopaCaballero!DX15*(1+4.6%)</f>
        <v>2065850</v>
      </c>
      <c r="DY15" s="9">
        <f>RopaCaballero!DY15*(1+4.6%)</f>
        <v>2065850</v>
      </c>
      <c r="DZ15" s="9">
        <f>RopaCaballero!DZ15*(1+4.6%)</f>
        <v>2065850</v>
      </c>
      <c r="EA15" s="9">
        <f>RopaCaballero!EA15*(1+4.6%)</f>
        <v>2065850</v>
      </c>
      <c r="EB15" s="9">
        <f>RopaCaballero!EB15*(1+4.6%)</f>
        <v>2065850</v>
      </c>
      <c r="EC15" s="9">
        <f>RopaCaballero!EC15*(1+4.6%)</f>
        <v>2065850</v>
      </c>
      <c r="ED15" s="9">
        <f>RopaCaballero!ED15*(1+4.6%)</f>
        <v>2060620</v>
      </c>
      <c r="EE15" s="9">
        <f>RopaCaballero!EE15*(1+4.6%)</f>
        <v>2060620</v>
      </c>
      <c r="EF15" s="9">
        <f>RopaCaballero!EF15*(1+4.6%)</f>
        <v>2060620</v>
      </c>
      <c r="EG15" s="9">
        <f>RopaCaballero!EG15*(1+4.6%)</f>
        <v>2060620</v>
      </c>
      <c r="EH15" s="9">
        <f>RopaCaballero!EH15*(1+4.6%)</f>
        <v>2060620</v>
      </c>
      <c r="EI15" s="9">
        <f>RopaCaballero!EI15*(1+4.6%)</f>
        <v>2060620</v>
      </c>
      <c r="EJ15" s="9">
        <f>RopaCaballero!EJ15*(1+4.6%)</f>
        <v>2060620</v>
      </c>
      <c r="EK15" s="9">
        <f>RopaCaballero!EK15*(1+4.6%)</f>
        <v>2060620</v>
      </c>
      <c r="EL15" s="9">
        <f>RopaCaballero!EL15*(1+4.6%)</f>
        <v>2060620</v>
      </c>
      <c r="EM15" s="9">
        <f>RopaCaballero!EM15*(1+4.6%)</f>
        <v>2060620</v>
      </c>
      <c r="EN15" s="9">
        <f>RopaCaballero!EN15*(1+4.6%)</f>
        <v>2060620</v>
      </c>
      <c r="EO15" s="9">
        <f>RopaCaballero!EO15*(1+4.6%)</f>
        <v>2060620</v>
      </c>
      <c r="EP15" s="9">
        <f>RopaCaballero!EP15*(1+4.6%)</f>
        <v>2060620</v>
      </c>
      <c r="EQ15" s="9">
        <f>RopaCaballero!EQ15*(1+4.6%)</f>
        <v>2060620</v>
      </c>
      <c r="ER15" s="9">
        <f>RopaCaballero!ER15*(1+4.6%)</f>
        <v>2060620</v>
      </c>
      <c r="ES15" s="9">
        <f>RopaCaballero!ES15*(1+4.6%)</f>
        <v>2060620</v>
      </c>
      <c r="ET15" s="9">
        <f>RopaCaballero!ET15*(1+4.6%)</f>
        <v>2055390</v>
      </c>
      <c r="EU15" s="9">
        <f>RopaCaballero!EU15*(1+4.6%)</f>
        <v>2055390</v>
      </c>
      <c r="EV15" s="9">
        <f>RopaCaballero!EV15*(1+4.6%)</f>
        <v>2055390</v>
      </c>
      <c r="EW15" s="9">
        <f>RopaCaballero!EW15*(1+4.6%)</f>
        <v>2055390</v>
      </c>
      <c r="EX15" s="9">
        <f>RopaCaballero!EX15*(1+4.6%)</f>
        <v>2055390</v>
      </c>
      <c r="EY15" s="9">
        <f>RopaCaballero!EY15*(1+4.6%)</f>
        <v>2055390</v>
      </c>
      <c r="EZ15" s="9">
        <f>RopaCaballero!EZ15*(1+4.6%)</f>
        <v>2055390</v>
      </c>
      <c r="FA15" s="9">
        <f>RopaCaballero!FA15*(1+4.6%)</f>
        <v>2055390</v>
      </c>
      <c r="FB15" s="9">
        <f>RopaCaballero!FB15*(1+4.6%)</f>
        <v>2055390</v>
      </c>
      <c r="FC15" s="9">
        <f>RopaCaballero!FC15*(1+4.6%)</f>
        <v>2055390</v>
      </c>
      <c r="FD15" s="9">
        <f>RopaCaballero!FD15*(1+4.6%)</f>
        <v>2055390</v>
      </c>
      <c r="FE15" s="9">
        <f>RopaCaballero!FE15*(1+4.6%)</f>
        <v>2055390</v>
      </c>
      <c r="FF15" s="9">
        <f>RopaCaballero!FF15*(1+4.6%)</f>
        <v>2055390</v>
      </c>
      <c r="FG15" s="9">
        <f>RopaCaballero!FG15*(1+4.6%)</f>
        <v>2055390</v>
      </c>
      <c r="FH15" s="9">
        <f>RopaCaballero!FH15*(1+4.6%)</f>
        <v>2055390</v>
      </c>
      <c r="FI15" s="9">
        <f>RopaCaballero!FI15*(1+4.6%)</f>
        <v>2055390</v>
      </c>
      <c r="FJ15" s="3">
        <f t="shared" si="81"/>
        <v>345180</v>
      </c>
      <c r="FK15" s="3">
        <f t="shared" si="82"/>
        <v>342042</v>
      </c>
      <c r="FL15" s="3">
        <f t="shared" si="83"/>
        <v>339217.8</v>
      </c>
      <c r="FM15" s="3">
        <f t="shared" si="1"/>
        <v>345180</v>
      </c>
      <c r="FN15" s="3">
        <f t="shared" si="2"/>
        <v>342042</v>
      </c>
      <c r="FO15" s="3">
        <f t="shared" si="3"/>
        <v>339217.8</v>
      </c>
      <c r="FP15" s="3">
        <f t="shared" si="4"/>
        <v>307524</v>
      </c>
      <c r="FQ15" s="3">
        <f t="shared" si="5"/>
        <v>304386</v>
      </c>
      <c r="FR15" s="3">
        <f t="shared" si="6"/>
        <v>301561.80000000005</v>
      </c>
      <c r="FS15" s="3">
        <f t="shared" si="7"/>
        <v>316938</v>
      </c>
      <c r="FT15" s="3">
        <f t="shared" si="8"/>
        <v>313800</v>
      </c>
      <c r="FU15" s="3">
        <f t="shared" si="9"/>
        <v>310975.80000000005</v>
      </c>
      <c r="FV15" s="3">
        <f t="shared" si="84"/>
        <v>160038</v>
      </c>
      <c r="FW15" s="3">
        <f t="shared" si="85"/>
        <v>157946</v>
      </c>
      <c r="FX15" s="3">
        <f t="shared" si="86"/>
        <v>157946</v>
      </c>
      <c r="FY15" s="3">
        <f t="shared" si="11"/>
        <v>150624</v>
      </c>
      <c r="FZ15" s="3">
        <f t="shared" si="12"/>
        <v>148532</v>
      </c>
      <c r="GA15" s="3">
        <f t="shared" si="13"/>
        <v>146649.20000000001</v>
      </c>
      <c r="GB15" s="3">
        <f t="shared" si="14"/>
        <v>150624</v>
      </c>
      <c r="GC15" s="3">
        <f t="shared" si="15"/>
        <v>148532</v>
      </c>
      <c r="GD15" s="3">
        <f t="shared" si="16"/>
        <v>146649.20000000001</v>
      </c>
      <c r="GE15" s="3">
        <f t="shared" si="17"/>
        <v>160038</v>
      </c>
      <c r="GF15" s="3">
        <f t="shared" si="18"/>
        <v>157946</v>
      </c>
      <c r="GG15" s="3">
        <f t="shared" si="19"/>
        <v>157946</v>
      </c>
      <c r="GH15" s="14">
        <f t="shared" si="20"/>
        <v>20920</v>
      </c>
      <c r="GI15" s="3">
        <f t="shared" si="21"/>
        <v>19874</v>
      </c>
      <c r="GJ15" s="3">
        <f t="shared" si="22"/>
        <v>18932.600000000002</v>
      </c>
      <c r="GK15" s="3">
        <f t="shared" si="23"/>
        <v>18828</v>
      </c>
      <c r="GL15" s="3">
        <f t="shared" si="24"/>
        <v>17782</v>
      </c>
      <c r="GM15" s="3">
        <f t="shared" si="25"/>
        <v>16840.600000000002</v>
      </c>
      <c r="GN15" s="3">
        <f t="shared" si="26"/>
        <v>26150</v>
      </c>
      <c r="GO15" s="3">
        <f t="shared" si="27"/>
        <v>25104</v>
      </c>
      <c r="GP15" s="3">
        <f t="shared" si="28"/>
        <v>24162.600000000002</v>
      </c>
      <c r="GQ15" s="3">
        <f t="shared" si="29"/>
        <v>31380</v>
      </c>
      <c r="GR15" s="3">
        <f t="shared" si="30"/>
        <v>30334</v>
      </c>
      <c r="GS15" s="3">
        <f t="shared" si="31"/>
        <v>29392.600000000002</v>
      </c>
      <c r="GT15" s="3">
        <f t="shared" si="32"/>
        <v>17782</v>
      </c>
      <c r="GU15" s="3">
        <f t="shared" si="33"/>
        <v>16736</v>
      </c>
      <c r="GV15" s="3">
        <f t="shared" si="34"/>
        <v>15794.6</v>
      </c>
      <c r="GW15" s="3">
        <f t="shared" si="35"/>
        <v>17782</v>
      </c>
      <c r="GX15" s="3">
        <f t="shared" si="36"/>
        <v>16736</v>
      </c>
      <c r="GY15" s="3">
        <f t="shared" si="37"/>
        <v>15794.6</v>
      </c>
      <c r="GZ15" s="3">
        <f t="shared" si="38"/>
        <v>20920</v>
      </c>
      <c r="HA15" s="3">
        <f t="shared" si="38"/>
        <v>418400</v>
      </c>
      <c r="HB15" s="3">
        <f t="shared" si="38"/>
        <v>575300</v>
      </c>
      <c r="HC15" s="3">
        <f t="shared" si="39"/>
        <v>6276000</v>
      </c>
      <c r="HD15" s="3">
        <f t="shared" si="40"/>
        <v>6244620</v>
      </c>
      <c r="HE15" s="3">
        <f t="shared" si="41"/>
        <v>6228930</v>
      </c>
      <c r="HF15" s="3">
        <f t="shared" si="42"/>
        <v>6213240</v>
      </c>
      <c r="HG15" s="3">
        <f t="shared" si="43"/>
        <v>6197550</v>
      </c>
      <c r="HH15" s="3">
        <f t="shared" si="44"/>
        <v>6181860</v>
      </c>
      <c r="HI15" s="3">
        <f t="shared" si="45"/>
        <v>6166170</v>
      </c>
      <c r="HJ15" s="3">
        <f t="shared" si="46"/>
        <v>6276000</v>
      </c>
      <c r="HK15" s="3">
        <f t="shared" si="47"/>
        <v>6244620</v>
      </c>
      <c r="HL15" s="3">
        <f t="shared" si="48"/>
        <v>6228930</v>
      </c>
      <c r="HM15" s="3">
        <f t="shared" si="49"/>
        <v>6213240</v>
      </c>
      <c r="HN15" s="3">
        <f t="shared" si="50"/>
        <v>6197550</v>
      </c>
      <c r="HO15" s="3">
        <f t="shared" si="51"/>
        <v>6181860</v>
      </c>
      <c r="HP15" s="3">
        <f t="shared" si="52"/>
        <v>6166170</v>
      </c>
      <c r="HQ15" s="3">
        <f t="shared" si="53"/>
        <v>6181860</v>
      </c>
      <c r="HR15" s="3">
        <f t="shared" si="54"/>
        <v>6244620</v>
      </c>
      <c r="HS15" s="3">
        <f t="shared" si="55"/>
        <v>6228930</v>
      </c>
      <c r="HT15" s="3">
        <f t="shared" si="56"/>
        <v>6213240</v>
      </c>
      <c r="HU15" s="3">
        <f t="shared" si="57"/>
        <v>6197550</v>
      </c>
      <c r="HV15" s="3">
        <f t="shared" si="58"/>
        <v>6181860</v>
      </c>
      <c r="HW15" s="3">
        <f t="shared" si="59"/>
        <v>6166170</v>
      </c>
      <c r="HX15" s="3">
        <f t="shared" si="60"/>
        <v>4184000</v>
      </c>
      <c r="HY15" s="3">
        <f t="shared" si="61"/>
        <v>4163080</v>
      </c>
      <c r="HZ15" s="3">
        <f t="shared" si="62"/>
        <v>4152620</v>
      </c>
      <c r="IA15" s="3">
        <f t="shared" si="63"/>
        <v>4142160</v>
      </c>
      <c r="IB15" s="3">
        <f t="shared" si="64"/>
        <v>4131700</v>
      </c>
      <c r="IC15" s="3">
        <f t="shared" si="65"/>
        <v>4121240</v>
      </c>
      <c r="ID15" s="3">
        <f t="shared" si="66"/>
        <v>4110780</v>
      </c>
      <c r="IE15" s="3">
        <f t="shared" si="67"/>
        <v>4184000</v>
      </c>
      <c r="IF15" s="3">
        <f t="shared" si="68"/>
        <v>4163080</v>
      </c>
      <c r="IG15" s="3">
        <f t="shared" si="69"/>
        <v>4152620</v>
      </c>
      <c r="IH15" s="3">
        <f t="shared" si="70"/>
        <v>4142160</v>
      </c>
      <c r="II15" s="3">
        <f t="shared" si="71"/>
        <v>4131700</v>
      </c>
      <c r="IJ15" s="3">
        <f t="shared" si="72"/>
        <v>4121240</v>
      </c>
      <c r="IK15" s="3">
        <f t="shared" si="73"/>
        <v>4110780</v>
      </c>
      <c r="IL15" s="3">
        <f t="shared" si="74"/>
        <v>4184000</v>
      </c>
      <c r="IM15" s="3">
        <f t="shared" si="75"/>
        <v>4163080</v>
      </c>
      <c r="IN15" s="3">
        <f t="shared" si="76"/>
        <v>4152620</v>
      </c>
      <c r="IO15" s="3">
        <f t="shared" si="77"/>
        <v>6213240</v>
      </c>
      <c r="IP15" s="3">
        <f t="shared" si="78"/>
        <v>4131700</v>
      </c>
      <c r="IQ15" s="3">
        <f t="shared" si="79"/>
        <v>4121240</v>
      </c>
      <c r="IR15" s="3">
        <f t="shared" si="80"/>
        <v>4121240</v>
      </c>
      <c r="IS15" s="3">
        <f t="array" ref="IS15">SUM(IF($C$2:$IR$2&gt;=1,C15:IR15,0))</f>
        <v>47435995.399999999</v>
      </c>
      <c r="IT15" s="5" t="s">
        <v>164</v>
      </c>
    </row>
    <row r="16" spans="1:254" x14ac:dyDescent="0.2">
      <c r="A16" s="2" t="s">
        <v>136</v>
      </c>
      <c r="B16" s="1" t="s">
        <v>2</v>
      </c>
      <c r="C16" s="9">
        <f>RopaCaballero!C16*(1+4.6%)</f>
        <v>217568</v>
      </c>
      <c r="D16" s="9">
        <f>RopaCaballero!D16*(1+4.6%)</f>
        <v>58366.8</v>
      </c>
      <c r="E16" s="9">
        <f>RopaCaballero!E16*(1+4.6%)</f>
        <v>58366.8</v>
      </c>
      <c r="F16" s="9">
        <f>RopaCaballero!F16*(1+4.6%)</f>
        <v>23012</v>
      </c>
      <c r="G16" s="9">
        <f>RopaCaballero!G16*(1+4.6%)</f>
        <v>131796</v>
      </c>
      <c r="H16" s="9">
        <f>RopaCaballero!H16*(1+4.6%)</f>
        <v>58366.8</v>
      </c>
      <c r="I16" s="9">
        <f>RopaCaballero!I16*(1+4.6%)</f>
        <v>15690</v>
      </c>
      <c r="J16" s="9">
        <f>RopaCaballero!J16*(1+4.6%)</f>
        <v>19246.400000000001</v>
      </c>
      <c r="K16" s="9">
        <f>RopaCaballero!K16*(1+4.6%)</f>
        <v>49162</v>
      </c>
      <c r="L16" s="9">
        <f>RopaCaballero!L16*(1+4.6%)</f>
        <v>73115.400000000009</v>
      </c>
      <c r="M16" s="9">
        <f>RopaCaballero!M16*(1+4.6%)</f>
        <v>58576</v>
      </c>
      <c r="N16" s="9">
        <f>RopaCaballero!N16*(1+4.6%)</f>
        <v>80542</v>
      </c>
      <c r="O16" s="9">
        <f>RopaCaballero!O16*(1+4.6%)</f>
        <v>20920</v>
      </c>
      <c r="P16" s="9">
        <f>RopaCaballero!P16*(1+4.6%)</f>
        <v>15690</v>
      </c>
      <c r="Q16" s="9">
        <f>RopaCaballero!Q16*(1+4.6%)</f>
        <v>15690</v>
      </c>
      <c r="R16" s="9">
        <f>RopaCaballero!R16*(1+4.6%)</f>
        <v>28765</v>
      </c>
      <c r="S16" s="9">
        <f>RopaCaballero!S16*(1+4.6%)</f>
        <v>213384</v>
      </c>
      <c r="T16" s="9">
        <f>RopaCaballero!T16*(1+4.6%)</f>
        <v>56484</v>
      </c>
      <c r="U16" s="9">
        <f>RopaCaballero!U16*(1+4.6%)</f>
        <v>56484</v>
      </c>
      <c r="V16" s="9">
        <f>RopaCaballero!V16*(1+4.6%)</f>
        <v>19874</v>
      </c>
      <c r="W16" s="9">
        <f>RopaCaballero!W16*(1+4.6%)</f>
        <v>129704</v>
      </c>
      <c r="X16" s="9">
        <f>RopaCaballero!X16*(1+4.6%)</f>
        <v>56484</v>
      </c>
      <c r="Y16" s="9">
        <f>RopaCaballero!Y16*(1+4.6%)</f>
        <v>14644</v>
      </c>
      <c r="Z16" s="9">
        <f>RopaCaballero!Z16*(1+4.6%)</f>
        <v>16003.800000000001</v>
      </c>
      <c r="AA16" s="9">
        <f>RopaCaballero!AA16*(1+4.6%)</f>
        <v>43932</v>
      </c>
      <c r="AB16" s="9">
        <f>RopaCaballero!AB16*(1+4.6%)</f>
        <v>67990</v>
      </c>
      <c r="AC16" s="9">
        <f>RopaCaballero!AC16*(1+4.6%)</f>
        <v>54392</v>
      </c>
      <c r="AD16" s="9">
        <f>RopaCaballero!AD16*(1+4.6%)</f>
        <v>77404</v>
      </c>
      <c r="AE16" s="9">
        <f>RopaCaballero!AE16*(1+4.6%)</f>
        <v>20920</v>
      </c>
      <c r="AF16" s="9">
        <f>RopaCaballero!AF16*(1+4.6%)</f>
        <v>13598</v>
      </c>
      <c r="AG16" s="9">
        <f>RopaCaballero!AG16*(1+4.6%)</f>
        <v>13598</v>
      </c>
      <c r="AH16" s="9">
        <f>RopaCaballero!AH16*(1+4.6%)</f>
        <v>25104</v>
      </c>
      <c r="AI16" s="9">
        <f>RopaCaballero!AI16*(1+4.6%)</f>
        <v>211292</v>
      </c>
      <c r="AJ16" s="9">
        <f>RopaCaballero!AJ16*(1+4.6%)</f>
        <v>55438</v>
      </c>
      <c r="AK16" s="9">
        <f>RopaCaballero!AK16*(1+4.6%)</f>
        <v>55438</v>
      </c>
      <c r="AL16" s="9">
        <f>RopaCaballero!AL16*(1+4.6%)</f>
        <v>17782</v>
      </c>
      <c r="AM16" s="9">
        <f>RopaCaballero!AM16*(1+4.6%)</f>
        <v>125520</v>
      </c>
      <c r="AN16" s="9">
        <f>RopaCaballero!AN16*(1+4.6%)</f>
        <v>55438</v>
      </c>
      <c r="AO16" s="9">
        <f>RopaCaballero!AO16*(1+4.6%)</f>
        <v>13598</v>
      </c>
      <c r="AP16" s="9">
        <f>RopaCaballero!AP16*(1+4.6%)</f>
        <v>14644</v>
      </c>
      <c r="AQ16" s="9">
        <f>RopaCaballero!AQ16*(1+4.6%)</f>
        <v>39748</v>
      </c>
      <c r="AR16" s="9">
        <f>RopaCaballero!AR16*(1+4.6%)</f>
        <v>64015.200000000004</v>
      </c>
      <c r="AS16" s="9">
        <f>RopaCaballero!AS16*(1+4.6%)</f>
        <v>51254</v>
      </c>
      <c r="AT16" s="9">
        <f>RopaCaballero!AT16*(1+4.6%)</f>
        <v>69559</v>
      </c>
      <c r="AU16" s="9">
        <f>RopaCaballero!AU16*(1+4.6%)</f>
        <v>20920</v>
      </c>
      <c r="AV16" s="9">
        <f>RopaCaballero!AV16*(1+4.6%)</f>
        <v>9414</v>
      </c>
      <c r="AW16" s="9">
        <f>RopaCaballero!AW16*(1+4.6%)</f>
        <v>9414</v>
      </c>
      <c r="AX16" s="9">
        <f>RopaCaballero!AX16*(1+4.6%)</f>
        <v>20920</v>
      </c>
      <c r="AY16" s="9">
        <f>RopaCaballero!AY16*(1+4.6%)</f>
        <v>877463.25</v>
      </c>
      <c r="AZ16" s="9">
        <f>RopaCaballero!AZ16*(1+4.6%)</f>
        <v>877463.25</v>
      </c>
      <c r="BA16" s="9">
        <f>RopaCaballero!BA16*(1+4.6%)</f>
        <v>877463.25</v>
      </c>
      <c r="BB16" s="9">
        <f>RopaCaballero!BB16*(1+4.6%)</f>
        <v>2615000</v>
      </c>
      <c r="BC16" s="9">
        <f>RopaCaballero!BC16*(1+4.6%)</f>
        <v>2615000</v>
      </c>
      <c r="BD16" s="9">
        <f>RopaCaballero!BD16*(1+4.6%)</f>
        <v>2615000</v>
      </c>
      <c r="BE16" s="9">
        <f>RopaCaballero!BE16*(1+4.6%)</f>
        <v>2615000</v>
      </c>
      <c r="BF16" s="9">
        <f>RopaCaballero!BF16*(1+4.6%)</f>
        <v>2615000</v>
      </c>
      <c r="BG16" s="9">
        <f>RopaCaballero!BG16*(1+4.6%)</f>
        <v>2615000</v>
      </c>
      <c r="BH16" s="9">
        <f>RopaCaballero!BH16*(1+4.6%)</f>
        <v>2615000</v>
      </c>
      <c r="BI16" s="9">
        <f>RopaCaballero!BI16*(1+4.6%)</f>
        <v>2615000</v>
      </c>
      <c r="BJ16" s="9">
        <f>RopaCaballero!BJ16*(1+4.6%)</f>
        <v>2615000</v>
      </c>
      <c r="BK16" s="9">
        <f>RopaCaballero!BK16*(1+4.6%)</f>
        <v>2615000</v>
      </c>
      <c r="BL16" s="9">
        <f>RopaCaballero!BL16*(1+4.6%)</f>
        <v>2615000</v>
      </c>
      <c r="BM16" s="9">
        <f>RopaCaballero!BM16*(1+4.6%)</f>
        <v>2615000</v>
      </c>
      <c r="BN16" s="9">
        <f>RopaCaballero!BN16*(1+4.6%)</f>
        <v>2615000</v>
      </c>
      <c r="BO16" s="9">
        <f>RopaCaballero!BO16*(1+4.6%)</f>
        <v>2615000</v>
      </c>
      <c r="BP16" s="9">
        <f>RopaCaballero!BP16*(1+4.6%)</f>
        <v>2615000</v>
      </c>
      <c r="BQ16" s="9">
        <f>RopaCaballero!BQ16*(1+4.6%)</f>
        <v>2615000</v>
      </c>
      <c r="BR16" s="9">
        <f>RopaCaballero!BR16*(1+4.6%)</f>
        <v>2615000</v>
      </c>
      <c r="BS16" s="9">
        <f>RopaCaballero!BS16*(1+4.6%)</f>
        <v>2615000</v>
      </c>
      <c r="BT16" s="9">
        <f>RopaCaballero!BT16*(1+4.6%)</f>
        <v>2615000</v>
      </c>
      <c r="BU16" s="9">
        <f>RopaCaballero!BU16*(1+4.6%)</f>
        <v>2615000</v>
      </c>
      <c r="BV16" s="9">
        <f>RopaCaballero!BV16*(1+4.6%)</f>
        <v>2615000</v>
      </c>
      <c r="BW16" s="9">
        <f>RopaCaballero!BW16*(1+4.6%)</f>
        <v>2615000</v>
      </c>
      <c r="BX16" s="9">
        <f>RopaCaballero!BX16*(1+4.6%)</f>
        <v>2615000</v>
      </c>
      <c r="BY16" s="9">
        <f>RopaCaballero!BY16*(1+4.6%)</f>
        <v>2615000</v>
      </c>
      <c r="BZ16" s="9">
        <f>RopaCaballero!BZ16*(1+4.6%)</f>
        <v>2615000</v>
      </c>
      <c r="CA16" s="9">
        <f>RopaCaballero!CA16*(1+4.6%)</f>
        <v>2615000</v>
      </c>
      <c r="CB16" s="9">
        <f>RopaCaballero!CB16*(1+4.6%)</f>
        <v>2615000</v>
      </c>
      <c r="CC16" s="9">
        <f>RopaCaballero!CC16*(1+4.6%)</f>
        <v>2615000</v>
      </c>
      <c r="CD16" s="9">
        <f>RopaCaballero!CD16*(1+4.6%)</f>
        <v>2615000</v>
      </c>
      <c r="CE16" s="9">
        <f>RopaCaballero!CE16*(1+4.6%)</f>
        <v>2615000</v>
      </c>
      <c r="CF16" s="9">
        <f>RopaCaballero!CF16*(1+4.6%)</f>
        <v>2615000</v>
      </c>
      <c r="CG16" s="9">
        <f>RopaCaballero!CG16*(1+4.6%)</f>
        <v>2615000</v>
      </c>
      <c r="CH16" s="9">
        <f>RopaCaballero!CH16*(1+4.6%)</f>
        <v>2615000</v>
      </c>
      <c r="CI16" s="9">
        <f>RopaCaballero!CI16*(1+4.6%)</f>
        <v>2615000</v>
      </c>
      <c r="CJ16" s="9">
        <f>RopaCaballero!CJ16*(1+4.6%)</f>
        <v>2615000</v>
      </c>
      <c r="CK16" s="9">
        <f>RopaCaballero!CK16*(1+4.6%)</f>
        <v>2615000</v>
      </c>
      <c r="CL16" s="9">
        <f>RopaCaballero!CL16*(1+4.6%)</f>
        <v>2615000</v>
      </c>
      <c r="CM16" s="9">
        <f>RopaCaballero!CM16*(1+4.6%)</f>
        <v>2615000</v>
      </c>
      <c r="CN16" s="9">
        <f>RopaCaballero!CN16*(1+4.6%)</f>
        <v>2615000</v>
      </c>
      <c r="CO16" s="9">
        <f>RopaCaballero!CO16*(1+4.6%)</f>
        <v>2615000</v>
      </c>
      <c r="CP16" s="9">
        <f>RopaCaballero!CP16*(1+4.6%)</f>
        <v>2615000</v>
      </c>
      <c r="CQ16" s="9">
        <f>RopaCaballero!CQ16*(1+4.6%)</f>
        <v>2615000</v>
      </c>
      <c r="CR16" s="9">
        <f>RopaCaballero!CR16*(1+4.6%)</f>
        <v>2615000</v>
      </c>
      <c r="CS16" s="9">
        <f>RopaCaballero!CS16*(1+4.6%)</f>
        <v>2615000</v>
      </c>
      <c r="CT16" s="9">
        <f>RopaCaballero!CT16*(1+4.6%)</f>
        <v>2615000</v>
      </c>
      <c r="CU16" s="9">
        <f>RopaCaballero!CU16*(1+4.6%)</f>
        <v>2615000</v>
      </c>
      <c r="CV16" s="9">
        <f>RopaCaballero!CV16*(1+4.6%)</f>
        <v>2615000</v>
      </c>
      <c r="CW16" s="9">
        <f>RopaCaballero!CW16*(1+4.6%)</f>
        <v>2615000</v>
      </c>
      <c r="CX16" s="9">
        <f>RopaCaballero!CX16*(1+4.6%)</f>
        <v>2615000</v>
      </c>
      <c r="CY16" s="9">
        <f>RopaCaballero!CY16*(1+4.6%)</f>
        <v>2615000</v>
      </c>
      <c r="CZ16" s="9">
        <f>RopaCaballero!CZ16*(1+4.6%)</f>
        <v>2615000</v>
      </c>
      <c r="DA16" s="9">
        <f>RopaCaballero!DA16*(1+4.6%)</f>
        <v>2615000</v>
      </c>
      <c r="DB16" s="9">
        <f>RopaCaballero!DB16*(1+4.6%)</f>
        <v>2615000</v>
      </c>
      <c r="DC16" s="9">
        <f>RopaCaballero!DC16*(1+4.6%)</f>
        <v>2615000</v>
      </c>
      <c r="DD16" s="9">
        <f>RopaCaballero!DD16*(1+4.6%)</f>
        <v>2615000</v>
      </c>
      <c r="DE16" s="9">
        <f>RopaCaballero!DE16*(1+4.6%)</f>
        <v>2615000</v>
      </c>
      <c r="DF16" s="9">
        <f>RopaCaballero!DF16*(1+4.6%)</f>
        <v>2615000</v>
      </c>
      <c r="DG16" s="9">
        <f>RopaCaballero!DG16*(1+4.6%)</f>
        <v>2615000</v>
      </c>
      <c r="DH16" s="9">
        <f>RopaCaballero!DH16*(1+4.6%)</f>
        <v>2615000</v>
      </c>
      <c r="DI16" s="9">
        <f>RopaCaballero!DI16*(1+4.6%)</f>
        <v>2615000</v>
      </c>
      <c r="DJ16" s="9">
        <f>RopaCaballero!DJ16*(1+4.6%)</f>
        <v>2615000</v>
      </c>
      <c r="DK16" s="9">
        <f>RopaCaballero!DK16*(1+4.6%)</f>
        <v>2615000</v>
      </c>
      <c r="DL16" s="9">
        <f>RopaCaballero!DL16*(1+4.6%)</f>
        <v>2615000</v>
      </c>
      <c r="DM16" s="9">
        <f>RopaCaballero!DM16*(1+4.6%)</f>
        <v>2615000</v>
      </c>
      <c r="DN16" s="9">
        <f>RopaCaballero!DN16*(1+4.6%)</f>
        <v>2615000</v>
      </c>
      <c r="DO16" s="9">
        <f>RopaCaballero!DO16*(1+4.6%)</f>
        <v>2615000</v>
      </c>
      <c r="DP16" s="9">
        <f>RopaCaballero!DP16*(1+4.6%)</f>
        <v>2615000</v>
      </c>
      <c r="DQ16" s="9">
        <f>RopaCaballero!DQ16*(1+4.6%)</f>
        <v>2615000</v>
      </c>
      <c r="DR16" s="9">
        <f>RopaCaballero!DR16*(1+4.6%)</f>
        <v>2615000</v>
      </c>
      <c r="DS16" s="9">
        <f>RopaCaballero!DS16*(1+4.6%)</f>
        <v>2615000</v>
      </c>
      <c r="DT16" s="9">
        <f>RopaCaballero!DT16*(1+4.6%)</f>
        <v>2615000</v>
      </c>
      <c r="DU16" s="9">
        <f>RopaCaballero!DU16*(1+4.6%)</f>
        <v>2615000</v>
      </c>
      <c r="DV16" s="9">
        <f>RopaCaballero!DV16*(1+4.6%)</f>
        <v>2615000</v>
      </c>
      <c r="DW16" s="9">
        <f>RopaCaballero!DW16*(1+4.6%)</f>
        <v>2615000</v>
      </c>
      <c r="DX16" s="9">
        <f>RopaCaballero!DX16*(1+4.6%)</f>
        <v>2615000</v>
      </c>
      <c r="DY16" s="9">
        <f>RopaCaballero!DY16*(1+4.6%)</f>
        <v>2615000</v>
      </c>
      <c r="DZ16" s="9">
        <f>RopaCaballero!DZ16*(1+4.6%)</f>
        <v>2615000</v>
      </c>
      <c r="EA16" s="9">
        <f>RopaCaballero!EA16*(1+4.6%)</f>
        <v>2615000</v>
      </c>
      <c r="EB16" s="9">
        <f>RopaCaballero!EB16*(1+4.6%)</f>
        <v>2615000</v>
      </c>
      <c r="EC16" s="9">
        <f>RopaCaballero!EC16*(1+4.6%)</f>
        <v>2615000</v>
      </c>
      <c r="ED16" s="9">
        <f>RopaCaballero!ED16*(1+4.6%)</f>
        <v>2615000</v>
      </c>
      <c r="EE16" s="9">
        <f>RopaCaballero!EE16*(1+4.6%)</f>
        <v>2615000</v>
      </c>
      <c r="EF16" s="9">
        <f>RopaCaballero!EF16*(1+4.6%)</f>
        <v>2615000</v>
      </c>
      <c r="EG16" s="9">
        <f>RopaCaballero!EG16*(1+4.6%)</f>
        <v>2615000</v>
      </c>
      <c r="EH16" s="9">
        <f>RopaCaballero!EH16*(1+4.6%)</f>
        <v>2615000</v>
      </c>
      <c r="EI16" s="9">
        <f>RopaCaballero!EI16*(1+4.6%)</f>
        <v>2615000</v>
      </c>
      <c r="EJ16" s="9">
        <f>RopaCaballero!EJ16*(1+4.6%)</f>
        <v>2615000</v>
      </c>
      <c r="EK16" s="9">
        <f>RopaCaballero!EK16*(1+4.6%)</f>
        <v>2615000</v>
      </c>
      <c r="EL16" s="9">
        <f>RopaCaballero!EL16*(1+4.6%)</f>
        <v>2615000</v>
      </c>
      <c r="EM16" s="9">
        <f>RopaCaballero!EM16*(1+4.6%)</f>
        <v>2615000</v>
      </c>
      <c r="EN16" s="9">
        <f>RopaCaballero!EN16*(1+4.6%)</f>
        <v>2615000</v>
      </c>
      <c r="EO16" s="9">
        <f>RopaCaballero!EO16*(1+4.6%)</f>
        <v>2615000</v>
      </c>
      <c r="EP16" s="9">
        <f>RopaCaballero!EP16*(1+4.6%)</f>
        <v>2615000</v>
      </c>
      <c r="EQ16" s="9">
        <f>RopaCaballero!EQ16*(1+4.6%)</f>
        <v>2615000</v>
      </c>
      <c r="ER16" s="9">
        <f>RopaCaballero!ER16*(1+4.6%)</f>
        <v>2615000</v>
      </c>
      <c r="ES16" s="9">
        <f>RopaCaballero!ES16*(1+4.6%)</f>
        <v>2615000</v>
      </c>
      <c r="ET16" s="9">
        <f>RopaCaballero!ET16*(1+4.6%)</f>
        <v>2615000</v>
      </c>
      <c r="EU16" s="9">
        <f>RopaCaballero!EU16*(1+4.6%)</f>
        <v>2615000</v>
      </c>
      <c r="EV16" s="9">
        <f>RopaCaballero!EV16*(1+4.6%)</f>
        <v>2615000</v>
      </c>
      <c r="EW16" s="9">
        <f>RopaCaballero!EW16*(1+4.6%)</f>
        <v>2615000</v>
      </c>
      <c r="EX16" s="9">
        <f>RopaCaballero!EX16*(1+4.6%)</f>
        <v>2615000</v>
      </c>
      <c r="EY16" s="9">
        <f>RopaCaballero!EY16*(1+4.6%)</f>
        <v>2615000</v>
      </c>
      <c r="EZ16" s="9">
        <f>RopaCaballero!EZ16*(1+4.6%)</f>
        <v>2615000</v>
      </c>
      <c r="FA16" s="9">
        <f>RopaCaballero!FA16*(1+4.6%)</f>
        <v>2615000</v>
      </c>
      <c r="FB16" s="9">
        <f>RopaCaballero!FB16*(1+4.6%)</f>
        <v>2615000</v>
      </c>
      <c r="FC16" s="9">
        <f>RopaCaballero!FC16*(1+4.6%)</f>
        <v>2615000</v>
      </c>
      <c r="FD16" s="9">
        <f>RopaCaballero!FD16*(1+4.6%)</f>
        <v>2615000</v>
      </c>
      <c r="FE16" s="9">
        <f>RopaCaballero!FE16*(1+4.6%)</f>
        <v>2615000</v>
      </c>
      <c r="FF16" s="9">
        <f>RopaCaballero!FF16*(1+4.6%)</f>
        <v>2615000</v>
      </c>
      <c r="FG16" s="9">
        <f>RopaCaballero!FG16*(1+4.6%)</f>
        <v>2615000</v>
      </c>
      <c r="FH16" s="9">
        <f>RopaCaballero!FH16*(1+4.6%)</f>
        <v>2615000</v>
      </c>
      <c r="FI16" s="9">
        <f>RopaCaballero!FI16*(1+4.6%)</f>
        <v>2615000</v>
      </c>
      <c r="FJ16" s="3">
        <f t="shared" si="81"/>
        <v>298946.8</v>
      </c>
      <c r="FK16" s="3">
        <f t="shared" si="82"/>
        <v>289742</v>
      </c>
      <c r="FL16" s="3">
        <f t="shared" si="83"/>
        <v>284512</v>
      </c>
      <c r="FM16" s="3">
        <f t="shared" si="1"/>
        <v>298946.8</v>
      </c>
      <c r="FN16" s="3">
        <f t="shared" si="2"/>
        <v>289742</v>
      </c>
      <c r="FO16" s="3">
        <f t="shared" si="3"/>
        <v>284512</v>
      </c>
      <c r="FP16" s="3">
        <f t="shared" si="4"/>
        <v>263278.2</v>
      </c>
      <c r="FQ16" s="3">
        <f t="shared" si="5"/>
        <v>254178</v>
      </c>
      <c r="FR16" s="3">
        <f t="shared" si="6"/>
        <v>244973.2</v>
      </c>
      <c r="FS16" s="3">
        <f t="shared" si="7"/>
        <v>270704.8</v>
      </c>
      <c r="FT16" s="3">
        <f t="shared" si="8"/>
        <v>263592</v>
      </c>
      <c r="FU16" s="3">
        <f t="shared" si="9"/>
        <v>250517</v>
      </c>
      <c r="FV16" s="3">
        <f t="shared" si="84"/>
        <v>138908.79999999999</v>
      </c>
      <c r="FW16" s="3">
        <f t="shared" si="85"/>
        <v>133888</v>
      </c>
      <c r="FX16" s="3">
        <f t="shared" si="86"/>
        <v>133888</v>
      </c>
      <c r="FY16" s="3">
        <f t="shared" si="11"/>
        <v>131482.20000000001</v>
      </c>
      <c r="FZ16" s="3">
        <f t="shared" si="12"/>
        <v>124474</v>
      </c>
      <c r="GA16" s="3">
        <f t="shared" si="13"/>
        <v>119453.20000000001</v>
      </c>
      <c r="GB16" s="3">
        <f t="shared" si="14"/>
        <v>131482.20000000001</v>
      </c>
      <c r="GC16" s="3">
        <f t="shared" si="15"/>
        <v>124474</v>
      </c>
      <c r="GD16" s="3">
        <f t="shared" si="16"/>
        <v>119453.20000000001</v>
      </c>
      <c r="GE16" s="3">
        <f t="shared" si="17"/>
        <v>138908.79999999999</v>
      </c>
      <c r="GF16" s="3">
        <f t="shared" si="18"/>
        <v>133888</v>
      </c>
      <c r="GG16" s="3">
        <f t="shared" si="19"/>
        <v>133888</v>
      </c>
      <c r="GH16" s="14">
        <f t="shared" si="20"/>
        <v>20920</v>
      </c>
      <c r="GI16" s="3">
        <f t="shared" si="21"/>
        <v>20920</v>
      </c>
      <c r="GJ16" s="3">
        <f t="shared" si="22"/>
        <v>20920</v>
      </c>
      <c r="GK16" s="3">
        <f t="shared" si="23"/>
        <v>15690</v>
      </c>
      <c r="GL16" s="3">
        <f t="shared" si="24"/>
        <v>14644</v>
      </c>
      <c r="GM16" s="3">
        <f t="shared" si="25"/>
        <v>13598</v>
      </c>
      <c r="GN16" s="3">
        <f t="shared" si="26"/>
        <v>19246.400000000001</v>
      </c>
      <c r="GO16" s="3">
        <f t="shared" si="27"/>
        <v>16003.800000000001</v>
      </c>
      <c r="GP16" s="3">
        <f t="shared" si="28"/>
        <v>14644</v>
      </c>
      <c r="GQ16" s="3">
        <f t="shared" si="29"/>
        <v>28765</v>
      </c>
      <c r="GR16" s="3">
        <f t="shared" si="30"/>
        <v>25104</v>
      </c>
      <c r="GS16" s="3">
        <f t="shared" si="31"/>
        <v>20920</v>
      </c>
      <c r="GT16" s="3">
        <f t="shared" si="32"/>
        <v>15690</v>
      </c>
      <c r="GU16" s="3">
        <f t="shared" si="33"/>
        <v>13598</v>
      </c>
      <c r="GV16" s="3">
        <f t="shared" si="34"/>
        <v>9414</v>
      </c>
      <c r="GW16" s="3">
        <f t="shared" si="35"/>
        <v>15690</v>
      </c>
      <c r="GX16" s="3">
        <f t="shared" si="36"/>
        <v>13598</v>
      </c>
      <c r="GY16" s="3">
        <f t="shared" si="37"/>
        <v>9414</v>
      </c>
      <c r="GZ16" s="3">
        <f t="shared" si="38"/>
        <v>877463.25</v>
      </c>
      <c r="HA16" s="3">
        <f t="shared" si="38"/>
        <v>877463.25</v>
      </c>
      <c r="HB16" s="3">
        <f t="shared" si="38"/>
        <v>877463.25</v>
      </c>
      <c r="HC16" s="3">
        <f t="shared" si="39"/>
        <v>7845000</v>
      </c>
      <c r="HD16" s="3">
        <f t="shared" si="40"/>
        <v>7845000</v>
      </c>
      <c r="HE16" s="3">
        <f t="shared" si="41"/>
        <v>7845000</v>
      </c>
      <c r="HF16" s="3">
        <f t="shared" si="42"/>
        <v>7845000</v>
      </c>
      <c r="HG16" s="3">
        <f t="shared" si="43"/>
        <v>7845000</v>
      </c>
      <c r="HH16" s="3">
        <f t="shared" si="44"/>
        <v>7845000</v>
      </c>
      <c r="HI16" s="3">
        <f t="shared" si="45"/>
        <v>7845000</v>
      </c>
      <c r="HJ16" s="3">
        <f t="shared" si="46"/>
        <v>7845000</v>
      </c>
      <c r="HK16" s="3">
        <f t="shared" si="47"/>
        <v>7845000</v>
      </c>
      <c r="HL16" s="3">
        <f t="shared" si="48"/>
        <v>7845000</v>
      </c>
      <c r="HM16" s="3">
        <f t="shared" si="49"/>
        <v>7845000</v>
      </c>
      <c r="HN16" s="3">
        <f t="shared" si="50"/>
        <v>7845000</v>
      </c>
      <c r="HO16" s="3">
        <f t="shared" si="51"/>
        <v>7845000</v>
      </c>
      <c r="HP16" s="3">
        <f t="shared" si="52"/>
        <v>7845000</v>
      </c>
      <c r="HQ16" s="3">
        <f t="shared" si="53"/>
        <v>7845000</v>
      </c>
      <c r="HR16" s="3">
        <f t="shared" si="54"/>
        <v>7845000</v>
      </c>
      <c r="HS16" s="3">
        <f t="shared" si="55"/>
        <v>7845000</v>
      </c>
      <c r="HT16" s="3">
        <f t="shared" si="56"/>
        <v>7845000</v>
      </c>
      <c r="HU16" s="3">
        <f t="shared" si="57"/>
        <v>7845000</v>
      </c>
      <c r="HV16" s="3">
        <f t="shared" si="58"/>
        <v>7845000</v>
      </c>
      <c r="HW16" s="3">
        <f t="shared" si="59"/>
        <v>7845000</v>
      </c>
      <c r="HX16" s="3">
        <f t="shared" si="60"/>
        <v>5230000</v>
      </c>
      <c r="HY16" s="3">
        <f t="shared" si="61"/>
        <v>5230000</v>
      </c>
      <c r="HZ16" s="3">
        <f t="shared" si="62"/>
        <v>5230000</v>
      </c>
      <c r="IA16" s="3">
        <f t="shared" si="63"/>
        <v>5230000</v>
      </c>
      <c r="IB16" s="3">
        <f t="shared" si="64"/>
        <v>5230000</v>
      </c>
      <c r="IC16" s="3">
        <f t="shared" si="65"/>
        <v>5230000</v>
      </c>
      <c r="ID16" s="3">
        <f t="shared" si="66"/>
        <v>5230000</v>
      </c>
      <c r="IE16" s="3">
        <f t="shared" si="67"/>
        <v>5230000</v>
      </c>
      <c r="IF16" s="3">
        <f t="shared" si="68"/>
        <v>5230000</v>
      </c>
      <c r="IG16" s="3">
        <f t="shared" si="69"/>
        <v>5230000</v>
      </c>
      <c r="IH16" s="3">
        <f t="shared" si="70"/>
        <v>5230000</v>
      </c>
      <c r="II16" s="3">
        <f t="shared" si="71"/>
        <v>5230000</v>
      </c>
      <c r="IJ16" s="3">
        <f t="shared" si="72"/>
        <v>5230000</v>
      </c>
      <c r="IK16" s="3">
        <f t="shared" si="73"/>
        <v>5230000</v>
      </c>
      <c r="IL16" s="3">
        <f t="shared" si="74"/>
        <v>5230000</v>
      </c>
      <c r="IM16" s="3">
        <f t="shared" si="75"/>
        <v>5230000</v>
      </c>
      <c r="IN16" s="3">
        <f t="shared" si="76"/>
        <v>5230000</v>
      </c>
      <c r="IO16" s="3">
        <f t="shared" si="77"/>
        <v>7845000</v>
      </c>
      <c r="IP16" s="3">
        <f t="shared" si="78"/>
        <v>5230000</v>
      </c>
      <c r="IQ16" s="3">
        <f t="shared" si="79"/>
        <v>5230000</v>
      </c>
      <c r="IR16" s="3">
        <f t="shared" si="80"/>
        <v>5230000</v>
      </c>
      <c r="IS16" s="3">
        <f t="array" ref="IS16">SUM(IF($C$2:$IR$2&gt;=1,C16:IR16,0))</f>
        <v>60089980.399999999</v>
      </c>
      <c r="IT16" s="5" t="s">
        <v>164</v>
      </c>
    </row>
    <row r="17" spans="1:254" x14ac:dyDescent="0.2">
      <c r="A17" s="2" t="s">
        <v>126</v>
      </c>
      <c r="B17" s="1" t="s">
        <v>3</v>
      </c>
      <c r="C17" s="9">
        <f>RopaCaballero!C17*(1+4.6%)</f>
        <v>242316.36000000002</v>
      </c>
      <c r="D17" s="9">
        <f>RopaCaballero!D17*(1+4.6%)</f>
        <v>70416.72</v>
      </c>
      <c r="E17" s="9">
        <f>RopaCaballero!E17*(1+4.6%)</f>
        <v>70416.72</v>
      </c>
      <c r="F17" s="9">
        <f>RopaCaballero!F17*(1+4.6%)</f>
        <v>28995.120000000003</v>
      </c>
      <c r="G17" s="9">
        <f>RopaCaballero!G17*(1+4.6%)</f>
        <v>155331</v>
      </c>
      <c r="H17" s="9">
        <f>RopaCaballero!H17*(1+4.6%)</f>
        <v>70416.72</v>
      </c>
      <c r="I17" s="9">
        <f>RopaCaballero!I17*(1+4.6%)</f>
        <v>18639.72</v>
      </c>
      <c r="J17" s="9">
        <f>RopaCaballero!J17*(1+4.6%)</f>
        <v>25888.5</v>
      </c>
      <c r="K17" s="9">
        <f>RopaCaballero!K17*(1+4.6%)</f>
        <v>62132.4</v>
      </c>
      <c r="L17" s="9">
        <f>RopaCaballero!L17*(1+4.6%)</f>
        <v>78701.040000000008</v>
      </c>
      <c r="M17" s="9">
        <f>RopaCaballero!M17*(1+4.6%)</f>
        <v>72487.8</v>
      </c>
      <c r="N17" s="9">
        <f>RopaCaballero!N17*(1+4.6%)</f>
        <v>88020.900000000009</v>
      </c>
      <c r="O17" s="9">
        <f>RopaCaballero!O17*(1+4.6%)</f>
        <v>20710.8</v>
      </c>
      <c r="P17" s="9">
        <f>RopaCaballero!P17*(1+4.6%)</f>
        <v>17604.18</v>
      </c>
      <c r="Q17" s="9">
        <f>RopaCaballero!Q17*(1+4.6%)</f>
        <v>17604.18</v>
      </c>
      <c r="R17" s="9">
        <f>RopaCaballero!R17*(1+4.6%)</f>
        <v>31066.2</v>
      </c>
      <c r="S17" s="9">
        <f>RopaCaballero!S17*(1+4.6%)</f>
        <v>232525.80000000002</v>
      </c>
      <c r="T17" s="9">
        <f>RopaCaballero!T17*(1+4.6%)</f>
        <v>67571.600000000006</v>
      </c>
      <c r="U17" s="9">
        <f>RopaCaballero!U17*(1+4.6%)</f>
        <v>67571.600000000006</v>
      </c>
      <c r="V17" s="9">
        <f>RopaCaballero!V17*(1+4.6%)</f>
        <v>27823.600000000002</v>
      </c>
      <c r="W17" s="9">
        <f>RopaCaballero!W17*(1+4.6%)</f>
        <v>149055</v>
      </c>
      <c r="X17" s="9">
        <f>RopaCaballero!X17*(1+4.6%)</f>
        <v>67571.600000000006</v>
      </c>
      <c r="Y17" s="9">
        <f>RopaCaballero!Y17*(1+4.6%)</f>
        <v>17886.600000000002</v>
      </c>
      <c r="Z17" s="9">
        <f>RopaCaballero!Z17*(1+4.6%)</f>
        <v>24842.5</v>
      </c>
      <c r="AA17" s="9">
        <f>RopaCaballero!AA17*(1+4.6%)</f>
        <v>59622</v>
      </c>
      <c r="AB17" s="9">
        <f>RopaCaballero!AB17*(1+4.6%)</f>
        <v>75521.2</v>
      </c>
      <c r="AC17" s="9">
        <f>RopaCaballero!AC17*(1+4.6%)</f>
        <v>69559</v>
      </c>
      <c r="AD17" s="9">
        <f>RopaCaballero!AD17*(1+4.6%)</f>
        <v>84464.5</v>
      </c>
      <c r="AE17" s="9">
        <f>RopaCaballero!AE17*(1+4.6%)</f>
        <v>19874</v>
      </c>
      <c r="AF17" s="9">
        <f>RopaCaballero!AF17*(1+4.6%)</f>
        <v>16892.900000000001</v>
      </c>
      <c r="AG17" s="9">
        <f>RopaCaballero!AG17*(1+4.6%)</f>
        <v>16892.900000000001</v>
      </c>
      <c r="AH17" s="9">
        <f>RopaCaballero!AH17*(1+4.6%)</f>
        <v>29811</v>
      </c>
      <c r="AI17" s="9">
        <f>RopaCaballero!AI17*(1+4.6%)</f>
        <v>225182.88</v>
      </c>
      <c r="AJ17" s="9">
        <f>RopaCaballero!AJ17*(1+4.6%)</f>
        <v>65437.760000000002</v>
      </c>
      <c r="AK17" s="9">
        <f>RopaCaballero!AK17*(1+4.6%)</f>
        <v>65437.760000000002</v>
      </c>
      <c r="AL17" s="9">
        <f>RopaCaballero!AL17*(1+4.6%)</f>
        <v>26944.960000000003</v>
      </c>
      <c r="AM17" s="9">
        <f>RopaCaballero!AM17*(1+4.6%)</f>
        <v>144348</v>
      </c>
      <c r="AN17" s="9">
        <f>RopaCaballero!AN17*(1+4.6%)</f>
        <v>65437.760000000002</v>
      </c>
      <c r="AO17" s="9">
        <f>RopaCaballero!AO17*(1+4.6%)</f>
        <v>17321.760000000002</v>
      </c>
      <c r="AP17" s="9">
        <f>RopaCaballero!AP17*(1+4.6%)</f>
        <v>24058</v>
      </c>
      <c r="AQ17" s="9">
        <f>RopaCaballero!AQ17*(1+4.6%)</f>
        <v>57739.200000000004</v>
      </c>
      <c r="AR17" s="9">
        <f>RopaCaballero!AR17*(1+4.6%)</f>
        <v>73136.320000000007</v>
      </c>
      <c r="AS17" s="9">
        <f>RopaCaballero!AS17*(1+4.6%)</f>
        <v>67362.400000000009</v>
      </c>
      <c r="AT17" s="9">
        <f>RopaCaballero!AT17*(1+4.6%)</f>
        <v>81797.2</v>
      </c>
      <c r="AU17" s="9">
        <f>RopaCaballero!AU17*(1+4.6%)</f>
        <v>19246.400000000001</v>
      </c>
      <c r="AV17" s="9">
        <f>RopaCaballero!AV17*(1+4.6%)</f>
        <v>16359.44</v>
      </c>
      <c r="AW17" s="9">
        <f>RopaCaballero!AW17*(1+4.6%)</f>
        <v>16359.44</v>
      </c>
      <c r="AX17" s="9">
        <f>RopaCaballero!AX17*(1+4.6%)</f>
        <v>28869.600000000002</v>
      </c>
      <c r="AY17" s="9">
        <f>RopaCaballero!AY17*(1+4.6%)</f>
        <v>1464.4</v>
      </c>
      <c r="AZ17" s="9">
        <f>RopaCaballero!AZ17*(1+4.6%)</f>
        <v>941400</v>
      </c>
      <c r="BA17" s="9">
        <f>RopaCaballero!BA17*(1+4.6%)</f>
        <v>889100</v>
      </c>
      <c r="BB17" s="9">
        <f>RopaCaballero!BB17*(1+4.6%)</f>
        <v>8781170</v>
      </c>
      <c r="BC17" s="9">
        <f>RopaCaballero!BC17*(1+4.6%)</f>
        <v>8106500</v>
      </c>
      <c r="BD17" s="9">
        <f>RopaCaballero!BD17*(1+4.6%)</f>
        <v>4508260</v>
      </c>
      <c r="BE17" s="9">
        <f>RopaCaballero!BE17*(1+4.6%)</f>
        <v>4508260</v>
      </c>
      <c r="BF17" s="9">
        <f>RopaCaballero!BF17*(1+4.6%)</f>
        <v>8592890</v>
      </c>
      <c r="BG17" s="9">
        <f>RopaCaballero!BG17*(1+4.6%)</f>
        <v>8592890</v>
      </c>
      <c r="BH17" s="9">
        <f>RopaCaballero!BH17*(1+4.6%)</f>
        <v>8592890</v>
      </c>
      <c r="BI17" s="9">
        <f>RopaCaballero!BI17*(1+4.6%)</f>
        <v>8592890</v>
      </c>
      <c r="BJ17" s="9">
        <f>RopaCaballero!BJ17*(1+4.6%)</f>
        <v>8592890</v>
      </c>
      <c r="BK17" s="9">
        <f>RopaCaballero!BK17*(1+4.6%)</f>
        <v>7918220</v>
      </c>
      <c r="BL17" s="9">
        <f>RopaCaballero!BL17*(1+4.6%)</f>
        <v>7254010</v>
      </c>
      <c r="BM17" s="9">
        <f>RopaCaballero!BM17*(1+4.6%)</f>
        <v>6992510</v>
      </c>
      <c r="BN17" s="9">
        <f>RopaCaballero!BN17*(1+4.6%)</f>
        <v>6757160</v>
      </c>
      <c r="BO17" s="9">
        <f>RopaCaballero!BO17*(1+4.6%)</f>
        <v>6315748</v>
      </c>
      <c r="BP17" s="9">
        <f>RopaCaballero!BP17*(1+4.6%)</f>
        <v>6315748</v>
      </c>
      <c r="BQ17" s="9">
        <f>RopaCaballero!BQ17*(1+4.6%)</f>
        <v>5653630</v>
      </c>
      <c r="BR17" s="9">
        <f>RopaCaballero!BR17*(1+4.6%)</f>
        <v>9189110</v>
      </c>
      <c r="BS17" s="9">
        <f>RopaCaballero!BS17*(1+4.6%)</f>
        <v>8064660</v>
      </c>
      <c r="BT17" s="9">
        <f>RopaCaballero!BT17*(1+4.6%)</f>
        <v>6202780</v>
      </c>
      <c r="BU17" s="9">
        <f>RopaCaballero!BU17*(1+4.6%)</f>
        <v>6202780</v>
      </c>
      <c r="BV17" s="9">
        <f>RopaCaballero!BV17*(1+4.6%)</f>
        <v>8875310</v>
      </c>
      <c r="BW17" s="9">
        <f>RopaCaballero!BW17*(1+4.6%)</f>
        <v>8875310</v>
      </c>
      <c r="BX17" s="9">
        <f>RopaCaballero!BX17*(1+4.6%)</f>
        <v>8875310</v>
      </c>
      <c r="BY17" s="9">
        <f>RopaCaballero!BY17*(1+4.6%)</f>
        <v>8875310</v>
      </c>
      <c r="BZ17" s="9">
        <f>RopaCaballero!BZ17*(1+4.6%)</f>
        <v>8875310</v>
      </c>
      <c r="CA17" s="9">
        <f>RopaCaballero!CA17*(1+4.6%)</f>
        <v>7541660</v>
      </c>
      <c r="CB17" s="9">
        <f>RopaCaballero!CB17*(1+4.6%)</f>
        <v>6615950</v>
      </c>
      <c r="CC17" s="9">
        <f>RopaCaballero!CC17*(1+4.6%)</f>
        <v>6208010</v>
      </c>
      <c r="CD17" s="9">
        <f>RopaCaballero!CD17*(1+4.6%)</f>
        <v>3953880</v>
      </c>
      <c r="CE17" s="9">
        <f>RopaCaballero!CE17*(1+4.6%)</f>
        <v>9006060</v>
      </c>
      <c r="CF17" s="9">
        <f>RopaCaballero!CF17*(1+4.6%)</f>
        <v>9006060</v>
      </c>
      <c r="CG17" s="9">
        <f>RopaCaballero!CG17*(1+4.6%)</f>
        <v>8111730</v>
      </c>
      <c r="CH17" s="9">
        <f>RopaCaballero!CH17*(1+4.6%)</f>
        <v>9565670</v>
      </c>
      <c r="CI17" s="9">
        <f>RopaCaballero!CI17*(1+4.6%)</f>
        <v>8441220</v>
      </c>
      <c r="CJ17" s="9">
        <f>RopaCaballero!CJ17*(1+4.6%)</f>
        <v>6579340</v>
      </c>
      <c r="CK17" s="9">
        <f>RopaCaballero!CK17*(1+4.6%)</f>
        <v>6579340</v>
      </c>
      <c r="CL17" s="9">
        <f>RopaCaballero!CL17*(1+4.6%)</f>
        <v>9251870</v>
      </c>
      <c r="CM17" s="9">
        <f>RopaCaballero!CM17*(1+4.6%)</f>
        <v>9251870</v>
      </c>
      <c r="CN17" s="9">
        <f>RopaCaballero!CN17*(1+4.6%)</f>
        <v>9251870</v>
      </c>
      <c r="CO17" s="9">
        <f>RopaCaballero!CO17*(1+4.6%)</f>
        <v>9251870</v>
      </c>
      <c r="CP17" s="9">
        <f>RopaCaballero!CP17*(1+4.6%)</f>
        <v>9251870</v>
      </c>
      <c r="CQ17" s="9">
        <f>RopaCaballero!CQ17*(1+4.6%)</f>
        <v>7918220</v>
      </c>
      <c r="CR17" s="9">
        <f>RopaCaballero!CR17*(1+4.6%)</f>
        <v>6866990</v>
      </c>
      <c r="CS17" s="9">
        <f>RopaCaballero!CS17*(1+4.6%)</f>
        <v>6584570</v>
      </c>
      <c r="CT17" s="9">
        <f>RopaCaballero!CT17*(1+4.6%)</f>
        <v>4330440</v>
      </c>
      <c r="CU17" s="9">
        <f>RopaCaballero!CU17*(1+4.6%)</f>
        <v>9382620</v>
      </c>
      <c r="CV17" s="9">
        <f>RopaCaballero!CV17*(1+4.6%)</f>
        <v>9382620</v>
      </c>
      <c r="CW17" s="9">
        <f>RopaCaballero!CW17*(1+4.6%)</f>
        <v>8488290</v>
      </c>
      <c r="CX17" s="9">
        <f>RopaCaballero!CX17*(1+4.6%)</f>
        <v>9942230</v>
      </c>
      <c r="CY17" s="9">
        <f>RopaCaballero!CY17*(1+4.6%)</f>
        <v>8817780</v>
      </c>
      <c r="CZ17" s="9">
        <f>RopaCaballero!CZ17*(1+4.6%)</f>
        <v>6955900</v>
      </c>
      <c r="DA17" s="9">
        <f>RopaCaballero!DA17*(1+4.6%)</f>
        <v>6955900</v>
      </c>
      <c r="DB17" s="9">
        <f>RopaCaballero!DB17*(1+4.6%)</f>
        <v>9628430</v>
      </c>
      <c r="DC17" s="9">
        <f>RopaCaballero!DC17*(1+4.6%)</f>
        <v>9628430</v>
      </c>
      <c r="DD17" s="9">
        <f>RopaCaballero!DD17*(1+4.6%)</f>
        <v>9628430</v>
      </c>
      <c r="DE17" s="9">
        <f>RopaCaballero!DE17*(1+4.6%)</f>
        <v>9628430</v>
      </c>
      <c r="DF17" s="9">
        <f>RopaCaballero!DF17*(1+4.6%)</f>
        <v>9628430</v>
      </c>
      <c r="DG17" s="9">
        <f>RopaCaballero!DG17*(1+4.6%)</f>
        <v>8294780</v>
      </c>
      <c r="DH17" s="9">
        <f>RopaCaballero!DH17*(1+4.6%)</f>
        <v>7118030</v>
      </c>
      <c r="DI17" s="9">
        <f>RopaCaballero!DI17*(1+4.6%)</f>
        <v>6961130</v>
      </c>
      <c r="DJ17" s="9">
        <f>RopaCaballero!DJ17*(1+4.6%)</f>
        <v>6568880</v>
      </c>
      <c r="DK17" s="9">
        <f>RopaCaballero!DK17*(1+4.6%)</f>
        <v>11621060</v>
      </c>
      <c r="DL17" s="9">
        <f>RopaCaballero!DL17*(1+4.6%)</f>
        <v>11621060</v>
      </c>
      <c r="DM17" s="9">
        <f>RopaCaballero!DM17*(1+4.6%)</f>
        <v>8864850</v>
      </c>
      <c r="DN17" s="9">
        <f>RopaCaballero!DN17*(1+4.6%)</f>
        <v>13911800</v>
      </c>
      <c r="DO17" s="9">
        <f>RopaCaballero!DO17*(1+4.6%)</f>
        <v>12112680</v>
      </c>
      <c r="DP17" s="9">
        <f>RopaCaballero!DP17*(1+4.6%)</f>
        <v>9874240</v>
      </c>
      <c r="DQ17" s="9">
        <f>RopaCaballero!DQ17*(1+4.6%)</f>
        <v>9874240</v>
      </c>
      <c r="DR17" s="9">
        <f>RopaCaballero!DR17*(1+4.6%)</f>
        <v>13409720</v>
      </c>
      <c r="DS17" s="9">
        <f>RopaCaballero!DS17*(1+4.6%)</f>
        <v>13409720</v>
      </c>
      <c r="DT17" s="9">
        <f>RopaCaballero!DT17*(1+4.6%)</f>
        <v>13409720</v>
      </c>
      <c r="DU17" s="9">
        <f>RopaCaballero!DU17*(1+4.6%)</f>
        <v>13409720</v>
      </c>
      <c r="DV17" s="9">
        <f>RopaCaballero!DV17*(1+4.6%)</f>
        <v>13409720</v>
      </c>
      <c r="DW17" s="9">
        <f>RopaCaballero!DW17*(1+4.6%)</f>
        <v>9047900</v>
      </c>
      <c r="DX17" s="9">
        <f>RopaCaballero!DX17*(1+4.6%)</f>
        <v>8289550</v>
      </c>
      <c r="DY17" s="9">
        <f>RopaCaballero!DY17*(1+4.6%)</f>
        <v>9142040</v>
      </c>
      <c r="DZ17" s="9">
        <f>RopaCaballero!DZ17*(1+4.6%)</f>
        <v>8514440</v>
      </c>
      <c r="EA17" s="9">
        <f>RopaCaballero!EA17*(1+4.6%)</f>
        <v>14359488</v>
      </c>
      <c r="EB17" s="9">
        <f>RopaCaballero!EB17*(1+4.6%)</f>
        <v>14359488</v>
      </c>
      <c r="EC17" s="9">
        <f>RopaCaballero!EC17*(1+4.6%)</f>
        <v>12928560</v>
      </c>
      <c r="ED17" s="9">
        <f>RopaCaballero!ED17*(1+4.6%)</f>
        <v>15041480</v>
      </c>
      <c r="EE17" s="9">
        <f>RopaCaballero!EE17*(1+4.6%)</f>
        <v>13242360</v>
      </c>
      <c r="EF17" s="9">
        <f>RopaCaballero!EF17*(1+4.6%)</f>
        <v>11003920</v>
      </c>
      <c r="EG17" s="9">
        <f>RopaCaballero!EG17*(1+4.6%)</f>
        <v>11003920</v>
      </c>
      <c r="EH17" s="9">
        <f>RopaCaballero!EH17*(1+4.6%)</f>
        <v>14539400</v>
      </c>
      <c r="EI17" s="9">
        <f>RopaCaballero!EI17*(1+4.6%)</f>
        <v>14539400</v>
      </c>
      <c r="EJ17" s="9">
        <f>RopaCaballero!EJ17*(1+4.6%)</f>
        <v>14539400</v>
      </c>
      <c r="EK17" s="9">
        <f>RopaCaballero!EK17*(1+4.6%)</f>
        <v>14539400</v>
      </c>
      <c r="EL17" s="9">
        <f>RopaCaballero!EL17*(1+4.6%)</f>
        <v>14539400</v>
      </c>
      <c r="EM17" s="9">
        <f>RopaCaballero!EM17*(1+4.6%)</f>
        <v>10177580</v>
      </c>
      <c r="EN17" s="9">
        <f>RopaCaballero!EN17*(1+4.6%)</f>
        <v>11192200</v>
      </c>
      <c r="EO17" s="9">
        <f>RopaCaballero!EO17*(1+4.6%)</f>
        <v>10271720</v>
      </c>
      <c r="EP17" s="9">
        <f>RopaCaballero!EP17*(1+4.6%)</f>
        <v>9644120</v>
      </c>
      <c r="EQ17" s="9">
        <f>RopaCaballero!EQ17*(1+4.6%)</f>
        <v>15489168</v>
      </c>
      <c r="ER17" s="9">
        <f>RopaCaballero!ER17*(1+4.6%)</f>
        <v>15489168</v>
      </c>
      <c r="ES17" s="9">
        <f>RopaCaballero!ES17*(1+4.6%)</f>
        <v>14058240</v>
      </c>
      <c r="ET17" s="9">
        <f>RopaCaballero!ET17*(1+4.6%)</f>
        <v>23895870</v>
      </c>
      <c r="EU17" s="9">
        <f>RopaCaballero!EU17*(1+4.6%)</f>
        <v>20972300</v>
      </c>
      <c r="EV17" s="9">
        <f>RopaCaballero!EV17*(1+4.6%)</f>
        <v>16495420</v>
      </c>
      <c r="EW17" s="9">
        <f>RopaCaballero!EW17*(1+4.6%)</f>
        <v>16495420</v>
      </c>
      <c r="EX17" s="9">
        <f>RopaCaballero!EX17*(1+4.6%)</f>
        <v>23079990</v>
      </c>
      <c r="EY17" s="9">
        <f>RopaCaballero!EY17*(1+4.6%)</f>
        <v>23079990</v>
      </c>
      <c r="EZ17" s="9">
        <f>RopaCaballero!EZ17*(1+4.6%)</f>
        <v>23079990</v>
      </c>
      <c r="FA17" s="9">
        <f>RopaCaballero!FA17*(1+4.6%)</f>
        <v>23079990</v>
      </c>
      <c r="FB17" s="9">
        <f>RopaCaballero!FB17*(1+4.6%)</f>
        <v>23079990</v>
      </c>
      <c r="FC17" s="9">
        <f>RopaCaballero!FC17*(1+4.6%)</f>
        <v>12060380</v>
      </c>
      <c r="FD17" s="9">
        <f>RopaCaballero!FD17*(1+4.6%)</f>
        <v>17640790</v>
      </c>
      <c r="FE17" s="9">
        <f>RopaCaballero!FE17*(1+4.6%)</f>
        <v>11668130</v>
      </c>
      <c r="FF17" s="9">
        <f>RopaCaballero!FF17*(1+4.6%)</f>
        <v>15125160</v>
      </c>
      <c r="FG17" s="9">
        <f>RopaCaballero!FG17*(1+4.6%)</f>
        <v>23783948</v>
      </c>
      <c r="FH17" s="9">
        <f>RopaCaballero!FH17*(1+4.6%)</f>
        <v>23783948</v>
      </c>
      <c r="FI17" s="9">
        <f>RopaCaballero!FI17*(1+4.6%)</f>
        <v>21458690</v>
      </c>
      <c r="FJ17" s="3">
        <f t="shared" si="81"/>
        <v>341728.2</v>
      </c>
      <c r="FK17" s="3">
        <f t="shared" si="82"/>
        <v>327921</v>
      </c>
      <c r="FL17" s="3">
        <f t="shared" si="83"/>
        <v>317565.60000000003</v>
      </c>
      <c r="FM17" s="3">
        <f t="shared" si="1"/>
        <v>341728.2</v>
      </c>
      <c r="FN17" s="3">
        <f t="shared" si="2"/>
        <v>327921</v>
      </c>
      <c r="FO17" s="3">
        <f t="shared" si="3"/>
        <v>317565.60000000003</v>
      </c>
      <c r="FP17" s="3">
        <f t="shared" si="4"/>
        <v>304448.76</v>
      </c>
      <c r="FQ17" s="3">
        <f t="shared" si="5"/>
        <v>292147.8</v>
      </c>
      <c r="FR17" s="3">
        <f t="shared" si="6"/>
        <v>282922.08</v>
      </c>
      <c r="FS17" s="3">
        <f t="shared" si="7"/>
        <v>313768.62</v>
      </c>
      <c r="FT17" s="3">
        <f t="shared" si="8"/>
        <v>301091.09999999998</v>
      </c>
      <c r="FU17" s="3">
        <f t="shared" si="9"/>
        <v>291582.96000000002</v>
      </c>
      <c r="FV17" s="3">
        <f t="shared" si="84"/>
        <v>158437.62</v>
      </c>
      <c r="FW17" s="3">
        <f t="shared" si="85"/>
        <v>152036.1</v>
      </c>
      <c r="FX17" s="3">
        <f t="shared" si="86"/>
        <v>152036.1</v>
      </c>
      <c r="FY17" s="3">
        <f t="shared" si="11"/>
        <v>149117.76000000001</v>
      </c>
      <c r="FZ17" s="3">
        <f t="shared" si="12"/>
        <v>143092.79999999999</v>
      </c>
      <c r="GA17" s="3">
        <f t="shared" si="13"/>
        <v>138574.08000000002</v>
      </c>
      <c r="GB17" s="3">
        <f t="shared" si="14"/>
        <v>149117.76000000001</v>
      </c>
      <c r="GC17" s="3">
        <f t="shared" si="15"/>
        <v>143092.79999999999</v>
      </c>
      <c r="GD17" s="3">
        <f t="shared" si="16"/>
        <v>138574.08000000002</v>
      </c>
      <c r="GE17" s="3">
        <f t="shared" si="17"/>
        <v>158437.62</v>
      </c>
      <c r="GF17" s="3">
        <f t="shared" si="18"/>
        <v>152036.1</v>
      </c>
      <c r="GG17" s="3">
        <f t="shared" si="19"/>
        <v>152036.1</v>
      </c>
      <c r="GH17" s="14">
        <f t="shared" si="20"/>
        <v>20710.8</v>
      </c>
      <c r="GI17" s="3">
        <f t="shared" si="21"/>
        <v>19874</v>
      </c>
      <c r="GJ17" s="3">
        <f t="shared" si="22"/>
        <v>19246.400000000001</v>
      </c>
      <c r="GK17" s="3">
        <f t="shared" si="23"/>
        <v>18639.72</v>
      </c>
      <c r="GL17" s="3">
        <f t="shared" si="24"/>
        <v>17886.600000000002</v>
      </c>
      <c r="GM17" s="3">
        <f t="shared" si="25"/>
        <v>17321.760000000002</v>
      </c>
      <c r="GN17" s="3">
        <f t="shared" si="26"/>
        <v>25888.5</v>
      </c>
      <c r="GO17" s="3">
        <f t="shared" si="27"/>
        <v>24842.5</v>
      </c>
      <c r="GP17" s="3">
        <f t="shared" si="28"/>
        <v>24058</v>
      </c>
      <c r="GQ17" s="3">
        <f t="shared" si="29"/>
        <v>31066.2</v>
      </c>
      <c r="GR17" s="3">
        <f t="shared" si="30"/>
        <v>29811</v>
      </c>
      <c r="GS17" s="3">
        <f t="shared" si="31"/>
        <v>28869.600000000002</v>
      </c>
      <c r="GT17" s="3">
        <f t="shared" si="32"/>
        <v>17604.18</v>
      </c>
      <c r="GU17" s="3">
        <f t="shared" si="33"/>
        <v>16892.900000000001</v>
      </c>
      <c r="GV17" s="3">
        <f t="shared" si="34"/>
        <v>16359.44</v>
      </c>
      <c r="GW17" s="3">
        <f t="shared" si="35"/>
        <v>17604.18</v>
      </c>
      <c r="GX17" s="3">
        <f t="shared" si="36"/>
        <v>16892.900000000001</v>
      </c>
      <c r="GY17" s="3">
        <f t="shared" si="37"/>
        <v>16359.44</v>
      </c>
      <c r="GZ17" s="3">
        <f t="shared" si="38"/>
        <v>1464.4</v>
      </c>
      <c r="HA17" s="3">
        <f t="shared" si="38"/>
        <v>941400</v>
      </c>
      <c r="HB17" s="3">
        <f t="shared" si="38"/>
        <v>889100</v>
      </c>
      <c r="HC17" s="3">
        <f t="shared" si="39"/>
        <v>21395930</v>
      </c>
      <c r="HD17" s="3">
        <f t="shared" si="40"/>
        <v>23456550</v>
      </c>
      <c r="HE17" s="3">
        <f t="shared" si="41"/>
        <v>24586230</v>
      </c>
      <c r="HF17" s="3">
        <f t="shared" si="42"/>
        <v>25715910</v>
      </c>
      <c r="HG17" s="3">
        <f t="shared" si="43"/>
        <v>35898720</v>
      </c>
      <c r="HH17" s="3">
        <f t="shared" si="44"/>
        <v>39287760</v>
      </c>
      <c r="HI17" s="3">
        <f t="shared" si="45"/>
        <v>61363590</v>
      </c>
      <c r="HJ17" s="3">
        <f t="shared" si="46"/>
        <v>25104000</v>
      </c>
      <c r="HK17" s="3">
        <f t="shared" si="47"/>
        <v>25292280</v>
      </c>
      <c r="HL17" s="3">
        <f t="shared" si="48"/>
        <v>26421960</v>
      </c>
      <c r="HM17" s="3">
        <f t="shared" si="49"/>
        <v>27551640</v>
      </c>
      <c r="HN17" s="3">
        <f t="shared" si="50"/>
        <v>35867340</v>
      </c>
      <c r="HO17" s="3">
        <f t="shared" si="51"/>
        <v>39256380</v>
      </c>
      <c r="HP17" s="3">
        <f t="shared" si="52"/>
        <v>58220360</v>
      </c>
      <c r="HQ17" s="3">
        <f t="shared" si="53"/>
        <v>40271000</v>
      </c>
      <c r="HR17" s="3">
        <f t="shared" si="54"/>
        <v>24366570</v>
      </c>
      <c r="HS17" s="3">
        <f t="shared" si="55"/>
        <v>25370730</v>
      </c>
      <c r="HT17" s="3">
        <f t="shared" si="56"/>
        <v>26374890</v>
      </c>
      <c r="HU17" s="3">
        <f t="shared" si="57"/>
        <v>35961480</v>
      </c>
      <c r="HV17" s="3">
        <f t="shared" si="58"/>
        <v>40271000</v>
      </c>
      <c r="HW17" s="3">
        <f t="shared" si="59"/>
        <v>63800770</v>
      </c>
      <c r="HX17" s="3">
        <f t="shared" si="60"/>
        <v>12426480</v>
      </c>
      <c r="HY17" s="3">
        <f t="shared" si="61"/>
        <v>13744440</v>
      </c>
      <c r="HZ17" s="3">
        <f t="shared" si="62"/>
        <v>14497560</v>
      </c>
      <c r="IA17" s="3">
        <f t="shared" si="63"/>
        <v>15250680</v>
      </c>
      <c r="IB17" s="3">
        <f t="shared" si="64"/>
        <v>18922140</v>
      </c>
      <c r="IC17" s="3">
        <f t="shared" si="65"/>
        <v>21181500</v>
      </c>
      <c r="ID17" s="3">
        <f t="shared" si="66"/>
        <v>28555800</v>
      </c>
      <c r="IE17" s="3">
        <f t="shared" si="67"/>
        <v>16511110</v>
      </c>
      <c r="IF17" s="3">
        <f t="shared" si="68"/>
        <v>16416970</v>
      </c>
      <c r="IG17" s="3">
        <f t="shared" si="69"/>
        <v>17170090</v>
      </c>
      <c r="IH17" s="3">
        <f t="shared" si="70"/>
        <v>17923210</v>
      </c>
      <c r="II17" s="3">
        <f t="shared" si="71"/>
        <v>22457620</v>
      </c>
      <c r="IJ17" s="3">
        <f t="shared" si="72"/>
        <v>24716980</v>
      </c>
      <c r="IK17" s="3">
        <f t="shared" si="73"/>
        <v>35140370</v>
      </c>
      <c r="IL17" s="3">
        <f t="shared" si="74"/>
        <v>15846900</v>
      </c>
      <c r="IM17" s="3">
        <f t="shared" si="75"/>
        <v>15491260</v>
      </c>
      <c r="IN17" s="3">
        <f t="shared" si="76"/>
        <v>16118860</v>
      </c>
      <c r="IO17" s="3">
        <f t="shared" si="77"/>
        <v>26374890</v>
      </c>
      <c r="IP17" s="3">
        <f t="shared" si="78"/>
        <v>22551760</v>
      </c>
      <c r="IQ17" s="3">
        <f t="shared" si="79"/>
        <v>25731600</v>
      </c>
      <c r="IR17" s="3">
        <f t="shared" si="80"/>
        <v>25731600</v>
      </c>
      <c r="IS17" s="3">
        <f t="array" ref="IS17">SUM(IF($C$2:$IR$2&gt;=1,C17:IR17,0))</f>
        <v>259861817.55999994</v>
      </c>
      <c r="IT17" s="5" t="s">
        <v>164</v>
      </c>
    </row>
    <row r="18" spans="1:254" x14ac:dyDescent="0.2">
      <c r="A18" s="2" t="s">
        <v>168</v>
      </c>
      <c r="B18" s="1" t="s">
        <v>3</v>
      </c>
      <c r="C18" s="9">
        <f>RopaCaballero!C18*(1+4.6%)</f>
        <v>244764</v>
      </c>
      <c r="D18" s="9">
        <f>RopaCaballero!D18*(1+4.6%)</f>
        <v>71128</v>
      </c>
      <c r="E18" s="9">
        <f>RopaCaballero!E18*(1+4.6%)</f>
        <v>71128</v>
      </c>
      <c r="F18" s="9">
        <f>RopaCaballero!F18*(1+4.6%)</f>
        <v>29288</v>
      </c>
      <c r="G18" s="9">
        <f>RopaCaballero!G18*(1+4.6%)</f>
        <v>156900</v>
      </c>
      <c r="H18" s="9">
        <f>RopaCaballero!H18*(1+4.6%)</f>
        <v>71128</v>
      </c>
      <c r="I18" s="9">
        <f>RopaCaballero!I18*(1+4.6%)</f>
        <v>18828</v>
      </c>
      <c r="J18" s="9">
        <f>RopaCaballero!J18*(1+4.6%)</f>
        <v>26150</v>
      </c>
      <c r="K18" s="9">
        <f>RopaCaballero!K18*(1+4.6%)</f>
        <v>62760</v>
      </c>
      <c r="L18" s="9">
        <f>RopaCaballero!L18*(1+4.6%)</f>
        <v>79496</v>
      </c>
      <c r="M18" s="9">
        <f>RopaCaballero!M18*(1+4.6%)</f>
        <v>73220</v>
      </c>
      <c r="N18" s="9">
        <f>RopaCaballero!N18*(1+4.6%)</f>
        <v>88910</v>
      </c>
      <c r="O18" s="9">
        <f>RopaCaballero!O18*(1+4.6%)</f>
        <v>20920</v>
      </c>
      <c r="P18" s="9">
        <f>RopaCaballero!P18*(1+4.6%)</f>
        <v>17782</v>
      </c>
      <c r="Q18" s="9">
        <f>RopaCaballero!Q18*(1+4.6%)</f>
        <v>17782</v>
      </c>
      <c r="R18" s="9">
        <f>RopaCaballero!R18*(1+4.6%)</f>
        <v>31380</v>
      </c>
      <c r="S18" s="9">
        <f>RopaCaballero!S18*(1+4.6%)</f>
        <v>244764</v>
      </c>
      <c r="T18" s="9">
        <f>RopaCaballero!T18*(1+4.6%)</f>
        <v>71128</v>
      </c>
      <c r="U18" s="9">
        <f>RopaCaballero!U18*(1+4.6%)</f>
        <v>71128</v>
      </c>
      <c r="V18" s="9">
        <f>RopaCaballero!V18*(1+4.6%)</f>
        <v>29288</v>
      </c>
      <c r="W18" s="9">
        <f>RopaCaballero!W18*(1+4.6%)</f>
        <v>156900</v>
      </c>
      <c r="X18" s="9">
        <f>RopaCaballero!X18*(1+4.6%)</f>
        <v>71128</v>
      </c>
      <c r="Y18" s="9">
        <f>RopaCaballero!Y18*(1+4.6%)</f>
        <v>18828</v>
      </c>
      <c r="Z18" s="9">
        <f>RopaCaballero!Z18*(1+4.6%)</f>
        <v>26150</v>
      </c>
      <c r="AA18" s="9">
        <f>RopaCaballero!AA18*(1+4.6%)</f>
        <v>62760</v>
      </c>
      <c r="AB18" s="9">
        <f>RopaCaballero!AB18*(1+4.6%)</f>
        <v>79496</v>
      </c>
      <c r="AC18" s="9">
        <f>RopaCaballero!AC18*(1+4.6%)</f>
        <v>73220</v>
      </c>
      <c r="AD18" s="9">
        <f>RopaCaballero!AD18*(1+4.6%)</f>
        <v>88910</v>
      </c>
      <c r="AE18" s="9">
        <f>RopaCaballero!AE18*(1+4.6%)</f>
        <v>20920</v>
      </c>
      <c r="AF18" s="9">
        <f>RopaCaballero!AF18*(1+4.6%)</f>
        <v>17782</v>
      </c>
      <c r="AG18" s="9">
        <f>RopaCaballero!AG18*(1+4.6%)</f>
        <v>17782</v>
      </c>
      <c r="AH18" s="9">
        <f>RopaCaballero!AH18*(1+4.6%)</f>
        <v>31380</v>
      </c>
      <c r="AI18" s="9">
        <f>RopaCaballero!AI18*(1+4.6%)</f>
        <v>244764</v>
      </c>
      <c r="AJ18" s="9">
        <f>RopaCaballero!AJ18*(1+4.6%)</f>
        <v>71128</v>
      </c>
      <c r="AK18" s="9">
        <f>RopaCaballero!AK18*(1+4.6%)</f>
        <v>71128</v>
      </c>
      <c r="AL18" s="9">
        <f>RopaCaballero!AL18*(1+4.6%)</f>
        <v>29288</v>
      </c>
      <c r="AM18" s="9">
        <f>RopaCaballero!AM18*(1+4.6%)</f>
        <v>156900</v>
      </c>
      <c r="AN18" s="9">
        <f>RopaCaballero!AN18*(1+4.6%)</f>
        <v>71128</v>
      </c>
      <c r="AO18" s="9">
        <f>RopaCaballero!AO18*(1+4.6%)</f>
        <v>18828</v>
      </c>
      <c r="AP18" s="9">
        <f>RopaCaballero!AP18*(1+4.6%)</f>
        <v>26150</v>
      </c>
      <c r="AQ18" s="9">
        <f>RopaCaballero!AQ18*(1+4.6%)</f>
        <v>62760</v>
      </c>
      <c r="AR18" s="9">
        <f>RopaCaballero!AR18*(1+4.6%)</f>
        <v>79496</v>
      </c>
      <c r="AS18" s="9">
        <f>RopaCaballero!AS18*(1+4.6%)</f>
        <v>73220</v>
      </c>
      <c r="AT18" s="9">
        <f>RopaCaballero!AT18*(1+4.6%)</f>
        <v>88910</v>
      </c>
      <c r="AU18" s="9">
        <f>RopaCaballero!AU18*(1+4.6%)</f>
        <v>20920</v>
      </c>
      <c r="AV18" s="9">
        <f>RopaCaballero!AV18*(1+4.6%)</f>
        <v>17782</v>
      </c>
      <c r="AW18" s="9">
        <f>RopaCaballero!AW18*(1+4.6%)</f>
        <v>17782</v>
      </c>
      <c r="AX18" s="9">
        <f>RopaCaballero!AX18*(1+4.6%)</f>
        <v>31380</v>
      </c>
      <c r="AY18" s="9">
        <f>RopaCaballero!AY18*(1+4.6%)</f>
        <v>313.8</v>
      </c>
      <c r="AZ18" s="9">
        <f>RopaCaballero!AZ18*(1+4.6%)</f>
        <v>8368000</v>
      </c>
      <c r="BA18" s="9">
        <f>RopaCaballero!BA18*(1+4.6%)</f>
        <v>8368000</v>
      </c>
      <c r="BB18" s="9">
        <f>RopaCaballero!BB18*(1+4.6%)</f>
        <v>2615000</v>
      </c>
      <c r="BC18" s="9">
        <f>RopaCaballero!BC18*(1+4.6%)</f>
        <v>2615000</v>
      </c>
      <c r="BD18" s="9">
        <f>RopaCaballero!BD18*(1+4.6%)</f>
        <v>2615000</v>
      </c>
      <c r="BE18" s="9">
        <f>RopaCaballero!BE18*(1+4.6%)</f>
        <v>2615000</v>
      </c>
      <c r="BF18" s="9">
        <f>RopaCaballero!BF18*(1+4.6%)</f>
        <v>2615000</v>
      </c>
      <c r="BG18" s="9">
        <f>RopaCaballero!BG18*(1+4.6%)</f>
        <v>2615000</v>
      </c>
      <c r="BH18" s="9">
        <f>RopaCaballero!BH18*(1+4.6%)</f>
        <v>2615000</v>
      </c>
      <c r="BI18" s="9">
        <f>RopaCaballero!BI18*(1+4.6%)</f>
        <v>2615000</v>
      </c>
      <c r="BJ18" s="9">
        <f>RopaCaballero!BJ18*(1+4.6%)</f>
        <v>2615000</v>
      </c>
      <c r="BK18" s="9">
        <f>RopaCaballero!BK18*(1+4.6%)</f>
        <v>2615000</v>
      </c>
      <c r="BL18" s="9">
        <f>RopaCaballero!BL18*(1+4.6%)</f>
        <v>2615000</v>
      </c>
      <c r="BM18" s="9">
        <f>RopaCaballero!BM18*(1+4.6%)</f>
        <v>2615000</v>
      </c>
      <c r="BN18" s="9">
        <f>RopaCaballero!BN18*(1+4.6%)</f>
        <v>2615000</v>
      </c>
      <c r="BO18" s="9">
        <f>RopaCaballero!BO18*(1+4.6%)</f>
        <v>2615000</v>
      </c>
      <c r="BP18" s="9">
        <f>RopaCaballero!BP18*(1+4.6%)</f>
        <v>2615000</v>
      </c>
      <c r="BQ18" s="9">
        <f>RopaCaballero!BQ18*(1+4.6%)</f>
        <v>2615000</v>
      </c>
      <c r="BR18" s="9">
        <f>RopaCaballero!BR18*(1+4.6%)</f>
        <v>2615000</v>
      </c>
      <c r="BS18" s="9">
        <f>RopaCaballero!BS18*(1+4.6%)</f>
        <v>2615000</v>
      </c>
      <c r="BT18" s="9">
        <f>RopaCaballero!BT18*(1+4.6%)</f>
        <v>2615000</v>
      </c>
      <c r="BU18" s="9">
        <f>RopaCaballero!BU18*(1+4.6%)</f>
        <v>2615000</v>
      </c>
      <c r="BV18" s="9">
        <f>RopaCaballero!BV18*(1+4.6%)</f>
        <v>2615000</v>
      </c>
      <c r="BW18" s="9">
        <f>RopaCaballero!BW18*(1+4.6%)</f>
        <v>2615000</v>
      </c>
      <c r="BX18" s="9">
        <f>RopaCaballero!BX18*(1+4.6%)</f>
        <v>2615000</v>
      </c>
      <c r="BY18" s="9">
        <f>RopaCaballero!BY18*(1+4.6%)</f>
        <v>2615000</v>
      </c>
      <c r="BZ18" s="9">
        <f>RopaCaballero!BZ18*(1+4.6%)</f>
        <v>2615000</v>
      </c>
      <c r="CA18" s="9">
        <f>RopaCaballero!CA18*(1+4.6%)</f>
        <v>2615000</v>
      </c>
      <c r="CB18" s="9">
        <f>RopaCaballero!CB18*(1+4.6%)</f>
        <v>2615000</v>
      </c>
      <c r="CC18" s="9">
        <f>RopaCaballero!CC18*(1+4.6%)</f>
        <v>2615000</v>
      </c>
      <c r="CD18" s="9">
        <f>RopaCaballero!CD18*(1+4.6%)</f>
        <v>2615000</v>
      </c>
      <c r="CE18" s="9">
        <f>RopaCaballero!CE18*(1+4.6%)</f>
        <v>2615000</v>
      </c>
      <c r="CF18" s="9">
        <f>RopaCaballero!CF18*(1+4.6%)</f>
        <v>2615000</v>
      </c>
      <c r="CG18" s="9">
        <f>RopaCaballero!CG18*(1+4.6%)</f>
        <v>2615000</v>
      </c>
      <c r="CH18" s="9">
        <f>RopaCaballero!CH18*(1+4.6%)</f>
        <v>2615000</v>
      </c>
      <c r="CI18" s="9">
        <f>RopaCaballero!CI18*(1+4.6%)</f>
        <v>2615000</v>
      </c>
      <c r="CJ18" s="9">
        <f>RopaCaballero!CJ18*(1+4.6%)</f>
        <v>2615000</v>
      </c>
      <c r="CK18" s="9">
        <f>RopaCaballero!CK18*(1+4.6%)</f>
        <v>2615000</v>
      </c>
      <c r="CL18" s="9">
        <f>RopaCaballero!CL18*(1+4.6%)</f>
        <v>2615000</v>
      </c>
      <c r="CM18" s="9">
        <f>RopaCaballero!CM18*(1+4.6%)</f>
        <v>2615000</v>
      </c>
      <c r="CN18" s="9">
        <f>RopaCaballero!CN18*(1+4.6%)</f>
        <v>2615000</v>
      </c>
      <c r="CO18" s="9">
        <f>RopaCaballero!CO18*(1+4.6%)</f>
        <v>2615000</v>
      </c>
      <c r="CP18" s="9">
        <f>RopaCaballero!CP18*(1+4.6%)</f>
        <v>2615000</v>
      </c>
      <c r="CQ18" s="9">
        <f>RopaCaballero!CQ18*(1+4.6%)</f>
        <v>2615000</v>
      </c>
      <c r="CR18" s="9">
        <f>RopaCaballero!CR18*(1+4.6%)</f>
        <v>2615000</v>
      </c>
      <c r="CS18" s="9">
        <f>RopaCaballero!CS18*(1+4.6%)</f>
        <v>2615000</v>
      </c>
      <c r="CT18" s="9">
        <f>RopaCaballero!CT18*(1+4.6%)</f>
        <v>2615000</v>
      </c>
      <c r="CU18" s="9">
        <f>RopaCaballero!CU18*(1+4.6%)</f>
        <v>2615000</v>
      </c>
      <c r="CV18" s="9">
        <f>RopaCaballero!CV18*(1+4.6%)</f>
        <v>2615000</v>
      </c>
      <c r="CW18" s="9">
        <f>RopaCaballero!CW18*(1+4.6%)</f>
        <v>2615000</v>
      </c>
      <c r="CX18" s="9">
        <f>RopaCaballero!CX18*(1+4.6%)</f>
        <v>2615000</v>
      </c>
      <c r="CY18" s="9">
        <f>RopaCaballero!CY18*(1+4.6%)</f>
        <v>2615000</v>
      </c>
      <c r="CZ18" s="9">
        <f>RopaCaballero!CZ18*(1+4.6%)</f>
        <v>2615000</v>
      </c>
      <c r="DA18" s="9">
        <f>RopaCaballero!DA18*(1+4.6%)</f>
        <v>2615000</v>
      </c>
      <c r="DB18" s="9">
        <f>RopaCaballero!DB18*(1+4.6%)</f>
        <v>2615000</v>
      </c>
      <c r="DC18" s="9">
        <f>RopaCaballero!DC18*(1+4.6%)</f>
        <v>2615000</v>
      </c>
      <c r="DD18" s="9">
        <f>RopaCaballero!DD18*(1+4.6%)</f>
        <v>2615000</v>
      </c>
      <c r="DE18" s="9">
        <f>RopaCaballero!DE18*(1+4.6%)</f>
        <v>2615000</v>
      </c>
      <c r="DF18" s="9">
        <f>RopaCaballero!DF18*(1+4.6%)</f>
        <v>2615000</v>
      </c>
      <c r="DG18" s="9">
        <f>RopaCaballero!DG18*(1+4.6%)</f>
        <v>2615000</v>
      </c>
      <c r="DH18" s="9">
        <f>RopaCaballero!DH18*(1+4.6%)</f>
        <v>2615000</v>
      </c>
      <c r="DI18" s="9">
        <f>RopaCaballero!DI18*(1+4.6%)</f>
        <v>2615000</v>
      </c>
      <c r="DJ18" s="9">
        <f>RopaCaballero!DJ18*(1+4.6%)</f>
        <v>2615000</v>
      </c>
      <c r="DK18" s="9">
        <f>RopaCaballero!DK18*(1+4.6%)</f>
        <v>2615000</v>
      </c>
      <c r="DL18" s="9">
        <f>RopaCaballero!DL18*(1+4.6%)</f>
        <v>2615000</v>
      </c>
      <c r="DM18" s="9">
        <f>RopaCaballero!DM18*(1+4.6%)</f>
        <v>2615000</v>
      </c>
      <c r="DN18" s="9">
        <f>RopaCaballero!DN18*(1+4.6%)</f>
        <v>2615000</v>
      </c>
      <c r="DO18" s="9">
        <f>RopaCaballero!DO18*(1+4.6%)</f>
        <v>2615000</v>
      </c>
      <c r="DP18" s="9">
        <f>RopaCaballero!DP18*(1+4.6%)</f>
        <v>2615000</v>
      </c>
      <c r="DQ18" s="9">
        <f>RopaCaballero!DQ18*(1+4.6%)</f>
        <v>2615000</v>
      </c>
      <c r="DR18" s="9">
        <f>RopaCaballero!DR18*(1+4.6%)</f>
        <v>2615000</v>
      </c>
      <c r="DS18" s="9">
        <f>RopaCaballero!DS18*(1+4.6%)</f>
        <v>2615000</v>
      </c>
      <c r="DT18" s="9">
        <f>RopaCaballero!DT18*(1+4.6%)</f>
        <v>2615000</v>
      </c>
      <c r="DU18" s="9">
        <f>RopaCaballero!DU18*(1+4.6%)</f>
        <v>2615000</v>
      </c>
      <c r="DV18" s="9">
        <f>RopaCaballero!DV18*(1+4.6%)</f>
        <v>2615000</v>
      </c>
      <c r="DW18" s="9">
        <f>RopaCaballero!DW18*(1+4.6%)</f>
        <v>2615000</v>
      </c>
      <c r="DX18" s="9">
        <f>RopaCaballero!DX18*(1+4.6%)</f>
        <v>2615000</v>
      </c>
      <c r="DY18" s="9">
        <f>RopaCaballero!DY18*(1+4.6%)</f>
        <v>2615000</v>
      </c>
      <c r="DZ18" s="9">
        <f>RopaCaballero!DZ18*(1+4.6%)</f>
        <v>2615000</v>
      </c>
      <c r="EA18" s="9">
        <f>RopaCaballero!EA18*(1+4.6%)</f>
        <v>2615000</v>
      </c>
      <c r="EB18" s="9">
        <f>RopaCaballero!EB18*(1+4.6%)</f>
        <v>2615000</v>
      </c>
      <c r="EC18" s="9">
        <f>RopaCaballero!EC18*(1+4.6%)</f>
        <v>2615000</v>
      </c>
      <c r="ED18" s="9">
        <f>RopaCaballero!ED18*(1+4.6%)</f>
        <v>2615000</v>
      </c>
      <c r="EE18" s="9">
        <f>RopaCaballero!EE18*(1+4.6%)</f>
        <v>2615000</v>
      </c>
      <c r="EF18" s="9">
        <f>RopaCaballero!EF18*(1+4.6%)</f>
        <v>2615000</v>
      </c>
      <c r="EG18" s="9">
        <f>RopaCaballero!EG18*(1+4.6%)</f>
        <v>2615000</v>
      </c>
      <c r="EH18" s="9">
        <f>RopaCaballero!EH18*(1+4.6%)</f>
        <v>2615000</v>
      </c>
      <c r="EI18" s="9">
        <f>RopaCaballero!EI18*(1+4.6%)</f>
        <v>2615000</v>
      </c>
      <c r="EJ18" s="9">
        <f>RopaCaballero!EJ18*(1+4.6%)</f>
        <v>2615000</v>
      </c>
      <c r="EK18" s="9">
        <f>RopaCaballero!EK18*(1+4.6%)</f>
        <v>2615000</v>
      </c>
      <c r="EL18" s="9">
        <f>RopaCaballero!EL18*(1+4.6%)</f>
        <v>2615000</v>
      </c>
      <c r="EM18" s="9">
        <f>RopaCaballero!EM18*(1+4.6%)</f>
        <v>2615000</v>
      </c>
      <c r="EN18" s="9">
        <f>RopaCaballero!EN18*(1+4.6%)</f>
        <v>2615000</v>
      </c>
      <c r="EO18" s="9">
        <f>RopaCaballero!EO18*(1+4.6%)</f>
        <v>2615000</v>
      </c>
      <c r="EP18" s="9">
        <f>RopaCaballero!EP18*(1+4.6%)</f>
        <v>2615000</v>
      </c>
      <c r="EQ18" s="9">
        <f>RopaCaballero!EQ18*(1+4.6%)</f>
        <v>2615000</v>
      </c>
      <c r="ER18" s="9">
        <f>RopaCaballero!ER18*(1+4.6%)</f>
        <v>2615000</v>
      </c>
      <c r="ES18" s="9">
        <f>RopaCaballero!ES18*(1+4.6%)</f>
        <v>2615000</v>
      </c>
      <c r="ET18" s="9">
        <f>RopaCaballero!ET18*(1+4.6%)</f>
        <v>2615000</v>
      </c>
      <c r="EU18" s="9">
        <f>RopaCaballero!EU18*(1+4.6%)</f>
        <v>2615000</v>
      </c>
      <c r="EV18" s="9">
        <f>RopaCaballero!EV18*(1+4.6%)</f>
        <v>2615000</v>
      </c>
      <c r="EW18" s="9">
        <f>RopaCaballero!EW18*(1+4.6%)</f>
        <v>2615000</v>
      </c>
      <c r="EX18" s="9">
        <f>RopaCaballero!EX18*(1+4.6%)</f>
        <v>2615000</v>
      </c>
      <c r="EY18" s="9">
        <f>RopaCaballero!EY18*(1+4.6%)</f>
        <v>2615000</v>
      </c>
      <c r="EZ18" s="9">
        <f>RopaCaballero!EZ18*(1+4.6%)</f>
        <v>2615000</v>
      </c>
      <c r="FA18" s="9">
        <f>RopaCaballero!FA18*(1+4.6%)</f>
        <v>2615000</v>
      </c>
      <c r="FB18" s="9">
        <f>RopaCaballero!FB18*(1+4.6%)</f>
        <v>2615000</v>
      </c>
      <c r="FC18" s="9">
        <f>RopaCaballero!FC18*(1+4.6%)</f>
        <v>2615000</v>
      </c>
      <c r="FD18" s="9">
        <f>RopaCaballero!FD18*(1+4.6%)</f>
        <v>2615000</v>
      </c>
      <c r="FE18" s="9">
        <f>RopaCaballero!FE18*(1+4.6%)</f>
        <v>2615000</v>
      </c>
      <c r="FF18" s="9">
        <f>RopaCaballero!FF18*(1+4.6%)</f>
        <v>2615000</v>
      </c>
      <c r="FG18" s="9">
        <f>RopaCaballero!FG18*(1+4.6%)</f>
        <v>2615000</v>
      </c>
      <c r="FH18" s="9">
        <f>RopaCaballero!FH18*(1+4.6%)</f>
        <v>2615000</v>
      </c>
      <c r="FI18" s="9">
        <f>RopaCaballero!FI18*(1+4.6%)</f>
        <v>2615000</v>
      </c>
      <c r="FJ18" s="3">
        <f t="shared" si="81"/>
        <v>345180</v>
      </c>
      <c r="FK18" s="3">
        <f t="shared" si="82"/>
        <v>345180</v>
      </c>
      <c r="FL18" s="3">
        <f t="shared" si="83"/>
        <v>345180</v>
      </c>
      <c r="FM18" s="3">
        <f t="shared" si="1"/>
        <v>345180</v>
      </c>
      <c r="FN18" s="3">
        <f t="shared" si="2"/>
        <v>345180</v>
      </c>
      <c r="FO18" s="3">
        <f t="shared" si="3"/>
        <v>345180</v>
      </c>
      <c r="FP18" s="3">
        <f t="shared" si="4"/>
        <v>307524</v>
      </c>
      <c r="FQ18" s="3">
        <f t="shared" si="5"/>
        <v>307524</v>
      </c>
      <c r="FR18" s="3">
        <f t="shared" si="6"/>
        <v>307524</v>
      </c>
      <c r="FS18" s="3">
        <f t="shared" si="7"/>
        <v>316938</v>
      </c>
      <c r="FT18" s="3">
        <f t="shared" si="8"/>
        <v>316938</v>
      </c>
      <c r="FU18" s="3">
        <f t="shared" si="9"/>
        <v>316938</v>
      </c>
      <c r="FV18" s="3">
        <f t="shared" si="84"/>
        <v>160038</v>
      </c>
      <c r="FW18" s="3">
        <f t="shared" si="85"/>
        <v>160038</v>
      </c>
      <c r="FX18" s="3">
        <f t="shared" si="86"/>
        <v>160038</v>
      </c>
      <c r="FY18" s="3">
        <f t="shared" si="11"/>
        <v>150624</v>
      </c>
      <c r="FZ18" s="3">
        <f t="shared" si="12"/>
        <v>150624</v>
      </c>
      <c r="GA18" s="3">
        <f t="shared" si="13"/>
        <v>150624</v>
      </c>
      <c r="GB18" s="3">
        <f t="shared" si="14"/>
        <v>150624</v>
      </c>
      <c r="GC18" s="3">
        <f t="shared" si="15"/>
        <v>150624</v>
      </c>
      <c r="GD18" s="3">
        <f t="shared" si="16"/>
        <v>150624</v>
      </c>
      <c r="GE18" s="3">
        <f t="shared" si="17"/>
        <v>160038</v>
      </c>
      <c r="GF18" s="3">
        <f t="shared" si="18"/>
        <v>160038</v>
      </c>
      <c r="GG18" s="3">
        <f t="shared" si="19"/>
        <v>160038</v>
      </c>
      <c r="GH18" s="14">
        <f t="shared" si="20"/>
        <v>20920</v>
      </c>
      <c r="GI18" s="3">
        <f t="shared" si="21"/>
        <v>20920</v>
      </c>
      <c r="GJ18" s="3">
        <f t="shared" si="22"/>
        <v>20920</v>
      </c>
      <c r="GK18" s="3">
        <f t="shared" si="23"/>
        <v>18828</v>
      </c>
      <c r="GL18" s="3">
        <f t="shared" si="24"/>
        <v>18828</v>
      </c>
      <c r="GM18" s="3">
        <f t="shared" si="25"/>
        <v>18828</v>
      </c>
      <c r="GN18" s="3">
        <f t="shared" si="26"/>
        <v>26150</v>
      </c>
      <c r="GO18" s="3">
        <f t="shared" si="27"/>
        <v>26150</v>
      </c>
      <c r="GP18" s="3">
        <f t="shared" si="28"/>
        <v>26150</v>
      </c>
      <c r="GQ18" s="3">
        <f t="shared" si="29"/>
        <v>31380</v>
      </c>
      <c r="GR18" s="3">
        <f t="shared" si="30"/>
        <v>31380</v>
      </c>
      <c r="GS18" s="3">
        <f t="shared" si="31"/>
        <v>31380</v>
      </c>
      <c r="GT18" s="3">
        <f t="shared" si="32"/>
        <v>17782</v>
      </c>
      <c r="GU18" s="3">
        <f t="shared" si="33"/>
        <v>17782</v>
      </c>
      <c r="GV18" s="3">
        <f t="shared" si="34"/>
        <v>17782</v>
      </c>
      <c r="GW18" s="3">
        <f t="shared" si="35"/>
        <v>17782</v>
      </c>
      <c r="GX18" s="3">
        <f t="shared" si="36"/>
        <v>17782</v>
      </c>
      <c r="GY18" s="3">
        <f t="shared" si="37"/>
        <v>17782</v>
      </c>
      <c r="GZ18" s="3">
        <f t="shared" si="38"/>
        <v>313.8</v>
      </c>
      <c r="HA18" s="3">
        <f t="shared" si="38"/>
        <v>8368000</v>
      </c>
      <c r="HB18" s="3">
        <f t="shared" si="38"/>
        <v>8368000</v>
      </c>
      <c r="HC18" s="3">
        <f t="shared" si="39"/>
        <v>7845000</v>
      </c>
      <c r="HD18" s="3">
        <f t="shared" si="40"/>
        <v>7845000</v>
      </c>
      <c r="HE18" s="3">
        <f t="shared" si="41"/>
        <v>7845000</v>
      </c>
      <c r="HF18" s="3">
        <f t="shared" si="42"/>
        <v>7845000</v>
      </c>
      <c r="HG18" s="3">
        <f t="shared" si="43"/>
        <v>7845000</v>
      </c>
      <c r="HH18" s="3">
        <f t="shared" si="44"/>
        <v>7845000</v>
      </c>
      <c r="HI18" s="3">
        <f t="shared" si="45"/>
        <v>7845000</v>
      </c>
      <c r="HJ18" s="3">
        <f t="shared" si="46"/>
        <v>7845000</v>
      </c>
      <c r="HK18" s="3">
        <f t="shared" si="47"/>
        <v>7845000</v>
      </c>
      <c r="HL18" s="3">
        <f t="shared" si="48"/>
        <v>7845000</v>
      </c>
      <c r="HM18" s="3">
        <f t="shared" si="49"/>
        <v>7845000</v>
      </c>
      <c r="HN18" s="3">
        <f t="shared" si="50"/>
        <v>7845000</v>
      </c>
      <c r="HO18" s="3">
        <f t="shared" si="51"/>
        <v>7845000</v>
      </c>
      <c r="HP18" s="3">
        <f t="shared" si="52"/>
        <v>7845000</v>
      </c>
      <c r="HQ18" s="3">
        <f t="shared" si="53"/>
        <v>7845000</v>
      </c>
      <c r="HR18" s="3">
        <f t="shared" si="54"/>
        <v>7845000</v>
      </c>
      <c r="HS18" s="3">
        <f t="shared" si="55"/>
        <v>7845000</v>
      </c>
      <c r="HT18" s="3">
        <f t="shared" si="56"/>
        <v>7845000</v>
      </c>
      <c r="HU18" s="3">
        <f t="shared" si="57"/>
        <v>7845000</v>
      </c>
      <c r="HV18" s="3">
        <f t="shared" si="58"/>
        <v>7845000</v>
      </c>
      <c r="HW18" s="3">
        <f t="shared" si="59"/>
        <v>7845000</v>
      </c>
      <c r="HX18" s="3">
        <f t="shared" si="60"/>
        <v>5230000</v>
      </c>
      <c r="HY18" s="3">
        <f t="shared" si="61"/>
        <v>5230000</v>
      </c>
      <c r="HZ18" s="3">
        <f t="shared" si="62"/>
        <v>5230000</v>
      </c>
      <c r="IA18" s="3">
        <f t="shared" si="63"/>
        <v>5230000</v>
      </c>
      <c r="IB18" s="3">
        <f t="shared" si="64"/>
        <v>5230000</v>
      </c>
      <c r="IC18" s="3">
        <f t="shared" si="65"/>
        <v>5230000</v>
      </c>
      <c r="ID18" s="3">
        <f t="shared" si="66"/>
        <v>5230000</v>
      </c>
      <c r="IE18" s="3">
        <f t="shared" si="67"/>
        <v>5230000</v>
      </c>
      <c r="IF18" s="3">
        <f t="shared" si="68"/>
        <v>5230000</v>
      </c>
      <c r="IG18" s="3">
        <f t="shared" si="69"/>
        <v>5230000</v>
      </c>
      <c r="IH18" s="3">
        <f t="shared" si="70"/>
        <v>5230000</v>
      </c>
      <c r="II18" s="3">
        <f t="shared" si="71"/>
        <v>5230000</v>
      </c>
      <c r="IJ18" s="3">
        <f t="shared" si="72"/>
        <v>5230000</v>
      </c>
      <c r="IK18" s="3">
        <f t="shared" si="73"/>
        <v>5230000</v>
      </c>
      <c r="IL18" s="3">
        <f t="shared" si="74"/>
        <v>5230000</v>
      </c>
      <c r="IM18" s="3">
        <f t="shared" si="75"/>
        <v>5230000</v>
      </c>
      <c r="IN18" s="3">
        <f t="shared" si="76"/>
        <v>5230000</v>
      </c>
      <c r="IO18" s="3">
        <f t="shared" si="77"/>
        <v>7845000</v>
      </c>
      <c r="IP18" s="3">
        <f t="shared" si="78"/>
        <v>5230000</v>
      </c>
      <c r="IQ18" s="3">
        <f t="shared" si="79"/>
        <v>5230000</v>
      </c>
      <c r="IR18" s="3">
        <f t="shared" si="80"/>
        <v>5230000</v>
      </c>
      <c r="IS18" s="3">
        <f t="array" ref="IS18">SUM(IF($C$2:$IR$2&gt;=1,C18:IR18,0))</f>
        <v>90455988</v>
      </c>
      <c r="IT18" s="5" t="s">
        <v>164</v>
      </c>
    </row>
    <row r="19" spans="1:254" x14ac:dyDescent="0.2">
      <c r="A19" s="2" t="s">
        <v>137</v>
      </c>
      <c r="B19" s="1" t="s">
        <v>4</v>
      </c>
      <c r="C19" s="9">
        <f>RopaCaballero!C19*(1+4.6%)</f>
        <v>246856</v>
      </c>
      <c r="D19" s="9">
        <f>RopaCaballero!D19*(1+4.6%)</f>
        <v>73220</v>
      </c>
      <c r="E19" s="9">
        <f>RopaCaballero!E19*(1+4.6%)</f>
        <v>73220</v>
      </c>
      <c r="F19" s="9">
        <f>RopaCaballero!F19*(1+4.6%)</f>
        <v>31380</v>
      </c>
      <c r="G19" s="9">
        <f>RopaCaballero!G19*(1+4.6%)</f>
        <v>158992</v>
      </c>
      <c r="H19" s="9">
        <f>RopaCaballero!H19*(1+4.6%)</f>
        <v>73220</v>
      </c>
      <c r="I19" s="9">
        <f>RopaCaballero!I19*(1+4.6%)</f>
        <v>20920</v>
      </c>
      <c r="J19" s="9">
        <f>RopaCaballero!J19*(1+4.6%)</f>
        <v>28242</v>
      </c>
      <c r="K19" s="9">
        <f>RopaCaballero!K19*(1+4.6%)</f>
        <v>64852</v>
      </c>
      <c r="L19" s="9">
        <f>RopaCaballero!L19*(1+4.6%)</f>
        <v>81588</v>
      </c>
      <c r="M19" s="9">
        <f>RopaCaballero!M19*(1+4.6%)</f>
        <v>75312</v>
      </c>
      <c r="N19" s="9">
        <f>RopaCaballero!N19*(1+4.6%)</f>
        <v>91002</v>
      </c>
      <c r="O19" s="9">
        <f>RopaCaballero!O19*(1+4.6%)</f>
        <v>23012</v>
      </c>
      <c r="P19" s="9">
        <f>RopaCaballero!P19*(1+4.6%)</f>
        <v>19874</v>
      </c>
      <c r="Q19" s="9">
        <f>RopaCaballero!Q19*(1+4.6%)</f>
        <v>19874</v>
      </c>
      <c r="R19" s="9">
        <f>RopaCaballero!R19*(1+4.6%)</f>
        <v>33472</v>
      </c>
      <c r="S19" s="9">
        <f>RopaCaballero!S19*(1+4.6%)</f>
        <v>244764</v>
      </c>
      <c r="T19" s="9">
        <f>RopaCaballero!T19*(1+4.6%)</f>
        <v>71128</v>
      </c>
      <c r="U19" s="9">
        <f>RopaCaballero!U19*(1+4.6%)</f>
        <v>71128</v>
      </c>
      <c r="V19" s="9">
        <f>RopaCaballero!V19*(1+4.6%)</f>
        <v>29288</v>
      </c>
      <c r="W19" s="9">
        <f>RopaCaballero!W19*(1+4.6%)</f>
        <v>156900</v>
      </c>
      <c r="X19" s="9">
        <f>RopaCaballero!X19*(1+4.6%)</f>
        <v>71128</v>
      </c>
      <c r="Y19" s="9">
        <f>RopaCaballero!Y19*(1+4.6%)</f>
        <v>18828</v>
      </c>
      <c r="Z19" s="9">
        <f>RopaCaballero!Z19*(1+4.6%)</f>
        <v>26150</v>
      </c>
      <c r="AA19" s="9">
        <f>RopaCaballero!AA19*(1+4.6%)</f>
        <v>62760</v>
      </c>
      <c r="AB19" s="9">
        <f>RopaCaballero!AB19*(1+4.6%)</f>
        <v>79496</v>
      </c>
      <c r="AC19" s="9">
        <f>RopaCaballero!AC19*(1+4.6%)</f>
        <v>73220</v>
      </c>
      <c r="AD19" s="9">
        <f>RopaCaballero!AD19*(1+4.6%)</f>
        <v>88910</v>
      </c>
      <c r="AE19" s="9">
        <f>RopaCaballero!AE19*(1+4.6%)</f>
        <v>20920</v>
      </c>
      <c r="AF19" s="9">
        <f>RopaCaballero!AF19*(1+4.6%)</f>
        <v>17782</v>
      </c>
      <c r="AG19" s="9">
        <f>RopaCaballero!AG19*(1+4.6%)</f>
        <v>17782</v>
      </c>
      <c r="AH19" s="9">
        <f>RopaCaballero!AH19*(1+4.6%)</f>
        <v>31380</v>
      </c>
      <c r="AI19" s="9">
        <f>RopaCaballero!AI19*(1+4.6%)</f>
        <v>242672</v>
      </c>
      <c r="AJ19" s="9">
        <f>RopaCaballero!AJ19*(1+4.6%)</f>
        <v>69036</v>
      </c>
      <c r="AK19" s="9">
        <f>RopaCaballero!AK19*(1+4.6%)</f>
        <v>69036</v>
      </c>
      <c r="AL19" s="9">
        <f>RopaCaballero!AL19*(1+4.6%)</f>
        <v>27196</v>
      </c>
      <c r="AM19" s="9">
        <f>RopaCaballero!AM19*(1+4.6%)</f>
        <v>154808</v>
      </c>
      <c r="AN19" s="9">
        <f>RopaCaballero!AN19*(1+4.6%)</f>
        <v>69036</v>
      </c>
      <c r="AO19" s="9">
        <f>RopaCaballero!AO19*(1+4.6%)</f>
        <v>16736</v>
      </c>
      <c r="AP19" s="9">
        <f>RopaCaballero!AP19*(1+4.6%)</f>
        <v>24058</v>
      </c>
      <c r="AQ19" s="9">
        <f>RopaCaballero!AQ19*(1+4.6%)</f>
        <v>60668</v>
      </c>
      <c r="AR19" s="9">
        <f>RopaCaballero!AR19*(1+4.6%)</f>
        <v>77404</v>
      </c>
      <c r="AS19" s="9">
        <f>RopaCaballero!AS19*(1+4.6%)</f>
        <v>71128</v>
      </c>
      <c r="AT19" s="9">
        <f>RopaCaballero!AT19*(1+4.6%)</f>
        <v>86818</v>
      </c>
      <c r="AU19" s="9">
        <f>RopaCaballero!AU19*(1+4.6%)</f>
        <v>18828</v>
      </c>
      <c r="AV19" s="9">
        <f>RopaCaballero!AV19*(1+4.6%)</f>
        <v>15690</v>
      </c>
      <c r="AW19" s="9">
        <f>RopaCaballero!AW19*(1+4.6%)</f>
        <v>15690</v>
      </c>
      <c r="AX19" s="9">
        <f>RopaCaballero!AX19*(1+4.6%)</f>
        <v>29288</v>
      </c>
      <c r="AY19" s="9">
        <f>RopaCaballero!AY19*(1+4.6%)</f>
        <v>67.990000000000009</v>
      </c>
      <c r="AZ19" s="9">
        <f>RopaCaballero!AZ19*(1+4.6%)</f>
        <v>18034482.434</v>
      </c>
      <c r="BA19" s="9">
        <f>RopaCaballero!BA19*(1+4.6%)</f>
        <v>18034482.434</v>
      </c>
      <c r="BB19" s="9">
        <f>RopaCaballero!BB19*(1+4.6%)</f>
        <v>3661000</v>
      </c>
      <c r="BC19" s="9">
        <f>RopaCaballero!BC19*(1+4.6%)</f>
        <v>3661000</v>
      </c>
      <c r="BD19" s="9">
        <f>RopaCaballero!BD19*(1+4.6%)</f>
        <v>3661000</v>
      </c>
      <c r="BE19" s="9">
        <f>RopaCaballero!BE19*(1+4.6%)</f>
        <v>3661000</v>
      </c>
      <c r="BF19" s="9">
        <f>RopaCaballero!BF19*(1+4.6%)</f>
        <v>3661000</v>
      </c>
      <c r="BG19" s="9">
        <f>RopaCaballero!BG19*(1+4.6%)</f>
        <v>3661000</v>
      </c>
      <c r="BH19" s="9">
        <f>RopaCaballero!BH19*(1+4.6%)</f>
        <v>3661000</v>
      </c>
      <c r="BI19" s="9">
        <f>RopaCaballero!BI19*(1+4.6%)</f>
        <v>3661000</v>
      </c>
      <c r="BJ19" s="9">
        <f>RopaCaballero!BJ19*(1+4.6%)</f>
        <v>3661000</v>
      </c>
      <c r="BK19" s="9">
        <f>RopaCaballero!BK19*(1+4.6%)</f>
        <v>3661000</v>
      </c>
      <c r="BL19" s="9">
        <f>RopaCaballero!BL19*(1+4.6%)</f>
        <v>3661000</v>
      </c>
      <c r="BM19" s="9">
        <f>RopaCaballero!BM19*(1+4.6%)</f>
        <v>3661000</v>
      </c>
      <c r="BN19" s="9">
        <f>RopaCaballero!BN19*(1+4.6%)</f>
        <v>3661000</v>
      </c>
      <c r="BO19" s="9">
        <f>RopaCaballero!BO19*(1+4.6%)</f>
        <v>3661000</v>
      </c>
      <c r="BP19" s="9">
        <f>RopaCaballero!BP19*(1+4.6%)</f>
        <v>3661000</v>
      </c>
      <c r="BQ19" s="9">
        <f>RopaCaballero!BQ19*(1+4.6%)</f>
        <v>3661000</v>
      </c>
      <c r="BR19" s="9">
        <f>RopaCaballero!BR19*(1+4.6%)</f>
        <v>3661000</v>
      </c>
      <c r="BS19" s="9">
        <f>RopaCaballero!BS19*(1+4.6%)</f>
        <v>3661000</v>
      </c>
      <c r="BT19" s="9">
        <f>RopaCaballero!BT19*(1+4.6%)</f>
        <v>3661000</v>
      </c>
      <c r="BU19" s="9">
        <f>RopaCaballero!BU19*(1+4.6%)</f>
        <v>3661000</v>
      </c>
      <c r="BV19" s="9">
        <f>RopaCaballero!BV19*(1+4.6%)</f>
        <v>3661000</v>
      </c>
      <c r="BW19" s="9">
        <f>RopaCaballero!BW19*(1+4.6%)</f>
        <v>3661000</v>
      </c>
      <c r="BX19" s="9">
        <f>RopaCaballero!BX19*(1+4.6%)</f>
        <v>3661000</v>
      </c>
      <c r="BY19" s="9">
        <f>RopaCaballero!BY19*(1+4.6%)</f>
        <v>3661000</v>
      </c>
      <c r="BZ19" s="9">
        <f>RopaCaballero!BZ19*(1+4.6%)</f>
        <v>3661000</v>
      </c>
      <c r="CA19" s="9">
        <f>RopaCaballero!CA19*(1+4.6%)</f>
        <v>3661000</v>
      </c>
      <c r="CB19" s="9">
        <f>RopaCaballero!CB19*(1+4.6%)</f>
        <v>3661000</v>
      </c>
      <c r="CC19" s="9">
        <f>RopaCaballero!CC19*(1+4.6%)</f>
        <v>3661000</v>
      </c>
      <c r="CD19" s="9">
        <f>RopaCaballero!CD19*(1+4.6%)</f>
        <v>3661000</v>
      </c>
      <c r="CE19" s="9">
        <f>RopaCaballero!CE19*(1+4.6%)</f>
        <v>3661000</v>
      </c>
      <c r="CF19" s="9">
        <f>RopaCaballero!CF19*(1+4.6%)</f>
        <v>3661000</v>
      </c>
      <c r="CG19" s="9">
        <f>RopaCaballero!CG19*(1+4.6%)</f>
        <v>3661000</v>
      </c>
      <c r="CH19" s="9">
        <f>RopaCaballero!CH19*(1+4.6%)</f>
        <v>3661000</v>
      </c>
      <c r="CI19" s="9">
        <f>RopaCaballero!CI19*(1+4.6%)</f>
        <v>3661000</v>
      </c>
      <c r="CJ19" s="9">
        <f>RopaCaballero!CJ19*(1+4.6%)</f>
        <v>3661000</v>
      </c>
      <c r="CK19" s="9">
        <f>RopaCaballero!CK19*(1+4.6%)</f>
        <v>3661000</v>
      </c>
      <c r="CL19" s="9">
        <f>RopaCaballero!CL19*(1+4.6%)</f>
        <v>3661000</v>
      </c>
      <c r="CM19" s="9">
        <f>RopaCaballero!CM19*(1+4.6%)</f>
        <v>3661000</v>
      </c>
      <c r="CN19" s="9">
        <f>RopaCaballero!CN19*(1+4.6%)</f>
        <v>3661000</v>
      </c>
      <c r="CO19" s="9">
        <f>RopaCaballero!CO19*(1+4.6%)</f>
        <v>3661000</v>
      </c>
      <c r="CP19" s="9">
        <f>RopaCaballero!CP19*(1+4.6%)</f>
        <v>3661000</v>
      </c>
      <c r="CQ19" s="9">
        <f>RopaCaballero!CQ19*(1+4.6%)</f>
        <v>3661000</v>
      </c>
      <c r="CR19" s="9">
        <f>RopaCaballero!CR19*(1+4.6%)</f>
        <v>3661000</v>
      </c>
      <c r="CS19" s="9">
        <f>RopaCaballero!CS19*(1+4.6%)</f>
        <v>3661000</v>
      </c>
      <c r="CT19" s="9">
        <f>RopaCaballero!CT19*(1+4.6%)</f>
        <v>3661000</v>
      </c>
      <c r="CU19" s="9">
        <f>RopaCaballero!CU19*(1+4.6%)</f>
        <v>3661000</v>
      </c>
      <c r="CV19" s="9">
        <f>RopaCaballero!CV19*(1+4.6%)</f>
        <v>3661000</v>
      </c>
      <c r="CW19" s="9">
        <f>RopaCaballero!CW19*(1+4.6%)</f>
        <v>3661000</v>
      </c>
      <c r="CX19" s="9">
        <f>RopaCaballero!CX19*(1+4.6%)</f>
        <v>3661000</v>
      </c>
      <c r="CY19" s="9">
        <f>RopaCaballero!CY19*(1+4.6%)</f>
        <v>3661000</v>
      </c>
      <c r="CZ19" s="9">
        <f>RopaCaballero!CZ19*(1+4.6%)</f>
        <v>3661000</v>
      </c>
      <c r="DA19" s="9">
        <f>RopaCaballero!DA19*(1+4.6%)</f>
        <v>3661000</v>
      </c>
      <c r="DB19" s="9">
        <f>RopaCaballero!DB19*(1+4.6%)</f>
        <v>3661000</v>
      </c>
      <c r="DC19" s="9">
        <f>RopaCaballero!DC19*(1+4.6%)</f>
        <v>3661000</v>
      </c>
      <c r="DD19" s="9">
        <f>RopaCaballero!DD19*(1+4.6%)</f>
        <v>3661000</v>
      </c>
      <c r="DE19" s="9">
        <f>RopaCaballero!DE19*(1+4.6%)</f>
        <v>3661000</v>
      </c>
      <c r="DF19" s="9">
        <f>RopaCaballero!DF19*(1+4.6%)</f>
        <v>3661000</v>
      </c>
      <c r="DG19" s="9">
        <f>RopaCaballero!DG19*(1+4.6%)</f>
        <v>3661000</v>
      </c>
      <c r="DH19" s="9">
        <f>RopaCaballero!DH19*(1+4.6%)</f>
        <v>3661000</v>
      </c>
      <c r="DI19" s="9">
        <f>RopaCaballero!DI19*(1+4.6%)</f>
        <v>3661000</v>
      </c>
      <c r="DJ19" s="9">
        <f>RopaCaballero!DJ19*(1+4.6%)</f>
        <v>3661000</v>
      </c>
      <c r="DK19" s="9">
        <f>RopaCaballero!DK19*(1+4.6%)</f>
        <v>3661000</v>
      </c>
      <c r="DL19" s="9">
        <f>RopaCaballero!DL19*(1+4.6%)</f>
        <v>3661000</v>
      </c>
      <c r="DM19" s="9">
        <f>RopaCaballero!DM19*(1+4.6%)</f>
        <v>3661000</v>
      </c>
      <c r="DN19" s="9">
        <f>RopaCaballero!DN19*(1+4.6%)</f>
        <v>3661000</v>
      </c>
      <c r="DO19" s="9">
        <f>RopaCaballero!DO19*(1+4.6%)</f>
        <v>3661000</v>
      </c>
      <c r="DP19" s="9">
        <f>RopaCaballero!DP19*(1+4.6%)</f>
        <v>3661000</v>
      </c>
      <c r="DQ19" s="9">
        <f>RopaCaballero!DQ19*(1+4.6%)</f>
        <v>3661000</v>
      </c>
      <c r="DR19" s="9">
        <f>RopaCaballero!DR19*(1+4.6%)</f>
        <v>3661000</v>
      </c>
      <c r="DS19" s="9">
        <f>RopaCaballero!DS19*(1+4.6%)</f>
        <v>3661000</v>
      </c>
      <c r="DT19" s="9">
        <f>RopaCaballero!DT19*(1+4.6%)</f>
        <v>3661000</v>
      </c>
      <c r="DU19" s="9">
        <f>RopaCaballero!DU19*(1+4.6%)</f>
        <v>3661000</v>
      </c>
      <c r="DV19" s="9">
        <f>RopaCaballero!DV19*(1+4.6%)</f>
        <v>3661000</v>
      </c>
      <c r="DW19" s="9">
        <f>RopaCaballero!DW19*(1+4.6%)</f>
        <v>3661000</v>
      </c>
      <c r="DX19" s="9">
        <f>RopaCaballero!DX19*(1+4.6%)</f>
        <v>3661000</v>
      </c>
      <c r="DY19" s="9">
        <f>RopaCaballero!DY19*(1+4.6%)</f>
        <v>3661000</v>
      </c>
      <c r="DZ19" s="9">
        <f>RopaCaballero!DZ19*(1+4.6%)</f>
        <v>3661000</v>
      </c>
      <c r="EA19" s="9">
        <f>RopaCaballero!EA19*(1+4.6%)</f>
        <v>3661000</v>
      </c>
      <c r="EB19" s="9">
        <f>RopaCaballero!EB19*(1+4.6%)</f>
        <v>3661000</v>
      </c>
      <c r="EC19" s="9">
        <f>RopaCaballero!EC19*(1+4.6%)</f>
        <v>3661000</v>
      </c>
      <c r="ED19" s="9">
        <f>RopaCaballero!ED19*(1+4.6%)</f>
        <v>3661000</v>
      </c>
      <c r="EE19" s="9">
        <f>RopaCaballero!EE19*(1+4.6%)</f>
        <v>3661000</v>
      </c>
      <c r="EF19" s="9">
        <f>RopaCaballero!EF19*(1+4.6%)</f>
        <v>3661000</v>
      </c>
      <c r="EG19" s="9">
        <f>RopaCaballero!EG19*(1+4.6%)</f>
        <v>3661000</v>
      </c>
      <c r="EH19" s="9">
        <f>RopaCaballero!EH19*(1+4.6%)</f>
        <v>3661000</v>
      </c>
      <c r="EI19" s="9">
        <f>RopaCaballero!EI19*(1+4.6%)</f>
        <v>3661000</v>
      </c>
      <c r="EJ19" s="9">
        <f>RopaCaballero!EJ19*(1+4.6%)</f>
        <v>3661000</v>
      </c>
      <c r="EK19" s="9">
        <f>RopaCaballero!EK19*(1+4.6%)</f>
        <v>3661000</v>
      </c>
      <c r="EL19" s="9">
        <f>RopaCaballero!EL19*(1+4.6%)</f>
        <v>3661000</v>
      </c>
      <c r="EM19" s="9">
        <f>RopaCaballero!EM19*(1+4.6%)</f>
        <v>3661000</v>
      </c>
      <c r="EN19" s="9">
        <f>RopaCaballero!EN19*(1+4.6%)</f>
        <v>3661000</v>
      </c>
      <c r="EO19" s="9">
        <f>RopaCaballero!EO19*(1+4.6%)</f>
        <v>3661000</v>
      </c>
      <c r="EP19" s="9">
        <f>RopaCaballero!EP19*(1+4.6%)</f>
        <v>3661000</v>
      </c>
      <c r="EQ19" s="9">
        <f>RopaCaballero!EQ19*(1+4.6%)</f>
        <v>3661000</v>
      </c>
      <c r="ER19" s="9">
        <f>RopaCaballero!ER19*(1+4.6%)</f>
        <v>3661000</v>
      </c>
      <c r="ES19" s="9">
        <f>RopaCaballero!ES19*(1+4.6%)</f>
        <v>3661000</v>
      </c>
      <c r="ET19" s="9">
        <f>RopaCaballero!ET19*(1+4.6%)</f>
        <v>3661000</v>
      </c>
      <c r="EU19" s="9">
        <f>RopaCaballero!EU19*(1+4.6%)</f>
        <v>3661000</v>
      </c>
      <c r="EV19" s="9">
        <f>RopaCaballero!EV19*(1+4.6%)</f>
        <v>3661000</v>
      </c>
      <c r="EW19" s="9">
        <f>RopaCaballero!EW19*(1+4.6%)</f>
        <v>3661000</v>
      </c>
      <c r="EX19" s="9">
        <f>RopaCaballero!EX19*(1+4.6%)</f>
        <v>3661000</v>
      </c>
      <c r="EY19" s="9">
        <f>RopaCaballero!EY19*(1+4.6%)</f>
        <v>3661000</v>
      </c>
      <c r="EZ19" s="9">
        <f>RopaCaballero!EZ19*(1+4.6%)</f>
        <v>3661000</v>
      </c>
      <c r="FA19" s="9">
        <f>RopaCaballero!FA19*(1+4.6%)</f>
        <v>3661000</v>
      </c>
      <c r="FB19" s="9">
        <f>RopaCaballero!FB19*(1+4.6%)</f>
        <v>3661000</v>
      </c>
      <c r="FC19" s="9">
        <f>RopaCaballero!FC19*(1+4.6%)</f>
        <v>3661000</v>
      </c>
      <c r="FD19" s="9">
        <f>RopaCaballero!FD19*(1+4.6%)</f>
        <v>3661000</v>
      </c>
      <c r="FE19" s="9">
        <f>RopaCaballero!FE19*(1+4.6%)</f>
        <v>3661000</v>
      </c>
      <c r="FF19" s="9">
        <f>RopaCaballero!FF19*(1+4.6%)</f>
        <v>3661000</v>
      </c>
      <c r="FG19" s="9">
        <f>RopaCaballero!FG19*(1+4.6%)</f>
        <v>3661000</v>
      </c>
      <c r="FH19" s="9">
        <f>RopaCaballero!FH19*(1+4.6%)</f>
        <v>3661000</v>
      </c>
      <c r="FI19" s="9">
        <f>RopaCaballero!FI19*(1+4.6%)</f>
        <v>3661000</v>
      </c>
      <c r="FJ19" s="3">
        <f t="shared" si="81"/>
        <v>351456</v>
      </c>
      <c r="FK19" s="3">
        <f t="shared" si="82"/>
        <v>345180</v>
      </c>
      <c r="FL19" s="3">
        <f t="shared" si="83"/>
        <v>338904</v>
      </c>
      <c r="FM19" s="3">
        <f t="shared" si="1"/>
        <v>351456</v>
      </c>
      <c r="FN19" s="3">
        <f t="shared" si="2"/>
        <v>345180</v>
      </c>
      <c r="FO19" s="3">
        <f t="shared" si="3"/>
        <v>338904</v>
      </c>
      <c r="FP19" s="3">
        <f t="shared" si="4"/>
        <v>313800</v>
      </c>
      <c r="FQ19" s="3">
        <f t="shared" si="5"/>
        <v>307524</v>
      </c>
      <c r="FR19" s="3">
        <f t="shared" si="6"/>
        <v>301248</v>
      </c>
      <c r="FS19" s="3">
        <f t="shared" si="7"/>
        <v>323214</v>
      </c>
      <c r="FT19" s="3">
        <f t="shared" si="8"/>
        <v>316938</v>
      </c>
      <c r="FU19" s="3">
        <f t="shared" si="9"/>
        <v>310662</v>
      </c>
      <c r="FV19" s="3">
        <f t="shared" si="84"/>
        <v>164222</v>
      </c>
      <c r="FW19" s="3">
        <f t="shared" si="85"/>
        <v>160038</v>
      </c>
      <c r="FX19" s="3">
        <f t="shared" si="86"/>
        <v>160038</v>
      </c>
      <c r="FY19" s="3">
        <f t="shared" si="11"/>
        <v>154808</v>
      </c>
      <c r="FZ19" s="3">
        <f t="shared" si="12"/>
        <v>150624</v>
      </c>
      <c r="GA19" s="3">
        <f t="shared" si="13"/>
        <v>146440</v>
      </c>
      <c r="GB19" s="3">
        <f t="shared" si="14"/>
        <v>154808</v>
      </c>
      <c r="GC19" s="3">
        <f t="shared" si="15"/>
        <v>150624</v>
      </c>
      <c r="GD19" s="3">
        <f t="shared" si="16"/>
        <v>146440</v>
      </c>
      <c r="GE19" s="3">
        <f t="shared" si="17"/>
        <v>164222</v>
      </c>
      <c r="GF19" s="3">
        <f t="shared" si="18"/>
        <v>160038</v>
      </c>
      <c r="GG19" s="3">
        <f t="shared" si="19"/>
        <v>160038</v>
      </c>
      <c r="GH19" s="14">
        <f t="shared" si="20"/>
        <v>23012</v>
      </c>
      <c r="GI19" s="3">
        <f t="shared" si="21"/>
        <v>20920</v>
      </c>
      <c r="GJ19" s="3">
        <f t="shared" si="22"/>
        <v>18828</v>
      </c>
      <c r="GK19" s="3">
        <f t="shared" si="23"/>
        <v>20920</v>
      </c>
      <c r="GL19" s="3">
        <f t="shared" si="24"/>
        <v>18828</v>
      </c>
      <c r="GM19" s="3">
        <f t="shared" si="25"/>
        <v>16736</v>
      </c>
      <c r="GN19" s="3">
        <f t="shared" si="26"/>
        <v>28242</v>
      </c>
      <c r="GO19" s="3">
        <f t="shared" si="27"/>
        <v>26150</v>
      </c>
      <c r="GP19" s="3">
        <f t="shared" si="28"/>
        <v>24058</v>
      </c>
      <c r="GQ19" s="3">
        <f t="shared" si="29"/>
        <v>33472</v>
      </c>
      <c r="GR19" s="3">
        <f t="shared" si="30"/>
        <v>31380</v>
      </c>
      <c r="GS19" s="3">
        <f t="shared" si="31"/>
        <v>29288</v>
      </c>
      <c r="GT19" s="3">
        <f t="shared" si="32"/>
        <v>19874</v>
      </c>
      <c r="GU19" s="3">
        <f t="shared" si="33"/>
        <v>17782</v>
      </c>
      <c r="GV19" s="3">
        <f t="shared" si="34"/>
        <v>15690</v>
      </c>
      <c r="GW19" s="3">
        <f t="shared" si="35"/>
        <v>19874</v>
      </c>
      <c r="GX19" s="3">
        <f t="shared" si="36"/>
        <v>17782</v>
      </c>
      <c r="GY19" s="3">
        <f t="shared" si="37"/>
        <v>15690</v>
      </c>
      <c r="GZ19" s="3">
        <f t="shared" si="38"/>
        <v>67.990000000000009</v>
      </c>
      <c r="HA19" s="3">
        <f t="shared" si="38"/>
        <v>18034482.434</v>
      </c>
      <c r="HB19" s="3">
        <f t="shared" si="38"/>
        <v>18034482.434</v>
      </c>
      <c r="HC19" s="3">
        <f t="shared" si="39"/>
        <v>10983000</v>
      </c>
      <c r="HD19" s="3">
        <f t="shared" si="40"/>
        <v>10983000</v>
      </c>
      <c r="HE19" s="3">
        <f t="shared" si="41"/>
        <v>10983000</v>
      </c>
      <c r="HF19" s="3">
        <f t="shared" si="42"/>
        <v>10983000</v>
      </c>
      <c r="HG19" s="3">
        <f t="shared" si="43"/>
        <v>10983000</v>
      </c>
      <c r="HH19" s="3">
        <f t="shared" si="44"/>
        <v>10983000</v>
      </c>
      <c r="HI19" s="3">
        <f t="shared" si="45"/>
        <v>10983000</v>
      </c>
      <c r="HJ19" s="3">
        <f t="shared" si="46"/>
        <v>10983000</v>
      </c>
      <c r="HK19" s="3">
        <f t="shared" si="47"/>
        <v>10983000</v>
      </c>
      <c r="HL19" s="3">
        <f t="shared" si="48"/>
        <v>10983000</v>
      </c>
      <c r="HM19" s="3">
        <f t="shared" si="49"/>
        <v>10983000</v>
      </c>
      <c r="HN19" s="3">
        <f t="shared" si="50"/>
        <v>10983000</v>
      </c>
      <c r="HO19" s="3">
        <f t="shared" si="51"/>
        <v>10983000</v>
      </c>
      <c r="HP19" s="3">
        <f t="shared" si="52"/>
        <v>10983000</v>
      </c>
      <c r="HQ19" s="3">
        <f t="shared" si="53"/>
        <v>10983000</v>
      </c>
      <c r="HR19" s="3">
        <f t="shared" si="54"/>
        <v>10983000</v>
      </c>
      <c r="HS19" s="3">
        <f t="shared" si="55"/>
        <v>10983000</v>
      </c>
      <c r="HT19" s="3">
        <f t="shared" si="56"/>
        <v>10983000</v>
      </c>
      <c r="HU19" s="3">
        <f t="shared" si="57"/>
        <v>10983000</v>
      </c>
      <c r="HV19" s="3">
        <f t="shared" si="58"/>
        <v>10983000</v>
      </c>
      <c r="HW19" s="3">
        <f t="shared" si="59"/>
        <v>10983000</v>
      </c>
      <c r="HX19" s="3">
        <f t="shared" si="60"/>
        <v>7322000</v>
      </c>
      <c r="HY19" s="3">
        <f t="shared" si="61"/>
        <v>7322000</v>
      </c>
      <c r="HZ19" s="3">
        <f t="shared" si="62"/>
        <v>7322000</v>
      </c>
      <c r="IA19" s="3">
        <f t="shared" si="63"/>
        <v>7322000</v>
      </c>
      <c r="IB19" s="3">
        <f t="shared" si="64"/>
        <v>7322000</v>
      </c>
      <c r="IC19" s="3">
        <f t="shared" si="65"/>
        <v>7322000</v>
      </c>
      <c r="ID19" s="3">
        <f t="shared" si="66"/>
        <v>7322000</v>
      </c>
      <c r="IE19" s="3">
        <f t="shared" si="67"/>
        <v>7322000</v>
      </c>
      <c r="IF19" s="3">
        <f t="shared" si="68"/>
        <v>7322000</v>
      </c>
      <c r="IG19" s="3">
        <f t="shared" si="69"/>
        <v>7322000</v>
      </c>
      <c r="IH19" s="3">
        <f t="shared" si="70"/>
        <v>7322000</v>
      </c>
      <c r="II19" s="3">
        <f t="shared" si="71"/>
        <v>7322000</v>
      </c>
      <c r="IJ19" s="3">
        <f t="shared" si="72"/>
        <v>7322000</v>
      </c>
      <c r="IK19" s="3">
        <f t="shared" si="73"/>
        <v>7322000</v>
      </c>
      <c r="IL19" s="3">
        <f t="shared" si="74"/>
        <v>7322000</v>
      </c>
      <c r="IM19" s="3">
        <f t="shared" si="75"/>
        <v>7322000</v>
      </c>
      <c r="IN19" s="3">
        <f t="shared" si="76"/>
        <v>7322000</v>
      </c>
      <c r="IO19" s="3">
        <f t="shared" si="77"/>
        <v>10983000</v>
      </c>
      <c r="IP19" s="3">
        <f t="shared" si="78"/>
        <v>7322000</v>
      </c>
      <c r="IQ19" s="3">
        <f t="shared" si="79"/>
        <v>7322000</v>
      </c>
      <c r="IR19" s="3">
        <f t="shared" si="80"/>
        <v>7322000</v>
      </c>
      <c r="IS19" s="3">
        <f t="array" ref="IS19">SUM(IF($C$2:$IR$2&gt;=1,C19:IR19,0))</f>
        <v>151048169.736</v>
      </c>
      <c r="IT19" s="5" t="s">
        <v>164</v>
      </c>
    </row>
    <row r="20" spans="1:254" x14ac:dyDescent="0.2">
      <c r="A20" s="2" t="s">
        <v>168</v>
      </c>
      <c r="B20" s="1" t="s">
        <v>4</v>
      </c>
      <c r="C20" s="9">
        <f>RopaCaballero!C20*(1+4.6%)</f>
        <v>244764</v>
      </c>
      <c r="D20" s="9">
        <f>RopaCaballero!D20*(1+4.6%)</f>
        <v>71128</v>
      </c>
      <c r="E20" s="9">
        <f>RopaCaballero!E20*(1+4.6%)</f>
        <v>71128</v>
      </c>
      <c r="F20" s="9">
        <f>RopaCaballero!F20*(1+4.6%)</f>
        <v>29288</v>
      </c>
      <c r="G20" s="9">
        <f>RopaCaballero!G20*(1+4.6%)</f>
        <v>156900</v>
      </c>
      <c r="H20" s="9">
        <f>RopaCaballero!H20*(1+4.6%)</f>
        <v>71128</v>
      </c>
      <c r="I20" s="9">
        <f>RopaCaballero!I20*(1+4.6%)</f>
        <v>18828</v>
      </c>
      <c r="J20" s="9">
        <f>RopaCaballero!J20*(1+4.6%)</f>
        <v>26150</v>
      </c>
      <c r="K20" s="9">
        <f>RopaCaballero!K20*(1+4.6%)</f>
        <v>62760</v>
      </c>
      <c r="L20" s="9">
        <f>RopaCaballero!L20*(1+4.6%)</f>
        <v>79496</v>
      </c>
      <c r="M20" s="9">
        <f>RopaCaballero!M20*(1+4.6%)</f>
        <v>73220</v>
      </c>
      <c r="N20" s="9">
        <f>RopaCaballero!N20*(1+4.6%)</f>
        <v>88910</v>
      </c>
      <c r="O20" s="9">
        <f>RopaCaballero!O20*(1+4.6%)</f>
        <v>20920</v>
      </c>
      <c r="P20" s="9">
        <f>RopaCaballero!P20*(1+4.6%)</f>
        <v>17782</v>
      </c>
      <c r="Q20" s="9">
        <f>RopaCaballero!Q20*(1+4.6%)</f>
        <v>17782</v>
      </c>
      <c r="R20" s="9">
        <f>RopaCaballero!R20*(1+4.6%)</f>
        <v>31380</v>
      </c>
      <c r="S20" s="9">
        <f>RopaCaballero!S20*(1+4.6%)</f>
        <v>244764</v>
      </c>
      <c r="T20" s="9">
        <f>RopaCaballero!T20*(1+4.6%)</f>
        <v>71128</v>
      </c>
      <c r="U20" s="9">
        <f>RopaCaballero!U20*(1+4.6%)</f>
        <v>71128</v>
      </c>
      <c r="V20" s="9">
        <f>RopaCaballero!V20*(1+4.6%)</f>
        <v>29288</v>
      </c>
      <c r="W20" s="9">
        <f>RopaCaballero!W20*(1+4.6%)</f>
        <v>156900</v>
      </c>
      <c r="X20" s="9">
        <f>RopaCaballero!X20*(1+4.6%)</f>
        <v>71128</v>
      </c>
      <c r="Y20" s="9">
        <f>RopaCaballero!Y20*(1+4.6%)</f>
        <v>18828</v>
      </c>
      <c r="Z20" s="9">
        <f>RopaCaballero!Z20*(1+4.6%)</f>
        <v>26150</v>
      </c>
      <c r="AA20" s="9">
        <f>RopaCaballero!AA20*(1+4.6%)</f>
        <v>62760</v>
      </c>
      <c r="AB20" s="9">
        <f>RopaCaballero!AB20*(1+4.6%)</f>
        <v>79496</v>
      </c>
      <c r="AC20" s="9">
        <f>RopaCaballero!AC20*(1+4.6%)</f>
        <v>73220</v>
      </c>
      <c r="AD20" s="9">
        <f>RopaCaballero!AD20*(1+4.6%)</f>
        <v>88910</v>
      </c>
      <c r="AE20" s="9">
        <f>RopaCaballero!AE20*(1+4.6%)</f>
        <v>20920</v>
      </c>
      <c r="AF20" s="9">
        <f>RopaCaballero!AF20*(1+4.6%)</f>
        <v>17782</v>
      </c>
      <c r="AG20" s="9">
        <f>RopaCaballero!AG20*(1+4.6%)</f>
        <v>17782</v>
      </c>
      <c r="AH20" s="9">
        <f>RopaCaballero!AH20*(1+4.6%)</f>
        <v>31380</v>
      </c>
      <c r="AI20" s="9">
        <f>RopaCaballero!AI20*(1+4.6%)</f>
        <v>244764</v>
      </c>
      <c r="AJ20" s="9">
        <f>RopaCaballero!AJ20*(1+4.6%)</f>
        <v>71128</v>
      </c>
      <c r="AK20" s="9">
        <f>RopaCaballero!AK20*(1+4.6%)</f>
        <v>71128</v>
      </c>
      <c r="AL20" s="9">
        <f>RopaCaballero!AL20*(1+4.6%)</f>
        <v>29288</v>
      </c>
      <c r="AM20" s="9">
        <f>RopaCaballero!AM20*(1+4.6%)</f>
        <v>156900</v>
      </c>
      <c r="AN20" s="9">
        <f>RopaCaballero!AN20*(1+4.6%)</f>
        <v>71128</v>
      </c>
      <c r="AO20" s="9">
        <f>RopaCaballero!AO20*(1+4.6%)</f>
        <v>18828</v>
      </c>
      <c r="AP20" s="9">
        <f>RopaCaballero!AP20*(1+4.6%)</f>
        <v>26150</v>
      </c>
      <c r="AQ20" s="9">
        <f>RopaCaballero!AQ20*(1+4.6%)</f>
        <v>62760</v>
      </c>
      <c r="AR20" s="9">
        <f>RopaCaballero!AR20*(1+4.6%)</f>
        <v>79496</v>
      </c>
      <c r="AS20" s="9">
        <f>RopaCaballero!AS20*(1+4.6%)</f>
        <v>73220</v>
      </c>
      <c r="AT20" s="9">
        <f>RopaCaballero!AT20*(1+4.6%)</f>
        <v>88910</v>
      </c>
      <c r="AU20" s="9">
        <f>RopaCaballero!AU20*(1+4.6%)</f>
        <v>20920</v>
      </c>
      <c r="AV20" s="9">
        <f>RopaCaballero!AV20*(1+4.6%)</f>
        <v>17782</v>
      </c>
      <c r="AW20" s="9">
        <f>RopaCaballero!AW20*(1+4.6%)</f>
        <v>17782</v>
      </c>
      <c r="AX20" s="9">
        <f>RopaCaballero!AX20*(1+4.6%)</f>
        <v>31380</v>
      </c>
      <c r="AY20" s="9">
        <f>RopaCaballero!AY20*(1+4.6%)</f>
        <v>313.8</v>
      </c>
      <c r="AZ20" s="9">
        <f>RopaCaballero!AZ20*(1+4.6%)</f>
        <v>8368000</v>
      </c>
      <c r="BA20" s="9">
        <f>RopaCaballero!BA20*(1+4.6%)</f>
        <v>8368000</v>
      </c>
      <c r="BB20" s="9">
        <f>RopaCaballero!BB20*(1+4.6%)</f>
        <v>2615000</v>
      </c>
      <c r="BC20" s="9">
        <f>RopaCaballero!BC20*(1+4.6%)</f>
        <v>2615000</v>
      </c>
      <c r="BD20" s="9">
        <f>RopaCaballero!BD20*(1+4.6%)</f>
        <v>2615000</v>
      </c>
      <c r="BE20" s="9">
        <f>RopaCaballero!BE20*(1+4.6%)</f>
        <v>2615000</v>
      </c>
      <c r="BF20" s="9">
        <f>RopaCaballero!BF20*(1+4.6%)</f>
        <v>2615000</v>
      </c>
      <c r="BG20" s="9">
        <f>RopaCaballero!BG20*(1+4.6%)</f>
        <v>2615000</v>
      </c>
      <c r="BH20" s="9">
        <f>RopaCaballero!BH20*(1+4.6%)</f>
        <v>2615000</v>
      </c>
      <c r="BI20" s="9">
        <f>RopaCaballero!BI20*(1+4.6%)</f>
        <v>2615000</v>
      </c>
      <c r="BJ20" s="9">
        <f>RopaCaballero!BJ20*(1+4.6%)</f>
        <v>2615000</v>
      </c>
      <c r="BK20" s="9">
        <f>RopaCaballero!BK20*(1+4.6%)</f>
        <v>2615000</v>
      </c>
      <c r="BL20" s="9">
        <f>RopaCaballero!BL20*(1+4.6%)</f>
        <v>2615000</v>
      </c>
      <c r="BM20" s="9">
        <f>RopaCaballero!BM20*(1+4.6%)</f>
        <v>2615000</v>
      </c>
      <c r="BN20" s="9">
        <f>RopaCaballero!BN20*(1+4.6%)</f>
        <v>2615000</v>
      </c>
      <c r="BO20" s="9">
        <f>RopaCaballero!BO20*(1+4.6%)</f>
        <v>2615000</v>
      </c>
      <c r="BP20" s="9">
        <f>RopaCaballero!BP20*(1+4.6%)</f>
        <v>2615000</v>
      </c>
      <c r="BQ20" s="9">
        <f>RopaCaballero!BQ20*(1+4.6%)</f>
        <v>2615000</v>
      </c>
      <c r="BR20" s="9">
        <f>RopaCaballero!BR20*(1+4.6%)</f>
        <v>2615000</v>
      </c>
      <c r="BS20" s="9">
        <f>RopaCaballero!BS20*(1+4.6%)</f>
        <v>2615000</v>
      </c>
      <c r="BT20" s="9">
        <f>RopaCaballero!BT20*(1+4.6%)</f>
        <v>2615000</v>
      </c>
      <c r="BU20" s="9">
        <f>RopaCaballero!BU20*(1+4.6%)</f>
        <v>2615000</v>
      </c>
      <c r="BV20" s="9">
        <f>RopaCaballero!BV20*(1+4.6%)</f>
        <v>2615000</v>
      </c>
      <c r="BW20" s="9">
        <f>RopaCaballero!BW20*(1+4.6%)</f>
        <v>2615000</v>
      </c>
      <c r="BX20" s="9">
        <f>RopaCaballero!BX20*(1+4.6%)</f>
        <v>2615000</v>
      </c>
      <c r="BY20" s="9">
        <f>RopaCaballero!BY20*(1+4.6%)</f>
        <v>2615000</v>
      </c>
      <c r="BZ20" s="9">
        <f>RopaCaballero!BZ20*(1+4.6%)</f>
        <v>2615000</v>
      </c>
      <c r="CA20" s="9">
        <f>RopaCaballero!CA20*(1+4.6%)</f>
        <v>2615000</v>
      </c>
      <c r="CB20" s="9">
        <f>RopaCaballero!CB20*(1+4.6%)</f>
        <v>2615000</v>
      </c>
      <c r="CC20" s="9">
        <f>RopaCaballero!CC20*(1+4.6%)</f>
        <v>2615000</v>
      </c>
      <c r="CD20" s="9">
        <f>RopaCaballero!CD20*(1+4.6%)</f>
        <v>2615000</v>
      </c>
      <c r="CE20" s="9">
        <f>RopaCaballero!CE20*(1+4.6%)</f>
        <v>2615000</v>
      </c>
      <c r="CF20" s="9">
        <f>RopaCaballero!CF20*(1+4.6%)</f>
        <v>2615000</v>
      </c>
      <c r="CG20" s="9">
        <f>RopaCaballero!CG20*(1+4.6%)</f>
        <v>2615000</v>
      </c>
      <c r="CH20" s="9">
        <f>RopaCaballero!CH20*(1+4.6%)</f>
        <v>2615000</v>
      </c>
      <c r="CI20" s="9">
        <f>RopaCaballero!CI20*(1+4.6%)</f>
        <v>2615000</v>
      </c>
      <c r="CJ20" s="9">
        <f>RopaCaballero!CJ20*(1+4.6%)</f>
        <v>2615000</v>
      </c>
      <c r="CK20" s="9">
        <f>RopaCaballero!CK20*(1+4.6%)</f>
        <v>2615000</v>
      </c>
      <c r="CL20" s="9">
        <f>RopaCaballero!CL20*(1+4.6%)</f>
        <v>2615000</v>
      </c>
      <c r="CM20" s="9">
        <f>RopaCaballero!CM20*(1+4.6%)</f>
        <v>2615000</v>
      </c>
      <c r="CN20" s="9">
        <f>RopaCaballero!CN20*(1+4.6%)</f>
        <v>2615000</v>
      </c>
      <c r="CO20" s="9">
        <f>RopaCaballero!CO20*(1+4.6%)</f>
        <v>2615000</v>
      </c>
      <c r="CP20" s="9">
        <f>RopaCaballero!CP20*(1+4.6%)</f>
        <v>2615000</v>
      </c>
      <c r="CQ20" s="9">
        <f>RopaCaballero!CQ20*(1+4.6%)</f>
        <v>2615000</v>
      </c>
      <c r="CR20" s="9">
        <f>RopaCaballero!CR20*(1+4.6%)</f>
        <v>2615000</v>
      </c>
      <c r="CS20" s="9">
        <f>RopaCaballero!CS20*(1+4.6%)</f>
        <v>2615000</v>
      </c>
      <c r="CT20" s="9">
        <f>RopaCaballero!CT20*(1+4.6%)</f>
        <v>2615000</v>
      </c>
      <c r="CU20" s="9">
        <f>RopaCaballero!CU20*(1+4.6%)</f>
        <v>2615000</v>
      </c>
      <c r="CV20" s="9">
        <f>RopaCaballero!CV20*(1+4.6%)</f>
        <v>2615000</v>
      </c>
      <c r="CW20" s="9">
        <f>RopaCaballero!CW20*(1+4.6%)</f>
        <v>2615000</v>
      </c>
      <c r="CX20" s="9">
        <f>RopaCaballero!CX20*(1+4.6%)</f>
        <v>2615000</v>
      </c>
      <c r="CY20" s="9">
        <f>RopaCaballero!CY20*(1+4.6%)</f>
        <v>2615000</v>
      </c>
      <c r="CZ20" s="9">
        <f>RopaCaballero!CZ20*(1+4.6%)</f>
        <v>2615000</v>
      </c>
      <c r="DA20" s="9">
        <f>RopaCaballero!DA20*(1+4.6%)</f>
        <v>2615000</v>
      </c>
      <c r="DB20" s="9">
        <f>RopaCaballero!DB20*(1+4.6%)</f>
        <v>2615000</v>
      </c>
      <c r="DC20" s="9">
        <f>RopaCaballero!DC20*(1+4.6%)</f>
        <v>2615000</v>
      </c>
      <c r="DD20" s="9">
        <f>RopaCaballero!DD20*(1+4.6%)</f>
        <v>2615000</v>
      </c>
      <c r="DE20" s="9">
        <f>RopaCaballero!DE20*(1+4.6%)</f>
        <v>2615000</v>
      </c>
      <c r="DF20" s="9">
        <f>RopaCaballero!DF20*(1+4.6%)</f>
        <v>2615000</v>
      </c>
      <c r="DG20" s="9">
        <f>RopaCaballero!DG20*(1+4.6%)</f>
        <v>2615000</v>
      </c>
      <c r="DH20" s="9">
        <f>RopaCaballero!DH20*(1+4.6%)</f>
        <v>2615000</v>
      </c>
      <c r="DI20" s="9">
        <f>RopaCaballero!DI20*(1+4.6%)</f>
        <v>2615000</v>
      </c>
      <c r="DJ20" s="9">
        <f>RopaCaballero!DJ20*(1+4.6%)</f>
        <v>2615000</v>
      </c>
      <c r="DK20" s="9">
        <f>RopaCaballero!DK20*(1+4.6%)</f>
        <v>2615000</v>
      </c>
      <c r="DL20" s="9">
        <f>RopaCaballero!DL20*(1+4.6%)</f>
        <v>2615000</v>
      </c>
      <c r="DM20" s="9">
        <f>RopaCaballero!DM20*(1+4.6%)</f>
        <v>2615000</v>
      </c>
      <c r="DN20" s="9">
        <f>RopaCaballero!DN20*(1+4.6%)</f>
        <v>2615000</v>
      </c>
      <c r="DO20" s="9">
        <f>RopaCaballero!DO20*(1+4.6%)</f>
        <v>2615000</v>
      </c>
      <c r="DP20" s="9">
        <f>RopaCaballero!DP20*(1+4.6%)</f>
        <v>2615000</v>
      </c>
      <c r="DQ20" s="9">
        <f>RopaCaballero!DQ20*(1+4.6%)</f>
        <v>2615000</v>
      </c>
      <c r="DR20" s="9">
        <f>RopaCaballero!DR20*(1+4.6%)</f>
        <v>2615000</v>
      </c>
      <c r="DS20" s="9">
        <f>RopaCaballero!DS20*(1+4.6%)</f>
        <v>2615000</v>
      </c>
      <c r="DT20" s="9">
        <f>RopaCaballero!DT20*(1+4.6%)</f>
        <v>2615000</v>
      </c>
      <c r="DU20" s="9">
        <f>RopaCaballero!DU20*(1+4.6%)</f>
        <v>2615000</v>
      </c>
      <c r="DV20" s="9">
        <f>RopaCaballero!DV20*(1+4.6%)</f>
        <v>2615000</v>
      </c>
      <c r="DW20" s="9">
        <f>RopaCaballero!DW20*(1+4.6%)</f>
        <v>2615000</v>
      </c>
      <c r="DX20" s="9">
        <f>RopaCaballero!DX20*(1+4.6%)</f>
        <v>2615000</v>
      </c>
      <c r="DY20" s="9">
        <f>RopaCaballero!DY20*(1+4.6%)</f>
        <v>2615000</v>
      </c>
      <c r="DZ20" s="9">
        <f>RopaCaballero!DZ20*(1+4.6%)</f>
        <v>2615000</v>
      </c>
      <c r="EA20" s="9">
        <f>RopaCaballero!EA20*(1+4.6%)</f>
        <v>2615000</v>
      </c>
      <c r="EB20" s="9">
        <f>RopaCaballero!EB20*(1+4.6%)</f>
        <v>2615000</v>
      </c>
      <c r="EC20" s="9">
        <f>RopaCaballero!EC20*(1+4.6%)</f>
        <v>2615000</v>
      </c>
      <c r="ED20" s="9">
        <f>RopaCaballero!ED20*(1+4.6%)</f>
        <v>2615000</v>
      </c>
      <c r="EE20" s="9">
        <f>RopaCaballero!EE20*(1+4.6%)</f>
        <v>2615000</v>
      </c>
      <c r="EF20" s="9">
        <f>RopaCaballero!EF20*(1+4.6%)</f>
        <v>2615000</v>
      </c>
      <c r="EG20" s="9">
        <f>RopaCaballero!EG20*(1+4.6%)</f>
        <v>2615000</v>
      </c>
      <c r="EH20" s="9">
        <f>RopaCaballero!EH20*(1+4.6%)</f>
        <v>2615000</v>
      </c>
      <c r="EI20" s="9">
        <f>RopaCaballero!EI20*(1+4.6%)</f>
        <v>2615000</v>
      </c>
      <c r="EJ20" s="9">
        <f>RopaCaballero!EJ20*(1+4.6%)</f>
        <v>2615000</v>
      </c>
      <c r="EK20" s="9">
        <f>RopaCaballero!EK20*(1+4.6%)</f>
        <v>2615000</v>
      </c>
      <c r="EL20" s="9">
        <f>RopaCaballero!EL20*(1+4.6%)</f>
        <v>2615000</v>
      </c>
      <c r="EM20" s="9">
        <f>RopaCaballero!EM20*(1+4.6%)</f>
        <v>2615000</v>
      </c>
      <c r="EN20" s="9">
        <f>RopaCaballero!EN20*(1+4.6%)</f>
        <v>2615000</v>
      </c>
      <c r="EO20" s="9">
        <f>RopaCaballero!EO20*(1+4.6%)</f>
        <v>2615000</v>
      </c>
      <c r="EP20" s="9">
        <f>RopaCaballero!EP20*(1+4.6%)</f>
        <v>2615000</v>
      </c>
      <c r="EQ20" s="9">
        <f>RopaCaballero!EQ20*(1+4.6%)</f>
        <v>2615000</v>
      </c>
      <c r="ER20" s="9">
        <f>RopaCaballero!ER20*(1+4.6%)</f>
        <v>2615000</v>
      </c>
      <c r="ES20" s="9">
        <f>RopaCaballero!ES20*(1+4.6%)</f>
        <v>2615000</v>
      </c>
      <c r="ET20" s="9">
        <f>RopaCaballero!ET20*(1+4.6%)</f>
        <v>2615000</v>
      </c>
      <c r="EU20" s="9">
        <f>RopaCaballero!EU20*(1+4.6%)</f>
        <v>2615000</v>
      </c>
      <c r="EV20" s="9">
        <f>RopaCaballero!EV20*(1+4.6%)</f>
        <v>2615000</v>
      </c>
      <c r="EW20" s="9">
        <f>RopaCaballero!EW20*(1+4.6%)</f>
        <v>2615000</v>
      </c>
      <c r="EX20" s="9">
        <f>RopaCaballero!EX20*(1+4.6%)</f>
        <v>2615000</v>
      </c>
      <c r="EY20" s="9">
        <f>RopaCaballero!EY20*(1+4.6%)</f>
        <v>2615000</v>
      </c>
      <c r="EZ20" s="9">
        <f>RopaCaballero!EZ20*(1+4.6%)</f>
        <v>2615000</v>
      </c>
      <c r="FA20" s="9">
        <f>RopaCaballero!FA20*(1+4.6%)</f>
        <v>2615000</v>
      </c>
      <c r="FB20" s="9">
        <f>RopaCaballero!FB20*(1+4.6%)</f>
        <v>2615000</v>
      </c>
      <c r="FC20" s="9">
        <f>RopaCaballero!FC20*(1+4.6%)</f>
        <v>2615000</v>
      </c>
      <c r="FD20" s="9">
        <f>RopaCaballero!FD20*(1+4.6%)</f>
        <v>2615000</v>
      </c>
      <c r="FE20" s="9">
        <f>RopaCaballero!FE20*(1+4.6%)</f>
        <v>2615000</v>
      </c>
      <c r="FF20" s="9">
        <f>RopaCaballero!FF20*(1+4.6%)</f>
        <v>2615000</v>
      </c>
      <c r="FG20" s="9">
        <f>RopaCaballero!FG20*(1+4.6%)</f>
        <v>2615000</v>
      </c>
      <c r="FH20" s="9">
        <f>RopaCaballero!FH20*(1+4.6%)</f>
        <v>2615000</v>
      </c>
      <c r="FI20" s="9">
        <f>RopaCaballero!FI20*(1+4.6%)</f>
        <v>2615000</v>
      </c>
      <c r="FJ20" s="3">
        <f t="shared" si="81"/>
        <v>345180</v>
      </c>
      <c r="FK20" s="3">
        <f t="shared" si="82"/>
        <v>345180</v>
      </c>
      <c r="FL20" s="3">
        <f t="shared" si="83"/>
        <v>345180</v>
      </c>
      <c r="FM20" s="3">
        <f t="shared" si="1"/>
        <v>345180</v>
      </c>
      <c r="FN20" s="3">
        <f t="shared" si="2"/>
        <v>345180</v>
      </c>
      <c r="FO20" s="3">
        <f t="shared" si="3"/>
        <v>345180</v>
      </c>
      <c r="FP20" s="3">
        <f t="shared" si="4"/>
        <v>307524</v>
      </c>
      <c r="FQ20" s="3">
        <f t="shared" si="5"/>
        <v>307524</v>
      </c>
      <c r="FR20" s="3">
        <f t="shared" si="6"/>
        <v>307524</v>
      </c>
      <c r="FS20" s="3">
        <f t="shared" si="7"/>
        <v>316938</v>
      </c>
      <c r="FT20" s="3">
        <f t="shared" si="8"/>
        <v>316938</v>
      </c>
      <c r="FU20" s="3">
        <f t="shared" si="9"/>
        <v>316938</v>
      </c>
      <c r="FV20" s="3">
        <f t="shared" si="84"/>
        <v>160038</v>
      </c>
      <c r="FW20" s="3">
        <f t="shared" si="85"/>
        <v>160038</v>
      </c>
      <c r="FX20" s="3">
        <f t="shared" si="86"/>
        <v>160038</v>
      </c>
      <c r="FY20" s="3">
        <f t="shared" si="11"/>
        <v>150624</v>
      </c>
      <c r="FZ20" s="3">
        <f t="shared" si="12"/>
        <v>150624</v>
      </c>
      <c r="GA20" s="3">
        <f t="shared" si="13"/>
        <v>150624</v>
      </c>
      <c r="GB20" s="3">
        <f t="shared" si="14"/>
        <v>150624</v>
      </c>
      <c r="GC20" s="3">
        <f t="shared" si="15"/>
        <v>150624</v>
      </c>
      <c r="GD20" s="3">
        <f t="shared" si="16"/>
        <v>150624</v>
      </c>
      <c r="GE20" s="3">
        <f t="shared" si="17"/>
        <v>160038</v>
      </c>
      <c r="GF20" s="3">
        <f t="shared" si="18"/>
        <v>160038</v>
      </c>
      <c r="GG20" s="3">
        <f t="shared" si="19"/>
        <v>160038</v>
      </c>
      <c r="GH20" s="14">
        <f t="shared" si="20"/>
        <v>20920</v>
      </c>
      <c r="GI20" s="3">
        <f t="shared" si="21"/>
        <v>20920</v>
      </c>
      <c r="GJ20" s="3">
        <f t="shared" si="22"/>
        <v>20920</v>
      </c>
      <c r="GK20" s="3">
        <f t="shared" si="23"/>
        <v>18828</v>
      </c>
      <c r="GL20" s="3">
        <f t="shared" si="24"/>
        <v>18828</v>
      </c>
      <c r="GM20" s="3">
        <f t="shared" si="25"/>
        <v>18828</v>
      </c>
      <c r="GN20" s="3">
        <f t="shared" si="26"/>
        <v>26150</v>
      </c>
      <c r="GO20" s="3">
        <f t="shared" si="27"/>
        <v>26150</v>
      </c>
      <c r="GP20" s="3">
        <f t="shared" si="28"/>
        <v>26150</v>
      </c>
      <c r="GQ20" s="3">
        <f t="shared" si="29"/>
        <v>31380</v>
      </c>
      <c r="GR20" s="3">
        <f t="shared" si="30"/>
        <v>31380</v>
      </c>
      <c r="GS20" s="3">
        <f t="shared" si="31"/>
        <v>31380</v>
      </c>
      <c r="GT20" s="3">
        <f t="shared" si="32"/>
        <v>17782</v>
      </c>
      <c r="GU20" s="3">
        <f t="shared" si="33"/>
        <v>17782</v>
      </c>
      <c r="GV20" s="3">
        <f t="shared" si="34"/>
        <v>17782</v>
      </c>
      <c r="GW20" s="3">
        <f t="shared" si="35"/>
        <v>17782</v>
      </c>
      <c r="GX20" s="3">
        <f t="shared" si="36"/>
        <v>17782</v>
      </c>
      <c r="GY20" s="3">
        <f t="shared" si="37"/>
        <v>17782</v>
      </c>
      <c r="GZ20" s="3">
        <f t="shared" si="38"/>
        <v>313.8</v>
      </c>
      <c r="HA20" s="3">
        <f t="shared" si="38"/>
        <v>8368000</v>
      </c>
      <c r="HB20" s="3">
        <f t="shared" si="38"/>
        <v>8368000</v>
      </c>
      <c r="HC20" s="3">
        <f t="shared" si="39"/>
        <v>7845000</v>
      </c>
      <c r="HD20" s="3">
        <f t="shared" si="40"/>
        <v>7845000</v>
      </c>
      <c r="HE20" s="3">
        <f t="shared" si="41"/>
        <v>7845000</v>
      </c>
      <c r="HF20" s="3">
        <f t="shared" si="42"/>
        <v>7845000</v>
      </c>
      <c r="HG20" s="3">
        <f t="shared" si="43"/>
        <v>7845000</v>
      </c>
      <c r="HH20" s="3">
        <f t="shared" si="44"/>
        <v>7845000</v>
      </c>
      <c r="HI20" s="3">
        <f t="shared" si="45"/>
        <v>7845000</v>
      </c>
      <c r="HJ20" s="3">
        <f t="shared" si="46"/>
        <v>7845000</v>
      </c>
      <c r="HK20" s="3">
        <f t="shared" si="47"/>
        <v>7845000</v>
      </c>
      <c r="HL20" s="3">
        <f t="shared" si="48"/>
        <v>7845000</v>
      </c>
      <c r="HM20" s="3">
        <f t="shared" si="49"/>
        <v>7845000</v>
      </c>
      <c r="HN20" s="3">
        <f t="shared" si="50"/>
        <v>7845000</v>
      </c>
      <c r="HO20" s="3">
        <f t="shared" si="51"/>
        <v>7845000</v>
      </c>
      <c r="HP20" s="3">
        <f t="shared" si="52"/>
        <v>7845000</v>
      </c>
      <c r="HQ20" s="3">
        <f t="shared" si="53"/>
        <v>7845000</v>
      </c>
      <c r="HR20" s="3">
        <f t="shared" si="54"/>
        <v>7845000</v>
      </c>
      <c r="HS20" s="3">
        <f t="shared" si="55"/>
        <v>7845000</v>
      </c>
      <c r="HT20" s="3">
        <f t="shared" si="56"/>
        <v>7845000</v>
      </c>
      <c r="HU20" s="3">
        <f t="shared" si="57"/>
        <v>7845000</v>
      </c>
      <c r="HV20" s="3">
        <f t="shared" si="58"/>
        <v>7845000</v>
      </c>
      <c r="HW20" s="3">
        <f t="shared" si="59"/>
        <v>7845000</v>
      </c>
      <c r="HX20" s="3">
        <f t="shared" si="60"/>
        <v>5230000</v>
      </c>
      <c r="HY20" s="3">
        <f t="shared" si="61"/>
        <v>5230000</v>
      </c>
      <c r="HZ20" s="3">
        <f t="shared" si="62"/>
        <v>5230000</v>
      </c>
      <c r="IA20" s="3">
        <f t="shared" si="63"/>
        <v>5230000</v>
      </c>
      <c r="IB20" s="3">
        <f t="shared" si="64"/>
        <v>5230000</v>
      </c>
      <c r="IC20" s="3">
        <f t="shared" si="65"/>
        <v>5230000</v>
      </c>
      <c r="ID20" s="3">
        <f t="shared" si="66"/>
        <v>5230000</v>
      </c>
      <c r="IE20" s="3">
        <f t="shared" si="67"/>
        <v>5230000</v>
      </c>
      <c r="IF20" s="3">
        <f t="shared" si="68"/>
        <v>5230000</v>
      </c>
      <c r="IG20" s="3">
        <f t="shared" si="69"/>
        <v>5230000</v>
      </c>
      <c r="IH20" s="3">
        <f t="shared" si="70"/>
        <v>5230000</v>
      </c>
      <c r="II20" s="3">
        <f t="shared" si="71"/>
        <v>5230000</v>
      </c>
      <c r="IJ20" s="3">
        <f t="shared" si="72"/>
        <v>5230000</v>
      </c>
      <c r="IK20" s="3">
        <f t="shared" si="73"/>
        <v>5230000</v>
      </c>
      <c r="IL20" s="3">
        <f t="shared" si="74"/>
        <v>5230000</v>
      </c>
      <c r="IM20" s="3">
        <f t="shared" si="75"/>
        <v>5230000</v>
      </c>
      <c r="IN20" s="3">
        <f t="shared" si="76"/>
        <v>5230000</v>
      </c>
      <c r="IO20" s="3">
        <f t="shared" si="77"/>
        <v>7845000</v>
      </c>
      <c r="IP20" s="3">
        <f t="shared" si="78"/>
        <v>5230000</v>
      </c>
      <c r="IQ20" s="3">
        <f t="shared" si="79"/>
        <v>5230000</v>
      </c>
      <c r="IR20" s="3">
        <f t="shared" si="80"/>
        <v>5230000</v>
      </c>
      <c r="IS20" s="3">
        <f t="array" ref="IS20">SUM(IF($C$2:$IR$2&gt;=1,C20:IR20,0))</f>
        <v>90455988</v>
      </c>
      <c r="IT20" s="5" t="s">
        <v>164</v>
      </c>
    </row>
    <row r="21" spans="1:254" x14ac:dyDescent="0.2">
      <c r="A21" s="2" t="s">
        <v>168</v>
      </c>
      <c r="B21" s="1" t="s">
        <v>5</v>
      </c>
      <c r="C21" s="9">
        <f>RopaCaballero!C21*(1+4.6%)</f>
        <v>244764</v>
      </c>
      <c r="D21" s="9">
        <f>RopaCaballero!D21*(1+4.6%)</f>
        <v>71128</v>
      </c>
      <c r="E21" s="9">
        <f>RopaCaballero!E21*(1+4.6%)</f>
        <v>71128</v>
      </c>
      <c r="F21" s="9">
        <f>RopaCaballero!F21*(1+4.6%)</f>
        <v>29288</v>
      </c>
      <c r="G21" s="9">
        <f>RopaCaballero!G21*(1+4.6%)</f>
        <v>156900</v>
      </c>
      <c r="H21" s="9">
        <f>RopaCaballero!H21*(1+4.6%)</f>
        <v>71128</v>
      </c>
      <c r="I21" s="9">
        <f>RopaCaballero!I21*(1+4.6%)</f>
        <v>18828</v>
      </c>
      <c r="J21" s="9">
        <f>RopaCaballero!J21*(1+4.6%)</f>
        <v>26150</v>
      </c>
      <c r="K21" s="9">
        <f>RopaCaballero!K21*(1+4.6%)</f>
        <v>62760</v>
      </c>
      <c r="L21" s="9">
        <f>RopaCaballero!L21*(1+4.6%)</f>
        <v>79496</v>
      </c>
      <c r="M21" s="9">
        <f>RopaCaballero!M21*(1+4.6%)</f>
        <v>73220</v>
      </c>
      <c r="N21" s="9">
        <f>RopaCaballero!N21*(1+4.6%)</f>
        <v>88910</v>
      </c>
      <c r="O21" s="9">
        <f>RopaCaballero!O21*(1+4.6%)</f>
        <v>20920</v>
      </c>
      <c r="P21" s="9">
        <f>RopaCaballero!P21*(1+4.6%)</f>
        <v>17782</v>
      </c>
      <c r="Q21" s="9">
        <f>RopaCaballero!Q21*(1+4.6%)</f>
        <v>17782</v>
      </c>
      <c r="R21" s="9">
        <f>RopaCaballero!R21*(1+4.6%)</f>
        <v>31380</v>
      </c>
      <c r="S21" s="9">
        <f>RopaCaballero!S21*(1+4.6%)</f>
        <v>244764</v>
      </c>
      <c r="T21" s="9">
        <f>RopaCaballero!T21*(1+4.6%)</f>
        <v>71128</v>
      </c>
      <c r="U21" s="9">
        <f>RopaCaballero!U21*(1+4.6%)</f>
        <v>71128</v>
      </c>
      <c r="V21" s="9">
        <f>RopaCaballero!V21*(1+4.6%)</f>
        <v>29288</v>
      </c>
      <c r="W21" s="9">
        <f>RopaCaballero!W21*(1+4.6%)</f>
        <v>156900</v>
      </c>
      <c r="X21" s="9">
        <f>RopaCaballero!X21*(1+4.6%)</f>
        <v>71128</v>
      </c>
      <c r="Y21" s="9">
        <f>RopaCaballero!Y21*(1+4.6%)</f>
        <v>18828</v>
      </c>
      <c r="Z21" s="9">
        <f>RopaCaballero!Z21*(1+4.6%)</f>
        <v>26150</v>
      </c>
      <c r="AA21" s="9">
        <f>RopaCaballero!AA21*(1+4.6%)</f>
        <v>62760</v>
      </c>
      <c r="AB21" s="9">
        <f>RopaCaballero!AB21*(1+4.6%)</f>
        <v>79496</v>
      </c>
      <c r="AC21" s="9">
        <f>RopaCaballero!AC21*(1+4.6%)</f>
        <v>73220</v>
      </c>
      <c r="AD21" s="9">
        <f>RopaCaballero!AD21*(1+4.6%)</f>
        <v>88910</v>
      </c>
      <c r="AE21" s="9">
        <f>RopaCaballero!AE21*(1+4.6%)</f>
        <v>20920</v>
      </c>
      <c r="AF21" s="9">
        <f>RopaCaballero!AF21*(1+4.6%)</f>
        <v>17782</v>
      </c>
      <c r="AG21" s="9">
        <f>RopaCaballero!AG21*(1+4.6%)</f>
        <v>17782</v>
      </c>
      <c r="AH21" s="9">
        <f>RopaCaballero!AH21*(1+4.6%)</f>
        <v>31380</v>
      </c>
      <c r="AI21" s="9">
        <f>RopaCaballero!AI21*(1+4.6%)</f>
        <v>244764</v>
      </c>
      <c r="AJ21" s="9">
        <f>RopaCaballero!AJ21*(1+4.6%)</f>
        <v>71128</v>
      </c>
      <c r="AK21" s="9">
        <f>RopaCaballero!AK21*(1+4.6%)</f>
        <v>71128</v>
      </c>
      <c r="AL21" s="9">
        <f>RopaCaballero!AL21*(1+4.6%)</f>
        <v>29288</v>
      </c>
      <c r="AM21" s="9">
        <f>RopaCaballero!AM21*(1+4.6%)</f>
        <v>156900</v>
      </c>
      <c r="AN21" s="9">
        <f>RopaCaballero!AN21*(1+4.6%)</f>
        <v>71128</v>
      </c>
      <c r="AO21" s="9">
        <f>RopaCaballero!AO21*(1+4.6%)</f>
        <v>18828</v>
      </c>
      <c r="AP21" s="9">
        <f>RopaCaballero!AP21*(1+4.6%)</f>
        <v>26150</v>
      </c>
      <c r="AQ21" s="9">
        <f>RopaCaballero!AQ21*(1+4.6%)</f>
        <v>62760</v>
      </c>
      <c r="AR21" s="9">
        <f>RopaCaballero!AR21*(1+4.6%)</f>
        <v>79496</v>
      </c>
      <c r="AS21" s="9">
        <f>RopaCaballero!AS21*(1+4.6%)</f>
        <v>73220</v>
      </c>
      <c r="AT21" s="9">
        <f>RopaCaballero!AT21*(1+4.6%)</f>
        <v>88910</v>
      </c>
      <c r="AU21" s="9">
        <f>RopaCaballero!AU21*(1+4.6%)</f>
        <v>20920</v>
      </c>
      <c r="AV21" s="9">
        <f>RopaCaballero!AV21*(1+4.6%)</f>
        <v>17782</v>
      </c>
      <c r="AW21" s="9">
        <f>RopaCaballero!AW21*(1+4.6%)</f>
        <v>17782</v>
      </c>
      <c r="AX21" s="9">
        <f>RopaCaballero!AX21*(1+4.6%)</f>
        <v>31380</v>
      </c>
      <c r="AY21" s="9">
        <f>RopaCaballero!AY21*(1+4.6%)</f>
        <v>313.8</v>
      </c>
      <c r="AZ21" s="9">
        <f>RopaCaballero!AZ21*(1+4.6%)</f>
        <v>8368000</v>
      </c>
      <c r="BA21" s="9">
        <f>RopaCaballero!BA21*(1+4.6%)</f>
        <v>8368000</v>
      </c>
      <c r="BB21" s="9">
        <f>RopaCaballero!BB21*(1+4.6%)</f>
        <v>2615000</v>
      </c>
      <c r="BC21" s="9">
        <f>RopaCaballero!BC21*(1+4.6%)</f>
        <v>2615000</v>
      </c>
      <c r="BD21" s="9">
        <f>RopaCaballero!BD21*(1+4.6%)</f>
        <v>2615000</v>
      </c>
      <c r="BE21" s="9">
        <f>RopaCaballero!BE21*(1+4.6%)</f>
        <v>2615000</v>
      </c>
      <c r="BF21" s="9">
        <f>RopaCaballero!BF21*(1+4.6%)</f>
        <v>2615000</v>
      </c>
      <c r="BG21" s="9">
        <f>RopaCaballero!BG21*(1+4.6%)</f>
        <v>2615000</v>
      </c>
      <c r="BH21" s="9">
        <f>RopaCaballero!BH21*(1+4.6%)</f>
        <v>2615000</v>
      </c>
      <c r="BI21" s="9">
        <f>RopaCaballero!BI21*(1+4.6%)</f>
        <v>2615000</v>
      </c>
      <c r="BJ21" s="9">
        <f>RopaCaballero!BJ21*(1+4.6%)</f>
        <v>2615000</v>
      </c>
      <c r="BK21" s="9">
        <f>RopaCaballero!BK21*(1+4.6%)</f>
        <v>2615000</v>
      </c>
      <c r="BL21" s="9">
        <f>RopaCaballero!BL21*(1+4.6%)</f>
        <v>2615000</v>
      </c>
      <c r="BM21" s="9">
        <f>RopaCaballero!BM21*(1+4.6%)</f>
        <v>2615000</v>
      </c>
      <c r="BN21" s="9">
        <f>RopaCaballero!BN21*(1+4.6%)</f>
        <v>2615000</v>
      </c>
      <c r="BO21" s="9">
        <f>RopaCaballero!BO21*(1+4.6%)</f>
        <v>2615000</v>
      </c>
      <c r="BP21" s="9">
        <f>RopaCaballero!BP21*(1+4.6%)</f>
        <v>2615000</v>
      </c>
      <c r="BQ21" s="9">
        <f>RopaCaballero!BQ21*(1+4.6%)</f>
        <v>2615000</v>
      </c>
      <c r="BR21" s="9">
        <f>RopaCaballero!BR21*(1+4.6%)</f>
        <v>2615000</v>
      </c>
      <c r="BS21" s="9">
        <f>RopaCaballero!BS21*(1+4.6%)</f>
        <v>2615000</v>
      </c>
      <c r="BT21" s="9">
        <f>RopaCaballero!BT21*(1+4.6%)</f>
        <v>2615000</v>
      </c>
      <c r="BU21" s="9">
        <f>RopaCaballero!BU21*(1+4.6%)</f>
        <v>2615000</v>
      </c>
      <c r="BV21" s="9">
        <f>RopaCaballero!BV21*(1+4.6%)</f>
        <v>2615000</v>
      </c>
      <c r="BW21" s="9">
        <f>RopaCaballero!BW21*(1+4.6%)</f>
        <v>2615000</v>
      </c>
      <c r="BX21" s="9">
        <f>RopaCaballero!BX21*(1+4.6%)</f>
        <v>2615000</v>
      </c>
      <c r="BY21" s="9">
        <f>RopaCaballero!BY21*(1+4.6%)</f>
        <v>2615000</v>
      </c>
      <c r="BZ21" s="9">
        <f>RopaCaballero!BZ21*(1+4.6%)</f>
        <v>2615000</v>
      </c>
      <c r="CA21" s="9">
        <f>RopaCaballero!CA21*(1+4.6%)</f>
        <v>2615000</v>
      </c>
      <c r="CB21" s="9">
        <f>RopaCaballero!CB21*(1+4.6%)</f>
        <v>2615000</v>
      </c>
      <c r="CC21" s="9">
        <f>RopaCaballero!CC21*(1+4.6%)</f>
        <v>2615000</v>
      </c>
      <c r="CD21" s="9">
        <f>RopaCaballero!CD21*(1+4.6%)</f>
        <v>2615000</v>
      </c>
      <c r="CE21" s="9">
        <f>RopaCaballero!CE21*(1+4.6%)</f>
        <v>2615000</v>
      </c>
      <c r="CF21" s="9">
        <f>RopaCaballero!CF21*(1+4.6%)</f>
        <v>2615000</v>
      </c>
      <c r="CG21" s="9">
        <f>RopaCaballero!CG21*(1+4.6%)</f>
        <v>2615000</v>
      </c>
      <c r="CH21" s="9">
        <f>RopaCaballero!CH21*(1+4.6%)</f>
        <v>2615000</v>
      </c>
      <c r="CI21" s="9">
        <f>RopaCaballero!CI21*(1+4.6%)</f>
        <v>2615000</v>
      </c>
      <c r="CJ21" s="9">
        <f>RopaCaballero!CJ21*(1+4.6%)</f>
        <v>2615000</v>
      </c>
      <c r="CK21" s="9">
        <f>RopaCaballero!CK21*(1+4.6%)</f>
        <v>2615000</v>
      </c>
      <c r="CL21" s="9">
        <f>RopaCaballero!CL21*(1+4.6%)</f>
        <v>2615000</v>
      </c>
      <c r="CM21" s="9">
        <f>RopaCaballero!CM21*(1+4.6%)</f>
        <v>2615000</v>
      </c>
      <c r="CN21" s="9">
        <f>RopaCaballero!CN21*(1+4.6%)</f>
        <v>2615000</v>
      </c>
      <c r="CO21" s="9">
        <f>RopaCaballero!CO21*(1+4.6%)</f>
        <v>2615000</v>
      </c>
      <c r="CP21" s="9">
        <f>RopaCaballero!CP21*(1+4.6%)</f>
        <v>2615000</v>
      </c>
      <c r="CQ21" s="9">
        <f>RopaCaballero!CQ21*(1+4.6%)</f>
        <v>2615000</v>
      </c>
      <c r="CR21" s="9">
        <f>RopaCaballero!CR21*(1+4.6%)</f>
        <v>2615000</v>
      </c>
      <c r="CS21" s="9">
        <f>RopaCaballero!CS21*(1+4.6%)</f>
        <v>2615000</v>
      </c>
      <c r="CT21" s="9">
        <f>RopaCaballero!CT21*(1+4.6%)</f>
        <v>2615000</v>
      </c>
      <c r="CU21" s="9">
        <f>RopaCaballero!CU21*(1+4.6%)</f>
        <v>2615000</v>
      </c>
      <c r="CV21" s="9">
        <f>RopaCaballero!CV21*(1+4.6%)</f>
        <v>2615000</v>
      </c>
      <c r="CW21" s="9">
        <f>RopaCaballero!CW21*(1+4.6%)</f>
        <v>2615000</v>
      </c>
      <c r="CX21" s="9">
        <f>RopaCaballero!CX21*(1+4.6%)</f>
        <v>2615000</v>
      </c>
      <c r="CY21" s="9">
        <f>RopaCaballero!CY21*(1+4.6%)</f>
        <v>2615000</v>
      </c>
      <c r="CZ21" s="9">
        <f>RopaCaballero!CZ21*(1+4.6%)</f>
        <v>2615000</v>
      </c>
      <c r="DA21" s="9">
        <f>RopaCaballero!DA21*(1+4.6%)</f>
        <v>2615000</v>
      </c>
      <c r="DB21" s="9">
        <f>RopaCaballero!DB21*(1+4.6%)</f>
        <v>2615000</v>
      </c>
      <c r="DC21" s="9">
        <f>RopaCaballero!DC21*(1+4.6%)</f>
        <v>2615000</v>
      </c>
      <c r="DD21" s="9">
        <f>RopaCaballero!DD21*(1+4.6%)</f>
        <v>2615000</v>
      </c>
      <c r="DE21" s="9">
        <f>RopaCaballero!DE21*(1+4.6%)</f>
        <v>2615000</v>
      </c>
      <c r="DF21" s="9">
        <f>RopaCaballero!DF21*(1+4.6%)</f>
        <v>2615000</v>
      </c>
      <c r="DG21" s="9">
        <f>RopaCaballero!DG21*(1+4.6%)</f>
        <v>2615000</v>
      </c>
      <c r="DH21" s="9">
        <f>RopaCaballero!DH21*(1+4.6%)</f>
        <v>2615000</v>
      </c>
      <c r="DI21" s="9">
        <f>RopaCaballero!DI21*(1+4.6%)</f>
        <v>2615000</v>
      </c>
      <c r="DJ21" s="9">
        <f>RopaCaballero!DJ21*(1+4.6%)</f>
        <v>2615000</v>
      </c>
      <c r="DK21" s="9">
        <f>RopaCaballero!DK21*(1+4.6%)</f>
        <v>2615000</v>
      </c>
      <c r="DL21" s="9">
        <f>RopaCaballero!DL21*(1+4.6%)</f>
        <v>2615000</v>
      </c>
      <c r="DM21" s="9">
        <f>RopaCaballero!DM21*(1+4.6%)</f>
        <v>2615000</v>
      </c>
      <c r="DN21" s="9">
        <f>RopaCaballero!DN21*(1+4.6%)</f>
        <v>2615000</v>
      </c>
      <c r="DO21" s="9">
        <f>RopaCaballero!DO21*(1+4.6%)</f>
        <v>2615000</v>
      </c>
      <c r="DP21" s="9">
        <f>RopaCaballero!DP21*(1+4.6%)</f>
        <v>2615000</v>
      </c>
      <c r="DQ21" s="9">
        <f>RopaCaballero!DQ21*(1+4.6%)</f>
        <v>2615000</v>
      </c>
      <c r="DR21" s="9">
        <f>RopaCaballero!DR21*(1+4.6%)</f>
        <v>2615000</v>
      </c>
      <c r="DS21" s="9">
        <f>RopaCaballero!DS21*(1+4.6%)</f>
        <v>2615000</v>
      </c>
      <c r="DT21" s="9">
        <f>RopaCaballero!DT21*(1+4.6%)</f>
        <v>2615000</v>
      </c>
      <c r="DU21" s="9">
        <f>RopaCaballero!DU21*(1+4.6%)</f>
        <v>2615000</v>
      </c>
      <c r="DV21" s="9">
        <f>RopaCaballero!DV21*(1+4.6%)</f>
        <v>2615000</v>
      </c>
      <c r="DW21" s="9">
        <f>RopaCaballero!DW21*(1+4.6%)</f>
        <v>2615000</v>
      </c>
      <c r="DX21" s="9">
        <f>RopaCaballero!DX21*(1+4.6%)</f>
        <v>2615000</v>
      </c>
      <c r="DY21" s="9">
        <f>RopaCaballero!DY21*(1+4.6%)</f>
        <v>2615000</v>
      </c>
      <c r="DZ21" s="9">
        <f>RopaCaballero!DZ21*(1+4.6%)</f>
        <v>2615000</v>
      </c>
      <c r="EA21" s="9">
        <f>RopaCaballero!EA21*(1+4.6%)</f>
        <v>2615000</v>
      </c>
      <c r="EB21" s="9">
        <f>RopaCaballero!EB21*(1+4.6%)</f>
        <v>2615000</v>
      </c>
      <c r="EC21" s="9">
        <f>RopaCaballero!EC21*(1+4.6%)</f>
        <v>2615000</v>
      </c>
      <c r="ED21" s="9">
        <f>RopaCaballero!ED21*(1+4.6%)</f>
        <v>2615000</v>
      </c>
      <c r="EE21" s="9">
        <f>RopaCaballero!EE21*(1+4.6%)</f>
        <v>2615000</v>
      </c>
      <c r="EF21" s="9">
        <f>RopaCaballero!EF21*(1+4.6%)</f>
        <v>2615000</v>
      </c>
      <c r="EG21" s="9">
        <f>RopaCaballero!EG21*(1+4.6%)</f>
        <v>2615000</v>
      </c>
      <c r="EH21" s="9">
        <f>RopaCaballero!EH21*(1+4.6%)</f>
        <v>2615000</v>
      </c>
      <c r="EI21" s="9">
        <f>RopaCaballero!EI21*(1+4.6%)</f>
        <v>2615000</v>
      </c>
      <c r="EJ21" s="9">
        <f>RopaCaballero!EJ21*(1+4.6%)</f>
        <v>2615000</v>
      </c>
      <c r="EK21" s="9">
        <f>RopaCaballero!EK21*(1+4.6%)</f>
        <v>2615000</v>
      </c>
      <c r="EL21" s="9">
        <f>RopaCaballero!EL21*(1+4.6%)</f>
        <v>2615000</v>
      </c>
      <c r="EM21" s="9">
        <f>RopaCaballero!EM21*(1+4.6%)</f>
        <v>2615000</v>
      </c>
      <c r="EN21" s="9">
        <f>RopaCaballero!EN21*(1+4.6%)</f>
        <v>2615000</v>
      </c>
      <c r="EO21" s="9">
        <f>RopaCaballero!EO21*(1+4.6%)</f>
        <v>2615000</v>
      </c>
      <c r="EP21" s="9">
        <f>RopaCaballero!EP21*(1+4.6%)</f>
        <v>2615000</v>
      </c>
      <c r="EQ21" s="9">
        <f>RopaCaballero!EQ21*(1+4.6%)</f>
        <v>2615000</v>
      </c>
      <c r="ER21" s="9">
        <f>RopaCaballero!ER21*(1+4.6%)</f>
        <v>2615000</v>
      </c>
      <c r="ES21" s="9">
        <f>RopaCaballero!ES21*(1+4.6%)</f>
        <v>2615000</v>
      </c>
      <c r="ET21" s="9">
        <f>RopaCaballero!ET21*(1+4.6%)</f>
        <v>2615000</v>
      </c>
      <c r="EU21" s="9">
        <f>RopaCaballero!EU21*(1+4.6%)</f>
        <v>2615000</v>
      </c>
      <c r="EV21" s="9">
        <f>RopaCaballero!EV21*(1+4.6%)</f>
        <v>2615000</v>
      </c>
      <c r="EW21" s="9">
        <f>RopaCaballero!EW21*(1+4.6%)</f>
        <v>2615000</v>
      </c>
      <c r="EX21" s="9">
        <f>RopaCaballero!EX21*(1+4.6%)</f>
        <v>2615000</v>
      </c>
      <c r="EY21" s="9">
        <f>RopaCaballero!EY21*(1+4.6%)</f>
        <v>2615000</v>
      </c>
      <c r="EZ21" s="9">
        <f>RopaCaballero!EZ21*(1+4.6%)</f>
        <v>2615000</v>
      </c>
      <c r="FA21" s="9">
        <f>RopaCaballero!FA21*(1+4.6%)</f>
        <v>2615000</v>
      </c>
      <c r="FB21" s="9">
        <f>RopaCaballero!FB21*(1+4.6%)</f>
        <v>2615000</v>
      </c>
      <c r="FC21" s="9">
        <f>RopaCaballero!FC21*(1+4.6%)</f>
        <v>2615000</v>
      </c>
      <c r="FD21" s="9">
        <f>RopaCaballero!FD21*(1+4.6%)</f>
        <v>2615000</v>
      </c>
      <c r="FE21" s="9">
        <f>RopaCaballero!FE21*(1+4.6%)</f>
        <v>2615000</v>
      </c>
      <c r="FF21" s="9">
        <f>RopaCaballero!FF21*(1+4.6%)</f>
        <v>2615000</v>
      </c>
      <c r="FG21" s="9">
        <f>RopaCaballero!FG21*(1+4.6%)</f>
        <v>2615000</v>
      </c>
      <c r="FH21" s="9">
        <f>RopaCaballero!FH21*(1+4.6%)</f>
        <v>2615000</v>
      </c>
      <c r="FI21" s="9">
        <f>RopaCaballero!FI21*(1+4.6%)</f>
        <v>2615000</v>
      </c>
      <c r="FJ21" s="3">
        <f t="shared" si="81"/>
        <v>345180</v>
      </c>
      <c r="FK21" s="3">
        <f t="shared" si="82"/>
        <v>345180</v>
      </c>
      <c r="FL21" s="3">
        <f t="shared" si="83"/>
        <v>345180</v>
      </c>
      <c r="FM21" s="3">
        <f t="shared" si="1"/>
        <v>345180</v>
      </c>
      <c r="FN21" s="3">
        <f t="shared" si="2"/>
        <v>345180</v>
      </c>
      <c r="FO21" s="3">
        <f t="shared" si="3"/>
        <v>345180</v>
      </c>
      <c r="FP21" s="3">
        <f t="shared" si="4"/>
        <v>307524</v>
      </c>
      <c r="FQ21" s="3">
        <f t="shared" si="5"/>
        <v>307524</v>
      </c>
      <c r="FR21" s="3">
        <f t="shared" si="6"/>
        <v>307524</v>
      </c>
      <c r="FS21" s="3">
        <f t="shared" si="7"/>
        <v>316938</v>
      </c>
      <c r="FT21" s="3">
        <f t="shared" si="8"/>
        <v>316938</v>
      </c>
      <c r="FU21" s="3">
        <f t="shared" si="9"/>
        <v>316938</v>
      </c>
      <c r="FV21" s="3">
        <f t="shared" si="84"/>
        <v>160038</v>
      </c>
      <c r="FW21" s="3">
        <f t="shared" si="85"/>
        <v>160038</v>
      </c>
      <c r="FX21" s="3">
        <f t="shared" si="86"/>
        <v>160038</v>
      </c>
      <c r="FY21" s="3">
        <f t="shared" si="11"/>
        <v>150624</v>
      </c>
      <c r="FZ21" s="3">
        <f t="shared" si="12"/>
        <v>150624</v>
      </c>
      <c r="GA21" s="3">
        <f t="shared" si="13"/>
        <v>150624</v>
      </c>
      <c r="GB21" s="3">
        <f t="shared" si="14"/>
        <v>150624</v>
      </c>
      <c r="GC21" s="3">
        <f t="shared" si="15"/>
        <v>150624</v>
      </c>
      <c r="GD21" s="3">
        <f t="shared" si="16"/>
        <v>150624</v>
      </c>
      <c r="GE21" s="3">
        <f t="shared" si="17"/>
        <v>160038</v>
      </c>
      <c r="GF21" s="3">
        <f t="shared" si="18"/>
        <v>160038</v>
      </c>
      <c r="GG21" s="3">
        <f t="shared" si="19"/>
        <v>160038</v>
      </c>
      <c r="GH21" s="14">
        <f t="shared" si="20"/>
        <v>20920</v>
      </c>
      <c r="GI21" s="3">
        <f t="shared" si="21"/>
        <v>20920</v>
      </c>
      <c r="GJ21" s="3">
        <f t="shared" si="22"/>
        <v>20920</v>
      </c>
      <c r="GK21" s="3">
        <f t="shared" si="23"/>
        <v>18828</v>
      </c>
      <c r="GL21" s="3">
        <f t="shared" si="24"/>
        <v>18828</v>
      </c>
      <c r="GM21" s="3">
        <f t="shared" si="25"/>
        <v>18828</v>
      </c>
      <c r="GN21" s="3">
        <f t="shared" si="26"/>
        <v>26150</v>
      </c>
      <c r="GO21" s="3">
        <f t="shared" si="27"/>
        <v>26150</v>
      </c>
      <c r="GP21" s="3">
        <f t="shared" si="28"/>
        <v>26150</v>
      </c>
      <c r="GQ21" s="3">
        <f t="shared" si="29"/>
        <v>31380</v>
      </c>
      <c r="GR21" s="3">
        <f t="shared" si="30"/>
        <v>31380</v>
      </c>
      <c r="GS21" s="3">
        <f t="shared" si="31"/>
        <v>31380</v>
      </c>
      <c r="GT21" s="3">
        <f t="shared" si="32"/>
        <v>17782</v>
      </c>
      <c r="GU21" s="3">
        <f t="shared" si="33"/>
        <v>17782</v>
      </c>
      <c r="GV21" s="3">
        <f t="shared" si="34"/>
        <v>17782</v>
      </c>
      <c r="GW21" s="3">
        <f t="shared" si="35"/>
        <v>17782</v>
      </c>
      <c r="GX21" s="3">
        <f t="shared" si="36"/>
        <v>17782</v>
      </c>
      <c r="GY21" s="3">
        <f t="shared" si="37"/>
        <v>17782</v>
      </c>
      <c r="GZ21" s="3">
        <f t="shared" si="38"/>
        <v>313.8</v>
      </c>
      <c r="HA21" s="3">
        <f t="shared" si="38"/>
        <v>8368000</v>
      </c>
      <c r="HB21" s="3">
        <f t="shared" si="38"/>
        <v>8368000</v>
      </c>
      <c r="HC21" s="3">
        <f t="shared" si="39"/>
        <v>7845000</v>
      </c>
      <c r="HD21" s="3">
        <f t="shared" si="40"/>
        <v>7845000</v>
      </c>
      <c r="HE21" s="3">
        <f t="shared" si="41"/>
        <v>7845000</v>
      </c>
      <c r="HF21" s="3">
        <f t="shared" si="42"/>
        <v>7845000</v>
      </c>
      <c r="HG21" s="3">
        <f t="shared" si="43"/>
        <v>7845000</v>
      </c>
      <c r="HH21" s="3">
        <f t="shared" si="44"/>
        <v>7845000</v>
      </c>
      <c r="HI21" s="3">
        <f t="shared" si="45"/>
        <v>7845000</v>
      </c>
      <c r="HJ21" s="3">
        <f t="shared" si="46"/>
        <v>7845000</v>
      </c>
      <c r="HK21" s="3">
        <f t="shared" si="47"/>
        <v>7845000</v>
      </c>
      <c r="HL21" s="3">
        <f t="shared" si="48"/>
        <v>7845000</v>
      </c>
      <c r="HM21" s="3">
        <f t="shared" si="49"/>
        <v>7845000</v>
      </c>
      <c r="HN21" s="3">
        <f t="shared" si="50"/>
        <v>7845000</v>
      </c>
      <c r="HO21" s="3">
        <f t="shared" si="51"/>
        <v>7845000</v>
      </c>
      <c r="HP21" s="3">
        <f t="shared" si="52"/>
        <v>7845000</v>
      </c>
      <c r="HQ21" s="3">
        <f t="shared" si="53"/>
        <v>7845000</v>
      </c>
      <c r="HR21" s="3">
        <f t="shared" si="54"/>
        <v>7845000</v>
      </c>
      <c r="HS21" s="3">
        <f t="shared" si="55"/>
        <v>7845000</v>
      </c>
      <c r="HT21" s="3">
        <f t="shared" si="56"/>
        <v>7845000</v>
      </c>
      <c r="HU21" s="3">
        <f t="shared" si="57"/>
        <v>7845000</v>
      </c>
      <c r="HV21" s="3">
        <f t="shared" si="58"/>
        <v>7845000</v>
      </c>
      <c r="HW21" s="3">
        <f t="shared" si="59"/>
        <v>7845000</v>
      </c>
      <c r="HX21" s="3">
        <f t="shared" si="60"/>
        <v>5230000</v>
      </c>
      <c r="HY21" s="3">
        <f t="shared" si="61"/>
        <v>5230000</v>
      </c>
      <c r="HZ21" s="3">
        <f t="shared" si="62"/>
        <v>5230000</v>
      </c>
      <c r="IA21" s="3">
        <f t="shared" si="63"/>
        <v>5230000</v>
      </c>
      <c r="IB21" s="3">
        <f t="shared" si="64"/>
        <v>5230000</v>
      </c>
      <c r="IC21" s="3">
        <f t="shared" si="65"/>
        <v>5230000</v>
      </c>
      <c r="ID21" s="3">
        <f t="shared" si="66"/>
        <v>5230000</v>
      </c>
      <c r="IE21" s="3">
        <f t="shared" si="67"/>
        <v>5230000</v>
      </c>
      <c r="IF21" s="3">
        <f t="shared" si="68"/>
        <v>5230000</v>
      </c>
      <c r="IG21" s="3">
        <f t="shared" si="69"/>
        <v>5230000</v>
      </c>
      <c r="IH21" s="3">
        <f t="shared" si="70"/>
        <v>5230000</v>
      </c>
      <c r="II21" s="3">
        <f t="shared" si="71"/>
        <v>5230000</v>
      </c>
      <c r="IJ21" s="3">
        <f t="shared" si="72"/>
        <v>5230000</v>
      </c>
      <c r="IK21" s="3">
        <f t="shared" si="73"/>
        <v>5230000</v>
      </c>
      <c r="IL21" s="3">
        <f t="shared" si="74"/>
        <v>5230000</v>
      </c>
      <c r="IM21" s="3">
        <f t="shared" si="75"/>
        <v>5230000</v>
      </c>
      <c r="IN21" s="3">
        <f t="shared" si="76"/>
        <v>5230000</v>
      </c>
      <c r="IO21" s="3">
        <f t="shared" si="77"/>
        <v>7845000</v>
      </c>
      <c r="IP21" s="3">
        <f t="shared" si="78"/>
        <v>5230000</v>
      </c>
      <c r="IQ21" s="3">
        <f t="shared" si="79"/>
        <v>5230000</v>
      </c>
      <c r="IR21" s="3">
        <f t="shared" si="80"/>
        <v>5230000</v>
      </c>
      <c r="IS21" s="3">
        <f t="array" ref="IS21">SUM(IF($C$2:$IR$2&gt;=1,C21:IR21,0))</f>
        <v>90455988</v>
      </c>
      <c r="IT21" s="5" t="s">
        <v>164</v>
      </c>
    </row>
    <row r="22" spans="1:254" x14ac:dyDescent="0.2">
      <c r="A22" s="2" t="s">
        <v>131</v>
      </c>
      <c r="B22" s="1" t="s">
        <v>5</v>
      </c>
      <c r="C22" s="9">
        <f>RopaCaballero!C22*(1+4.6%)</f>
        <v>244764</v>
      </c>
      <c r="D22" s="9">
        <f>RopaCaballero!D22*(1+4.6%)</f>
        <v>71128</v>
      </c>
      <c r="E22" s="9">
        <f>RopaCaballero!E22*(1+4.6%)</f>
        <v>71128</v>
      </c>
      <c r="F22" s="9">
        <f>RopaCaballero!F22*(1+4.6%)</f>
        <v>29288</v>
      </c>
      <c r="G22" s="9">
        <f>RopaCaballero!G22*(1+4.6%)</f>
        <v>156900</v>
      </c>
      <c r="H22" s="9">
        <f>RopaCaballero!H22*(1+4.6%)</f>
        <v>71128</v>
      </c>
      <c r="I22" s="9">
        <f>RopaCaballero!I22*(1+4.6%)</f>
        <v>18828</v>
      </c>
      <c r="J22" s="9">
        <f>RopaCaballero!J22*(1+4.6%)</f>
        <v>26150</v>
      </c>
      <c r="K22" s="9">
        <f>RopaCaballero!K22*(1+4.6%)</f>
        <v>62760</v>
      </c>
      <c r="L22" s="9">
        <f>RopaCaballero!L22*(1+4.6%)</f>
        <v>79496</v>
      </c>
      <c r="M22" s="9">
        <f>RopaCaballero!M22*(1+4.6%)</f>
        <v>73220</v>
      </c>
      <c r="N22" s="9">
        <f>RopaCaballero!N22*(1+4.6%)</f>
        <v>88910</v>
      </c>
      <c r="O22" s="9">
        <f>RopaCaballero!O22*(1+4.6%)</f>
        <v>20920</v>
      </c>
      <c r="P22" s="9">
        <f>RopaCaballero!P22*(1+4.6%)</f>
        <v>17782</v>
      </c>
      <c r="Q22" s="9">
        <f>RopaCaballero!Q22*(1+4.6%)</f>
        <v>17782</v>
      </c>
      <c r="R22" s="9">
        <f>RopaCaballero!R22*(1+4.6%)</f>
        <v>31380</v>
      </c>
      <c r="S22" s="9">
        <f>RopaCaballero!S22*(1+4.6%)</f>
        <v>243718</v>
      </c>
      <c r="T22" s="9">
        <f>RopaCaballero!T22*(1+4.6%)</f>
        <v>70082</v>
      </c>
      <c r="U22" s="9">
        <f>RopaCaballero!U22*(1+4.6%)</f>
        <v>70082</v>
      </c>
      <c r="V22" s="9">
        <f>RopaCaballero!V22*(1+4.6%)</f>
        <v>28242</v>
      </c>
      <c r="W22" s="9">
        <f>RopaCaballero!W22*(1+4.6%)</f>
        <v>155854</v>
      </c>
      <c r="X22" s="9">
        <f>RopaCaballero!X22*(1+4.6%)</f>
        <v>70082</v>
      </c>
      <c r="Y22" s="9">
        <f>RopaCaballero!Y22*(1+4.6%)</f>
        <v>17782</v>
      </c>
      <c r="Z22" s="9">
        <f>RopaCaballero!Z22*(1+4.6%)</f>
        <v>25104</v>
      </c>
      <c r="AA22" s="9">
        <f>RopaCaballero!AA22*(1+4.6%)</f>
        <v>61714</v>
      </c>
      <c r="AB22" s="9">
        <f>RopaCaballero!AB22*(1+4.6%)</f>
        <v>78450</v>
      </c>
      <c r="AC22" s="9">
        <f>RopaCaballero!AC22*(1+4.6%)</f>
        <v>72174</v>
      </c>
      <c r="AD22" s="9">
        <f>RopaCaballero!AD22*(1+4.6%)</f>
        <v>87864</v>
      </c>
      <c r="AE22" s="9">
        <f>RopaCaballero!AE22*(1+4.6%)</f>
        <v>19874</v>
      </c>
      <c r="AF22" s="9">
        <f>RopaCaballero!AF22*(1+4.6%)</f>
        <v>16736</v>
      </c>
      <c r="AG22" s="9">
        <f>RopaCaballero!AG22*(1+4.6%)</f>
        <v>16736</v>
      </c>
      <c r="AH22" s="9">
        <f>RopaCaballero!AH22*(1+4.6%)</f>
        <v>30334</v>
      </c>
      <c r="AI22" s="9">
        <f>RopaCaballero!AI22*(1+4.6%)</f>
        <v>242776.6</v>
      </c>
      <c r="AJ22" s="9">
        <f>RopaCaballero!AJ22*(1+4.6%)</f>
        <v>69140.600000000006</v>
      </c>
      <c r="AK22" s="9">
        <f>RopaCaballero!AK22*(1+4.6%)</f>
        <v>69140.600000000006</v>
      </c>
      <c r="AL22" s="9">
        <f>RopaCaballero!AL22*(1+4.6%)</f>
        <v>27300.600000000002</v>
      </c>
      <c r="AM22" s="9">
        <f>RopaCaballero!AM22*(1+4.6%)</f>
        <v>154912.6</v>
      </c>
      <c r="AN22" s="9">
        <f>RopaCaballero!AN22*(1+4.6%)</f>
        <v>69140.600000000006</v>
      </c>
      <c r="AO22" s="9">
        <f>RopaCaballero!AO22*(1+4.6%)</f>
        <v>16840.600000000002</v>
      </c>
      <c r="AP22" s="9">
        <f>RopaCaballero!AP22*(1+4.6%)</f>
        <v>24162.600000000002</v>
      </c>
      <c r="AQ22" s="9">
        <f>RopaCaballero!AQ22*(1+4.6%)</f>
        <v>60772.600000000006</v>
      </c>
      <c r="AR22" s="9">
        <f>RopaCaballero!AR22*(1+4.6%)</f>
        <v>77508.600000000006</v>
      </c>
      <c r="AS22" s="9">
        <f>RopaCaballero!AS22*(1+4.6%)</f>
        <v>71232.600000000006</v>
      </c>
      <c r="AT22" s="9">
        <f>RopaCaballero!AT22*(1+4.6%)</f>
        <v>86922.6</v>
      </c>
      <c r="AU22" s="9">
        <f>RopaCaballero!AU22*(1+4.6%)</f>
        <v>18932.600000000002</v>
      </c>
      <c r="AV22" s="9">
        <f>RopaCaballero!AV22*(1+4.6%)</f>
        <v>15794.6</v>
      </c>
      <c r="AW22" s="9">
        <f>RopaCaballero!AW22*(1+4.6%)</f>
        <v>15794.6</v>
      </c>
      <c r="AX22" s="9">
        <f>RopaCaballero!AX22*(1+4.6%)</f>
        <v>29392.600000000002</v>
      </c>
      <c r="AY22" s="9">
        <f>RopaCaballero!AY22*(1+4.6%)</f>
        <v>20920</v>
      </c>
      <c r="AZ22" s="9">
        <f>RopaCaballero!AZ22*(1+4.6%)</f>
        <v>418400</v>
      </c>
      <c r="BA22" s="9">
        <f>RopaCaballero!BA22*(1+4.6%)</f>
        <v>575300</v>
      </c>
      <c r="BB22" s="9">
        <f>RopaCaballero!BB22*(1+4.6%)</f>
        <v>2092000</v>
      </c>
      <c r="BC22" s="9">
        <f>RopaCaballero!BC22*(1+4.6%)</f>
        <v>2092000</v>
      </c>
      <c r="BD22" s="9">
        <f>RopaCaballero!BD22*(1+4.6%)</f>
        <v>2092000</v>
      </c>
      <c r="BE22" s="9">
        <f>RopaCaballero!BE22*(1+4.6%)</f>
        <v>2092000</v>
      </c>
      <c r="BF22" s="9">
        <f>RopaCaballero!BF22*(1+4.6%)</f>
        <v>2092000</v>
      </c>
      <c r="BG22" s="9">
        <f>RopaCaballero!BG22*(1+4.6%)</f>
        <v>2092000</v>
      </c>
      <c r="BH22" s="9">
        <f>RopaCaballero!BH22*(1+4.6%)</f>
        <v>2092000</v>
      </c>
      <c r="BI22" s="9">
        <f>RopaCaballero!BI22*(1+4.6%)</f>
        <v>2092000</v>
      </c>
      <c r="BJ22" s="9">
        <f>RopaCaballero!BJ22*(1+4.6%)</f>
        <v>2092000</v>
      </c>
      <c r="BK22" s="9">
        <f>RopaCaballero!BK22*(1+4.6%)</f>
        <v>2092000</v>
      </c>
      <c r="BL22" s="9">
        <f>RopaCaballero!BL22*(1+4.6%)</f>
        <v>2092000</v>
      </c>
      <c r="BM22" s="9">
        <f>RopaCaballero!BM22*(1+4.6%)</f>
        <v>2092000</v>
      </c>
      <c r="BN22" s="9">
        <f>RopaCaballero!BN22*(1+4.6%)</f>
        <v>2092000</v>
      </c>
      <c r="BO22" s="9">
        <f>RopaCaballero!BO22*(1+4.6%)</f>
        <v>2092000</v>
      </c>
      <c r="BP22" s="9">
        <f>RopaCaballero!BP22*(1+4.6%)</f>
        <v>2092000</v>
      </c>
      <c r="BQ22" s="9">
        <f>RopaCaballero!BQ22*(1+4.6%)</f>
        <v>2092000</v>
      </c>
      <c r="BR22" s="9">
        <f>RopaCaballero!BR22*(1+4.6%)</f>
        <v>2081540</v>
      </c>
      <c r="BS22" s="9">
        <f>RopaCaballero!BS22*(1+4.6%)</f>
        <v>2081540</v>
      </c>
      <c r="BT22" s="9">
        <f>RopaCaballero!BT22*(1+4.6%)</f>
        <v>2081540</v>
      </c>
      <c r="BU22" s="9">
        <f>RopaCaballero!BU22*(1+4.6%)</f>
        <v>2081540</v>
      </c>
      <c r="BV22" s="9">
        <f>RopaCaballero!BV22*(1+4.6%)</f>
        <v>2081540</v>
      </c>
      <c r="BW22" s="9">
        <f>RopaCaballero!BW22*(1+4.6%)</f>
        <v>2081540</v>
      </c>
      <c r="BX22" s="9">
        <f>RopaCaballero!BX22*(1+4.6%)</f>
        <v>2081540</v>
      </c>
      <c r="BY22" s="9">
        <f>RopaCaballero!BY22*(1+4.6%)</f>
        <v>2081540</v>
      </c>
      <c r="BZ22" s="9">
        <f>RopaCaballero!BZ22*(1+4.6%)</f>
        <v>2081540</v>
      </c>
      <c r="CA22" s="9">
        <f>RopaCaballero!CA22*(1+4.6%)</f>
        <v>2081540</v>
      </c>
      <c r="CB22" s="9">
        <f>RopaCaballero!CB22*(1+4.6%)</f>
        <v>2081540</v>
      </c>
      <c r="CC22" s="9">
        <f>RopaCaballero!CC22*(1+4.6%)</f>
        <v>2081540</v>
      </c>
      <c r="CD22" s="9">
        <f>RopaCaballero!CD22*(1+4.6%)</f>
        <v>2081540</v>
      </c>
      <c r="CE22" s="9">
        <f>RopaCaballero!CE22*(1+4.6%)</f>
        <v>2081540</v>
      </c>
      <c r="CF22" s="9">
        <f>RopaCaballero!CF22*(1+4.6%)</f>
        <v>2081540</v>
      </c>
      <c r="CG22" s="9">
        <f>RopaCaballero!CG22*(1+4.6%)</f>
        <v>2081540</v>
      </c>
      <c r="CH22" s="9">
        <f>RopaCaballero!CH22*(1+4.6%)</f>
        <v>2076310</v>
      </c>
      <c r="CI22" s="9">
        <f>RopaCaballero!CI22*(1+4.6%)</f>
        <v>2076310</v>
      </c>
      <c r="CJ22" s="9">
        <f>RopaCaballero!CJ22*(1+4.6%)</f>
        <v>2076310</v>
      </c>
      <c r="CK22" s="9">
        <f>RopaCaballero!CK22*(1+4.6%)</f>
        <v>2076310</v>
      </c>
      <c r="CL22" s="9">
        <f>RopaCaballero!CL22*(1+4.6%)</f>
        <v>2076310</v>
      </c>
      <c r="CM22" s="9">
        <f>RopaCaballero!CM22*(1+4.6%)</f>
        <v>2076310</v>
      </c>
      <c r="CN22" s="9">
        <f>RopaCaballero!CN22*(1+4.6%)</f>
        <v>2076310</v>
      </c>
      <c r="CO22" s="9">
        <f>RopaCaballero!CO22*(1+4.6%)</f>
        <v>2076310</v>
      </c>
      <c r="CP22" s="9">
        <f>RopaCaballero!CP22*(1+4.6%)</f>
        <v>2076310</v>
      </c>
      <c r="CQ22" s="9">
        <f>RopaCaballero!CQ22*(1+4.6%)</f>
        <v>2076310</v>
      </c>
      <c r="CR22" s="9">
        <f>RopaCaballero!CR22*(1+4.6%)</f>
        <v>2076310</v>
      </c>
      <c r="CS22" s="9">
        <f>RopaCaballero!CS22*(1+4.6%)</f>
        <v>2076310</v>
      </c>
      <c r="CT22" s="9">
        <f>RopaCaballero!CT22*(1+4.6%)</f>
        <v>2076310</v>
      </c>
      <c r="CU22" s="9">
        <f>RopaCaballero!CU22*(1+4.6%)</f>
        <v>2076310</v>
      </c>
      <c r="CV22" s="9">
        <f>RopaCaballero!CV22*(1+4.6%)</f>
        <v>2076310</v>
      </c>
      <c r="CW22" s="9">
        <f>RopaCaballero!CW22*(1+4.6%)</f>
        <v>2076310</v>
      </c>
      <c r="CX22" s="9">
        <f>RopaCaballero!CX22*(1+4.6%)</f>
        <v>2071080</v>
      </c>
      <c r="CY22" s="9">
        <f>RopaCaballero!CY22*(1+4.6%)</f>
        <v>2071080</v>
      </c>
      <c r="CZ22" s="9">
        <f>RopaCaballero!CZ22*(1+4.6%)</f>
        <v>2071080</v>
      </c>
      <c r="DA22" s="9">
        <f>RopaCaballero!DA22*(1+4.6%)</f>
        <v>2071080</v>
      </c>
      <c r="DB22" s="9">
        <f>RopaCaballero!DB22*(1+4.6%)</f>
        <v>2071080</v>
      </c>
      <c r="DC22" s="9">
        <f>RopaCaballero!DC22*(1+4.6%)</f>
        <v>2071080</v>
      </c>
      <c r="DD22" s="9">
        <f>RopaCaballero!DD22*(1+4.6%)</f>
        <v>2071080</v>
      </c>
      <c r="DE22" s="9">
        <f>RopaCaballero!DE22*(1+4.6%)</f>
        <v>2071080</v>
      </c>
      <c r="DF22" s="9">
        <f>RopaCaballero!DF22*(1+4.6%)</f>
        <v>2071080</v>
      </c>
      <c r="DG22" s="9">
        <f>RopaCaballero!DG22*(1+4.6%)</f>
        <v>2071080</v>
      </c>
      <c r="DH22" s="9">
        <f>RopaCaballero!DH22*(1+4.6%)</f>
        <v>2071080</v>
      </c>
      <c r="DI22" s="9">
        <f>RopaCaballero!DI22*(1+4.6%)</f>
        <v>2071080</v>
      </c>
      <c r="DJ22" s="9">
        <f>RopaCaballero!DJ22*(1+4.6%)</f>
        <v>2071080</v>
      </c>
      <c r="DK22" s="9">
        <f>RopaCaballero!DK22*(1+4.6%)</f>
        <v>2071080</v>
      </c>
      <c r="DL22" s="9">
        <f>RopaCaballero!DL22*(1+4.6%)</f>
        <v>2071080</v>
      </c>
      <c r="DM22" s="9">
        <f>RopaCaballero!DM22*(1+4.6%)</f>
        <v>2071080</v>
      </c>
      <c r="DN22" s="9">
        <f>RopaCaballero!DN22*(1+4.6%)</f>
        <v>2065850</v>
      </c>
      <c r="DO22" s="9">
        <f>RopaCaballero!DO22*(1+4.6%)</f>
        <v>2065850</v>
      </c>
      <c r="DP22" s="9">
        <f>RopaCaballero!DP22*(1+4.6%)</f>
        <v>2065850</v>
      </c>
      <c r="DQ22" s="9">
        <f>RopaCaballero!DQ22*(1+4.6%)</f>
        <v>2065850</v>
      </c>
      <c r="DR22" s="9">
        <f>RopaCaballero!DR22*(1+4.6%)</f>
        <v>2065850</v>
      </c>
      <c r="DS22" s="9">
        <f>RopaCaballero!DS22*(1+4.6%)</f>
        <v>2065850</v>
      </c>
      <c r="DT22" s="9">
        <f>RopaCaballero!DT22*(1+4.6%)</f>
        <v>2065850</v>
      </c>
      <c r="DU22" s="9">
        <f>RopaCaballero!DU22*(1+4.6%)</f>
        <v>2065850</v>
      </c>
      <c r="DV22" s="9">
        <f>RopaCaballero!DV22*(1+4.6%)</f>
        <v>2065850</v>
      </c>
      <c r="DW22" s="9">
        <f>RopaCaballero!DW22*(1+4.6%)</f>
        <v>2065850</v>
      </c>
      <c r="DX22" s="9">
        <f>RopaCaballero!DX22*(1+4.6%)</f>
        <v>2065850</v>
      </c>
      <c r="DY22" s="9">
        <f>RopaCaballero!DY22*(1+4.6%)</f>
        <v>2065850</v>
      </c>
      <c r="DZ22" s="9">
        <f>RopaCaballero!DZ22*(1+4.6%)</f>
        <v>2065850</v>
      </c>
      <c r="EA22" s="9">
        <f>RopaCaballero!EA22*(1+4.6%)</f>
        <v>2065850</v>
      </c>
      <c r="EB22" s="9">
        <f>RopaCaballero!EB22*(1+4.6%)</f>
        <v>2065850</v>
      </c>
      <c r="EC22" s="9">
        <f>RopaCaballero!EC22*(1+4.6%)</f>
        <v>2065850</v>
      </c>
      <c r="ED22" s="9">
        <f>RopaCaballero!ED22*(1+4.6%)</f>
        <v>2060620</v>
      </c>
      <c r="EE22" s="9">
        <f>RopaCaballero!EE22*(1+4.6%)</f>
        <v>2060620</v>
      </c>
      <c r="EF22" s="9">
        <f>RopaCaballero!EF22*(1+4.6%)</f>
        <v>2060620</v>
      </c>
      <c r="EG22" s="9">
        <f>RopaCaballero!EG22*(1+4.6%)</f>
        <v>2060620</v>
      </c>
      <c r="EH22" s="9">
        <f>RopaCaballero!EH22*(1+4.6%)</f>
        <v>2060620</v>
      </c>
      <c r="EI22" s="9">
        <f>RopaCaballero!EI22*(1+4.6%)</f>
        <v>2060620</v>
      </c>
      <c r="EJ22" s="9">
        <f>RopaCaballero!EJ22*(1+4.6%)</f>
        <v>2060620</v>
      </c>
      <c r="EK22" s="9">
        <f>RopaCaballero!EK22*(1+4.6%)</f>
        <v>2060620</v>
      </c>
      <c r="EL22" s="9">
        <f>RopaCaballero!EL22*(1+4.6%)</f>
        <v>2060620</v>
      </c>
      <c r="EM22" s="9">
        <f>RopaCaballero!EM22*(1+4.6%)</f>
        <v>2060620</v>
      </c>
      <c r="EN22" s="9">
        <f>RopaCaballero!EN22*(1+4.6%)</f>
        <v>2060620</v>
      </c>
      <c r="EO22" s="9">
        <f>RopaCaballero!EO22*(1+4.6%)</f>
        <v>2060620</v>
      </c>
      <c r="EP22" s="9">
        <f>RopaCaballero!EP22*(1+4.6%)</f>
        <v>2060620</v>
      </c>
      <c r="EQ22" s="9">
        <f>RopaCaballero!EQ22*(1+4.6%)</f>
        <v>2060620</v>
      </c>
      <c r="ER22" s="9">
        <f>RopaCaballero!ER22*(1+4.6%)</f>
        <v>2060620</v>
      </c>
      <c r="ES22" s="9">
        <f>RopaCaballero!ES22*(1+4.6%)</f>
        <v>2060620</v>
      </c>
      <c r="ET22" s="9">
        <f>RopaCaballero!ET22*(1+4.6%)</f>
        <v>2055390</v>
      </c>
      <c r="EU22" s="9">
        <f>RopaCaballero!EU22*(1+4.6%)</f>
        <v>2055390</v>
      </c>
      <c r="EV22" s="9">
        <f>RopaCaballero!EV22*(1+4.6%)</f>
        <v>2055390</v>
      </c>
      <c r="EW22" s="9">
        <f>RopaCaballero!EW22*(1+4.6%)</f>
        <v>2055390</v>
      </c>
      <c r="EX22" s="9">
        <f>RopaCaballero!EX22*(1+4.6%)</f>
        <v>2055390</v>
      </c>
      <c r="EY22" s="9">
        <f>RopaCaballero!EY22*(1+4.6%)</f>
        <v>2055390</v>
      </c>
      <c r="EZ22" s="9">
        <f>RopaCaballero!EZ22*(1+4.6%)</f>
        <v>2055390</v>
      </c>
      <c r="FA22" s="9">
        <f>RopaCaballero!FA22*(1+4.6%)</f>
        <v>2055390</v>
      </c>
      <c r="FB22" s="9">
        <f>RopaCaballero!FB22*(1+4.6%)</f>
        <v>2055390</v>
      </c>
      <c r="FC22" s="9">
        <f>RopaCaballero!FC22*(1+4.6%)</f>
        <v>2055390</v>
      </c>
      <c r="FD22" s="9">
        <f>RopaCaballero!FD22*(1+4.6%)</f>
        <v>2055390</v>
      </c>
      <c r="FE22" s="9">
        <f>RopaCaballero!FE22*(1+4.6%)</f>
        <v>2055390</v>
      </c>
      <c r="FF22" s="9">
        <f>RopaCaballero!FF22*(1+4.6%)</f>
        <v>2055390</v>
      </c>
      <c r="FG22" s="9">
        <f>RopaCaballero!FG22*(1+4.6%)</f>
        <v>2055390</v>
      </c>
      <c r="FH22" s="9">
        <f>RopaCaballero!FH22*(1+4.6%)</f>
        <v>2055390</v>
      </c>
      <c r="FI22" s="9">
        <f>RopaCaballero!FI22*(1+4.6%)</f>
        <v>2055390</v>
      </c>
      <c r="FJ22" s="3">
        <f t="shared" si="81"/>
        <v>345180</v>
      </c>
      <c r="FK22" s="3">
        <f t="shared" si="82"/>
        <v>342042</v>
      </c>
      <c r="FL22" s="3">
        <f t="shared" si="83"/>
        <v>339217.8</v>
      </c>
      <c r="FM22" s="3">
        <f t="shared" si="1"/>
        <v>345180</v>
      </c>
      <c r="FN22" s="3">
        <f t="shared" si="2"/>
        <v>342042</v>
      </c>
      <c r="FO22" s="3">
        <f t="shared" si="3"/>
        <v>339217.8</v>
      </c>
      <c r="FP22" s="3">
        <f t="shared" si="4"/>
        <v>307524</v>
      </c>
      <c r="FQ22" s="3">
        <f t="shared" si="5"/>
        <v>304386</v>
      </c>
      <c r="FR22" s="3">
        <f t="shared" si="6"/>
        <v>301561.80000000005</v>
      </c>
      <c r="FS22" s="3">
        <f t="shared" si="7"/>
        <v>316938</v>
      </c>
      <c r="FT22" s="3">
        <f t="shared" si="8"/>
        <v>313800</v>
      </c>
      <c r="FU22" s="3">
        <f t="shared" si="9"/>
        <v>310975.80000000005</v>
      </c>
      <c r="FV22" s="3">
        <f t="shared" si="84"/>
        <v>160038</v>
      </c>
      <c r="FW22" s="3">
        <f t="shared" si="85"/>
        <v>157946</v>
      </c>
      <c r="FX22" s="3">
        <f t="shared" si="86"/>
        <v>157946</v>
      </c>
      <c r="FY22" s="3">
        <f t="shared" si="11"/>
        <v>150624</v>
      </c>
      <c r="FZ22" s="3">
        <f t="shared" si="12"/>
        <v>148532</v>
      </c>
      <c r="GA22" s="3">
        <f t="shared" si="13"/>
        <v>146649.20000000001</v>
      </c>
      <c r="GB22" s="3">
        <f t="shared" si="14"/>
        <v>150624</v>
      </c>
      <c r="GC22" s="3">
        <f t="shared" si="15"/>
        <v>148532</v>
      </c>
      <c r="GD22" s="3">
        <f t="shared" si="16"/>
        <v>146649.20000000001</v>
      </c>
      <c r="GE22" s="3">
        <f t="shared" si="17"/>
        <v>160038</v>
      </c>
      <c r="GF22" s="3">
        <f t="shared" si="18"/>
        <v>157946</v>
      </c>
      <c r="GG22" s="3">
        <f t="shared" si="19"/>
        <v>157946</v>
      </c>
      <c r="GH22" s="14">
        <f t="shared" si="20"/>
        <v>20920</v>
      </c>
      <c r="GI22" s="3">
        <f t="shared" si="21"/>
        <v>19874</v>
      </c>
      <c r="GJ22" s="3">
        <f t="shared" si="22"/>
        <v>18932.600000000002</v>
      </c>
      <c r="GK22" s="3">
        <f t="shared" si="23"/>
        <v>18828</v>
      </c>
      <c r="GL22" s="3">
        <f t="shared" si="24"/>
        <v>17782</v>
      </c>
      <c r="GM22" s="3">
        <f t="shared" si="25"/>
        <v>16840.600000000002</v>
      </c>
      <c r="GN22" s="3">
        <f t="shared" si="26"/>
        <v>26150</v>
      </c>
      <c r="GO22" s="3">
        <f t="shared" si="27"/>
        <v>25104</v>
      </c>
      <c r="GP22" s="3">
        <f t="shared" si="28"/>
        <v>24162.600000000002</v>
      </c>
      <c r="GQ22" s="3">
        <f t="shared" si="29"/>
        <v>31380</v>
      </c>
      <c r="GR22" s="3">
        <f t="shared" si="30"/>
        <v>30334</v>
      </c>
      <c r="GS22" s="3">
        <f t="shared" si="31"/>
        <v>29392.600000000002</v>
      </c>
      <c r="GT22" s="3">
        <f t="shared" si="32"/>
        <v>17782</v>
      </c>
      <c r="GU22" s="3">
        <f t="shared" si="33"/>
        <v>16736</v>
      </c>
      <c r="GV22" s="3">
        <f t="shared" si="34"/>
        <v>15794.6</v>
      </c>
      <c r="GW22" s="3">
        <f t="shared" si="35"/>
        <v>17782</v>
      </c>
      <c r="GX22" s="3">
        <f t="shared" si="36"/>
        <v>16736</v>
      </c>
      <c r="GY22" s="3">
        <f t="shared" si="37"/>
        <v>15794.6</v>
      </c>
      <c r="GZ22" s="3">
        <f t="shared" si="38"/>
        <v>20920</v>
      </c>
      <c r="HA22" s="3">
        <f t="shared" si="38"/>
        <v>418400</v>
      </c>
      <c r="HB22" s="3">
        <f t="shared" si="38"/>
        <v>575300</v>
      </c>
      <c r="HC22" s="3">
        <f t="shared" si="39"/>
        <v>6276000</v>
      </c>
      <c r="HD22" s="3">
        <f t="shared" si="40"/>
        <v>6244620</v>
      </c>
      <c r="HE22" s="3">
        <f t="shared" si="41"/>
        <v>6228930</v>
      </c>
      <c r="HF22" s="3">
        <f t="shared" si="42"/>
        <v>6213240</v>
      </c>
      <c r="HG22" s="3">
        <f t="shared" si="43"/>
        <v>6197550</v>
      </c>
      <c r="HH22" s="3">
        <f t="shared" si="44"/>
        <v>6181860</v>
      </c>
      <c r="HI22" s="3">
        <f t="shared" si="45"/>
        <v>6166170</v>
      </c>
      <c r="HJ22" s="3">
        <f t="shared" si="46"/>
        <v>6276000</v>
      </c>
      <c r="HK22" s="3">
        <f t="shared" si="47"/>
        <v>6244620</v>
      </c>
      <c r="HL22" s="3">
        <f t="shared" si="48"/>
        <v>6228930</v>
      </c>
      <c r="HM22" s="3">
        <f t="shared" si="49"/>
        <v>6213240</v>
      </c>
      <c r="HN22" s="3">
        <f t="shared" si="50"/>
        <v>6197550</v>
      </c>
      <c r="HO22" s="3">
        <f t="shared" si="51"/>
        <v>6181860</v>
      </c>
      <c r="HP22" s="3">
        <f t="shared" si="52"/>
        <v>6166170</v>
      </c>
      <c r="HQ22" s="3">
        <f t="shared" si="53"/>
        <v>6181860</v>
      </c>
      <c r="HR22" s="3">
        <f t="shared" si="54"/>
        <v>6244620</v>
      </c>
      <c r="HS22" s="3">
        <f t="shared" si="55"/>
        <v>6228930</v>
      </c>
      <c r="HT22" s="3">
        <f t="shared" si="56"/>
        <v>6213240</v>
      </c>
      <c r="HU22" s="3">
        <f t="shared" si="57"/>
        <v>6197550</v>
      </c>
      <c r="HV22" s="3">
        <f t="shared" si="58"/>
        <v>6181860</v>
      </c>
      <c r="HW22" s="3">
        <f t="shared" si="59"/>
        <v>6166170</v>
      </c>
      <c r="HX22" s="3">
        <f t="shared" si="60"/>
        <v>4184000</v>
      </c>
      <c r="HY22" s="3">
        <f t="shared" si="61"/>
        <v>4163080</v>
      </c>
      <c r="HZ22" s="3">
        <f t="shared" si="62"/>
        <v>4152620</v>
      </c>
      <c r="IA22" s="3">
        <f t="shared" si="63"/>
        <v>4142160</v>
      </c>
      <c r="IB22" s="3">
        <f t="shared" si="64"/>
        <v>4131700</v>
      </c>
      <c r="IC22" s="3">
        <f t="shared" si="65"/>
        <v>4121240</v>
      </c>
      <c r="ID22" s="3">
        <f t="shared" si="66"/>
        <v>4110780</v>
      </c>
      <c r="IE22" s="3">
        <f t="shared" si="67"/>
        <v>4184000</v>
      </c>
      <c r="IF22" s="3">
        <f t="shared" si="68"/>
        <v>4163080</v>
      </c>
      <c r="IG22" s="3">
        <f t="shared" si="69"/>
        <v>4152620</v>
      </c>
      <c r="IH22" s="3">
        <f t="shared" si="70"/>
        <v>4142160</v>
      </c>
      <c r="II22" s="3">
        <f t="shared" si="71"/>
        <v>4131700</v>
      </c>
      <c r="IJ22" s="3">
        <f t="shared" si="72"/>
        <v>4121240</v>
      </c>
      <c r="IK22" s="3">
        <f t="shared" si="73"/>
        <v>4110780</v>
      </c>
      <c r="IL22" s="3">
        <f t="shared" si="74"/>
        <v>4184000</v>
      </c>
      <c r="IM22" s="3">
        <f t="shared" si="75"/>
        <v>4163080</v>
      </c>
      <c r="IN22" s="3">
        <f t="shared" si="76"/>
        <v>4152620</v>
      </c>
      <c r="IO22" s="3">
        <f t="shared" si="77"/>
        <v>6213240</v>
      </c>
      <c r="IP22" s="3">
        <f t="shared" si="78"/>
        <v>4131700</v>
      </c>
      <c r="IQ22" s="3">
        <f t="shared" si="79"/>
        <v>4121240</v>
      </c>
      <c r="IR22" s="3">
        <f t="shared" si="80"/>
        <v>4121240</v>
      </c>
      <c r="IS22" s="3">
        <f t="array" ref="IS22">SUM(IF($C$2:$IR$2&gt;=1,C22:IR22,0))</f>
        <v>47435995.399999999</v>
      </c>
      <c r="IT22" s="5" t="s">
        <v>164</v>
      </c>
    </row>
    <row r="23" spans="1:254" x14ac:dyDescent="0.2">
      <c r="A23" s="2" t="s">
        <v>138</v>
      </c>
      <c r="B23" s="1" t="s">
        <v>128</v>
      </c>
      <c r="C23" s="9">
        <f>RopaCaballero!C23*(1+4.6%)</f>
        <v>244764</v>
      </c>
      <c r="D23" s="9">
        <f>RopaCaballero!D23*(1+4.6%)</f>
        <v>71128</v>
      </c>
      <c r="E23" s="9">
        <f>RopaCaballero!E23*(1+4.6%)</f>
        <v>71128</v>
      </c>
      <c r="F23" s="9">
        <f>RopaCaballero!F23*(1+4.6%)</f>
        <v>29288</v>
      </c>
      <c r="G23" s="9">
        <f>RopaCaballero!G23*(1+4.6%)</f>
        <v>156900</v>
      </c>
      <c r="H23" s="9">
        <f>RopaCaballero!H23*(1+4.6%)</f>
        <v>71128</v>
      </c>
      <c r="I23" s="9">
        <f>RopaCaballero!I23*(1+4.6%)</f>
        <v>18828</v>
      </c>
      <c r="J23" s="9">
        <f>RopaCaballero!J23*(1+4.6%)</f>
        <v>26150</v>
      </c>
      <c r="K23" s="9">
        <f>RopaCaballero!K23*(1+4.6%)</f>
        <v>62760</v>
      </c>
      <c r="L23" s="9">
        <f>RopaCaballero!L23*(1+4.6%)</f>
        <v>79496</v>
      </c>
      <c r="M23" s="9">
        <f>RopaCaballero!M23*(1+4.6%)</f>
        <v>73220</v>
      </c>
      <c r="N23" s="9">
        <f>RopaCaballero!N23*(1+4.6%)</f>
        <v>88910</v>
      </c>
      <c r="O23" s="9">
        <f>RopaCaballero!O23*(1+4.6%)</f>
        <v>20920</v>
      </c>
      <c r="P23" s="9">
        <f>RopaCaballero!P23*(1+4.6%)</f>
        <v>17782</v>
      </c>
      <c r="Q23" s="9">
        <f>RopaCaballero!Q23*(1+4.6%)</f>
        <v>17782</v>
      </c>
      <c r="R23" s="9">
        <f>RopaCaballero!R23*(1+4.6%)</f>
        <v>31380</v>
      </c>
      <c r="S23" s="9">
        <f>RopaCaballero!S23*(1+4.6%)</f>
        <v>239868.72</v>
      </c>
      <c r="T23" s="9">
        <f>RopaCaballero!T23*(1+4.6%)</f>
        <v>69705.440000000002</v>
      </c>
      <c r="U23" s="9">
        <f>RopaCaballero!U23*(1+4.6%)</f>
        <v>69705.440000000002</v>
      </c>
      <c r="V23" s="9">
        <f>RopaCaballero!V23*(1+4.6%)</f>
        <v>28702.240000000002</v>
      </c>
      <c r="W23" s="9">
        <f>RopaCaballero!W23*(1+4.6%)</f>
        <v>153762</v>
      </c>
      <c r="X23" s="9">
        <f>RopaCaballero!X23*(1+4.6%)</f>
        <v>69705.440000000002</v>
      </c>
      <c r="Y23" s="9">
        <f>RopaCaballero!Y23*(1+4.6%)</f>
        <v>18451.440000000002</v>
      </c>
      <c r="Z23" s="9">
        <f>RopaCaballero!Z23*(1+4.6%)</f>
        <v>25627</v>
      </c>
      <c r="AA23" s="9">
        <f>RopaCaballero!AA23*(1+4.6%)</f>
        <v>61504.800000000003</v>
      </c>
      <c r="AB23" s="9">
        <f>RopaCaballero!AB23*(1+4.6%)</f>
        <v>77906.080000000002</v>
      </c>
      <c r="AC23" s="9">
        <f>RopaCaballero!AC23*(1+4.6%)</f>
        <v>71755.600000000006</v>
      </c>
      <c r="AD23" s="9">
        <f>RopaCaballero!AD23*(1+4.6%)</f>
        <v>87131.8</v>
      </c>
      <c r="AE23" s="9">
        <f>RopaCaballero!AE23*(1+4.6%)</f>
        <v>20501.600000000002</v>
      </c>
      <c r="AF23" s="9">
        <f>RopaCaballero!AF23*(1+4.6%)</f>
        <v>17426.36</v>
      </c>
      <c r="AG23" s="9">
        <f>RopaCaballero!AG23*(1+4.6%)</f>
        <v>17426.36</v>
      </c>
      <c r="AH23" s="9">
        <f>RopaCaballero!AH23*(1+4.6%)</f>
        <v>30752.400000000001</v>
      </c>
      <c r="AI23" s="9">
        <f>RopaCaballero!AI23*(1+4.6%)</f>
        <v>232525.80000000002</v>
      </c>
      <c r="AJ23" s="9">
        <f>RopaCaballero!AJ23*(1+4.6%)</f>
        <v>67571.600000000006</v>
      </c>
      <c r="AK23" s="9">
        <f>RopaCaballero!AK23*(1+4.6%)</f>
        <v>67571.600000000006</v>
      </c>
      <c r="AL23" s="9">
        <f>RopaCaballero!AL23*(1+4.6%)</f>
        <v>27823.600000000002</v>
      </c>
      <c r="AM23" s="9">
        <f>RopaCaballero!AM23*(1+4.6%)</f>
        <v>149055</v>
      </c>
      <c r="AN23" s="9">
        <f>RopaCaballero!AN23*(1+4.6%)</f>
        <v>67571.600000000006</v>
      </c>
      <c r="AO23" s="9">
        <f>RopaCaballero!AO23*(1+4.6%)</f>
        <v>17886.600000000002</v>
      </c>
      <c r="AP23" s="9">
        <f>RopaCaballero!AP23*(1+4.6%)</f>
        <v>24842.5</v>
      </c>
      <c r="AQ23" s="9">
        <f>RopaCaballero!AQ23*(1+4.6%)</f>
        <v>59622</v>
      </c>
      <c r="AR23" s="9">
        <f>RopaCaballero!AR23*(1+4.6%)</f>
        <v>75521.2</v>
      </c>
      <c r="AS23" s="9">
        <f>RopaCaballero!AS23*(1+4.6%)</f>
        <v>69559</v>
      </c>
      <c r="AT23" s="9">
        <f>RopaCaballero!AT23*(1+4.6%)</f>
        <v>84464.5</v>
      </c>
      <c r="AU23" s="9">
        <f>RopaCaballero!AU23*(1+4.6%)</f>
        <v>19874</v>
      </c>
      <c r="AV23" s="9">
        <f>RopaCaballero!AV23*(1+4.6%)</f>
        <v>16892.900000000001</v>
      </c>
      <c r="AW23" s="9">
        <f>RopaCaballero!AW23*(1+4.6%)</f>
        <v>16892.900000000001</v>
      </c>
      <c r="AX23" s="9">
        <f>RopaCaballero!AX23*(1+4.6%)</f>
        <v>29811</v>
      </c>
      <c r="AY23" s="9">
        <f>RopaCaballero!AY23*(1+4.6%)</f>
        <v>2092</v>
      </c>
      <c r="AZ23" s="9">
        <f>RopaCaballero!AZ23*(1+4.6%)</f>
        <v>5230000</v>
      </c>
      <c r="BA23" s="9">
        <f>RopaCaballero!BA23*(1+4.6%)</f>
        <v>7322000</v>
      </c>
      <c r="BB23" s="9">
        <f>RopaCaballero!BB23*(1+4.6%)</f>
        <v>8781170</v>
      </c>
      <c r="BC23" s="9">
        <f>RopaCaballero!BC23*(1+4.6%)</f>
        <v>8106500</v>
      </c>
      <c r="BD23" s="9">
        <f>RopaCaballero!BD23*(1+4.6%)</f>
        <v>4508260</v>
      </c>
      <c r="BE23" s="9">
        <f>RopaCaballero!BE23*(1+4.6%)</f>
        <v>4508260</v>
      </c>
      <c r="BF23" s="9">
        <f>RopaCaballero!BF23*(1+4.6%)</f>
        <v>8592890</v>
      </c>
      <c r="BG23" s="9">
        <f>RopaCaballero!BG23*(1+4.6%)</f>
        <v>8592890</v>
      </c>
      <c r="BH23" s="9">
        <f>RopaCaballero!BH23*(1+4.6%)</f>
        <v>8592890</v>
      </c>
      <c r="BI23" s="9">
        <f>RopaCaballero!BI23*(1+4.6%)</f>
        <v>8592890</v>
      </c>
      <c r="BJ23" s="9">
        <f>RopaCaballero!BJ23*(1+4.6%)</f>
        <v>8592890</v>
      </c>
      <c r="BK23" s="9">
        <f>RopaCaballero!BK23*(1+4.6%)</f>
        <v>7918220</v>
      </c>
      <c r="BL23" s="9">
        <f>RopaCaballero!BL23*(1+4.6%)</f>
        <v>7254010</v>
      </c>
      <c r="BM23" s="9">
        <f>RopaCaballero!BM23*(1+4.6%)</f>
        <v>6992510</v>
      </c>
      <c r="BN23" s="9">
        <f>RopaCaballero!BN23*(1+4.6%)</f>
        <v>6757160</v>
      </c>
      <c r="BO23" s="9">
        <f>RopaCaballero!BO23*(1+4.6%)</f>
        <v>6315748</v>
      </c>
      <c r="BP23" s="9">
        <f>RopaCaballero!BP23*(1+4.6%)</f>
        <v>6315748</v>
      </c>
      <c r="BQ23" s="9">
        <f>RopaCaballero!BQ23*(1+4.6%)</f>
        <v>5653630</v>
      </c>
      <c r="BR23" s="9">
        <f>RopaCaballero!BR23*(1+4.6%)</f>
        <v>9189110</v>
      </c>
      <c r="BS23" s="9">
        <f>RopaCaballero!BS23*(1+4.6%)</f>
        <v>8064660</v>
      </c>
      <c r="BT23" s="9">
        <f>RopaCaballero!BT23*(1+4.6%)</f>
        <v>6202780</v>
      </c>
      <c r="BU23" s="9">
        <f>RopaCaballero!BU23*(1+4.6%)</f>
        <v>6202780</v>
      </c>
      <c r="BV23" s="9">
        <f>RopaCaballero!BV23*(1+4.6%)</f>
        <v>8875310</v>
      </c>
      <c r="BW23" s="9">
        <f>RopaCaballero!BW23*(1+4.6%)</f>
        <v>8875310</v>
      </c>
      <c r="BX23" s="9">
        <f>RopaCaballero!BX23*(1+4.6%)</f>
        <v>8875310</v>
      </c>
      <c r="BY23" s="9">
        <f>RopaCaballero!BY23*(1+4.6%)</f>
        <v>8875310</v>
      </c>
      <c r="BZ23" s="9">
        <f>RopaCaballero!BZ23*(1+4.6%)</f>
        <v>8875310</v>
      </c>
      <c r="CA23" s="9">
        <f>RopaCaballero!CA23*(1+4.6%)</f>
        <v>7541660</v>
      </c>
      <c r="CB23" s="9">
        <f>RopaCaballero!CB23*(1+4.6%)</f>
        <v>6615950</v>
      </c>
      <c r="CC23" s="9">
        <f>RopaCaballero!CC23*(1+4.6%)</f>
        <v>6208010</v>
      </c>
      <c r="CD23" s="9">
        <f>RopaCaballero!CD23*(1+4.6%)</f>
        <v>3953880</v>
      </c>
      <c r="CE23" s="9">
        <f>RopaCaballero!CE23*(1+4.6%)</f>
        <v>9006060</v>
      </c>
      <c r="CF23" s="9">
        <f>RopaCaballero!CF23*(1+4.6%)</f>
        <v>9006060</v>
      </c>
      <c r="CG23" s="9">
        <f>RopaCaballero!CG23*(1+4.6%)</f>
        <v>8111730</v>
      </c>
      <c r="CH23" s="9">
        <f>RopaCaballero!CH23*(1+4.6%)</f>
        <v>9565670</v>
      </c>
      <c r="CI23" s="9">
        <f>RopaCaballero!CI23*(1+4.6%)</f>
        <v>8441220</v>
      </c>
      <c r="CJ23" s="9">
        <f>RopaCaballero!CJ23*(1+4.6%)</f>
        <v>6579340</v>
      </c>
      <c r="CK23" s="9">
        <f>RopaCaballero!CK23*(1+4.6%)</f>
        <v>6579340</v>
      </c>
      <c r="CL23" s="9">
        <f>RopaCaballero!CL23*(1+4.6%)</f>
        <v>9251870</v>
      </c>
      <c r="CM23" s="9">
        <f>RopaCaballero!CM23*(1+4.6%)</f>
        <v>9251870</v>
      </c>
      <c r="CN23" s="9">
        <f>RopaCaballero!CN23*(1+4.6%)</f>
        <v>9251870</v>
      </c>
      <c r="CO23" s="9">
        <f>RopaCaballero!CO23*(1+4.6%)</f>
        <v>9251870</v>
      </c>
      <c r="CP23" s="9">
        <f>RopaCaballero!CP23*(1+4.6%)</f>
        <v>9251870</v>
      </c>
      <c r="CQ23" s="9">
        <f>RopaCaballero!CQ23*(1+4.6%)</f>
        <v>7918220</v>
      </c>
      <c r="CR23" s="9">
        <f>RopaCaballero!CR23*(1+4.6%)</f>
        <v>6866990</v>
      </c>
      <c r="CS23" s="9">
        <f>RopaCaballero!CS23*(1+4.6%)</f>
        <v>6584570</v>
      </c>
      <c r="CT23" s="9">
        <f>RopaCaballero!CT23*(1+4.6%)</f>
        <v>4330440</v>
      </c>
      <c r="CU23" s="9">
        <f>RopaCaballero!CU23*(1+4.6%)</f>
        <v>9382620</v>
      </c>
      <c r="CV23" s="9">
        <f>RopaCaballero!CV23*(1+4.6%)</f>
        <v>9382620</v>
      </c>
      <c r="CW23" s="9">
        <f>RopaCaballero!CW23*(1+4.6%)</f>
        <v>8488290</v>
      </c>
      <c r="CX23" s="9">
        <f>RopaCaballero!CX23*(1+4.6%)</f>
        <v>9942230</v>
      </c>
      <c r="CY23" s="9">
        <f>RopaCaballero!CY23*(1+4.6%)</f>
        <v>8817780</v>
      </c>
      <c r="CZ23" s="9">
        <f>RopaCaballero!CZ23*(1+4.6%)</f>
        <v>6955900</v>
      </c>
      <c r="DA23" s="9">
        <f>RopaCaballero!DA23*(1+4.6%)</f>
        <v>6955900</v>
      </c>
      <c r="DB23" s="9">
        <f>RopaCaballero!DB23*(1+4.6%)</f>
        <v>9628430</v>
      </c>
      <c r="DC23" s="9">
        <f>RopaCaballero!DC23*(1+4.6%)</f>
        <v>9628430</v>
      </c>
      <c r="DD23" s="9">
        <f>RopaCaballero!DD23*(1+4.6%)</f>
        <v>9628430</v>
      </c>
      <c r="DE23" s="9">
        <f>RopaCaballero!DE23*(1+4.6%)</f>
        <v>9628430</v>
      </c>
      <c r="DF23" s="9">
        <f>RopaCaballero!DF23*(1+4.6%)</f>
        <v>9628430</v>
      </c>
      <c r="DG23" s="9">
        <f>RopaCaballero!DG23*(1+4.6%)</f>
        <v>8294780</v>
      </c>
      <c r="DH23" s="9">
        <f>RopaCaballero!DH23*(1+4.6%)</f>
        <v>7118030</v>
      </c>
      <c r="DI23" s="9">
        <f>RopaCaballero!DI23*(1+4.6%)</f>
        <v>6961130</v>
      </c>
      <c r="DJ23" s="9">
        <f>RopaCaballero!DJ23*(1+4.6%)</f>
        <v>6568880</v>
      </c>
      <c r="DK23" s="9">
        <f>RopaCaballero!DK23*(1+4.6%)</f>
        <v>11621060</v>
      </c>
      <c r="DL23" s="9">
        <f>RopaCaballero!DL23*(1+4.6%)</f>
        <v>11621060</v>
      </c>
      <c r="DM23" s="9">
        <f>RopaCaballero!DM23*(1+4.6%)</f>
        <v>8864850</v>
      </c>
      <c r="DN23" s="9">
        <f>RopaCaballero!DN23*(1+4.6%)</f>
        <v>13911800</v>
      </c>
      <c r="DO23" s="9">
        <f>RopaCaballero!DO23*(1+4.6%)</f>
        <v>12112680</v>
      </c>
      <c r="DP23" s="9">
        <f>RopaCaballero!DP23*(1+4.6%)</f>
        <v>9874240</v>
      </c>
      <c r="DQ23" s="9">
        <f>RopaCaballero!DQ23*(1+4.6%)</f>
        <v>9874240</v>
      </c>
      <c r="DR23" s="9">
        <f>RopaCaballero!DR23*(1+4.6%)</f>
        <v>13409720</v>
      </c>
      <c r="DS23" s="9">
        <f>RopaCaballero!DS23*(1+4.6%)</f>
        <v>13409720</v>
      </c>
      <c r="DT23" s="9">
        <f>RopaCaballero!DT23*(1+4.6%)</f>
        <v>13409720</v>
      </c>
      <c r="DU23" s="9">
        <f>RopaCaballero!DU23*(1+4.6%)</f>
        <v>13409720</v>
      </c>
      <c r="DV23" s="9">
        <f>RopaCaballero!DV23*(1+4.6%)</f>
        <v>13409720</v>
      </c>
      <c r="DW23" s="9">
        <f>RopaCaballero!DW23*(1+4.6%)</f>
        <v>9047900</v>
      </c>
      <c r="DX23" s="9">
        <f>RopaCaballero!DX23*(1+4.6%)</f>
        <v>8289550</v>
      </c>
      <c r="DY23" s="9">
        <f>RopaCaballero!DY23*(1+4.6%)</f>
        <v>9142040</v>
      </c>
      <c r="DZ23" s="9">
        <f>RopaCaballero!DZ23*(1+4.6%)</f>
        <v>8514440</v>
      </c>
      <c r="EA23" s="9">
        <f>RopaCaballero!EA23*(1+4.6%)</f>
        <v>14359488</v>
      </c>
      <c r="EB23" s="9">
        <f>RopaCaballero!EB23*(1+4.6%)</f>
        <v>14359488</v>
      </c>
      <c r="EC23" s="9">
        <f>RopaCaballero!EC23*(1+4.6%)</f>
        <v>12928560</v>
      </c>
      <c r="ED23" s="9">
        <f>RopaCaballero!ED23*(1+4.6%)</f>
        <v>15041480</v>
      </c>
      <c r="EE23" s="9">
        <f>RopaCaballero!EE23*(1+4.6%)</f>
        <v>13242360</v>
      </c>
      <c r="EF23" s="9">
        <f>RopaCaballero!EF23*(1+4.6%)</f>
        <v>11003920</v>
      </c>
      <c r="EG23" s="9">
        <f>RopaCaballero!EG23*(1+4.6%)</f>
        <v>11003920</v>
      </c>
      <c r="EH23" s="9">
        <f>RopaCaballero!EH23*(1+4.6%)</f>
        <v>14539400</v>
      </c>
      <c r="EI23" s="9">
        <f>RopaCaballero!EI23*(1+4.6%)</f>
        <v>14539400</v>
      </c>
      <c r="EJ23" s="9">
        <f>RopaCaballero!EJ23*(1+4.6%)</f>
        <v>14539400</v>
      </c>
      <c r="EK23" s="9">
        <f>RopaCaballero!EK23*(1+4.6%)</f>
        <v>14539400</v>
      </c>
      <c r="EL23" s="9">
        <f>RopaCaballero!EL23*(1+4.6%)</f>
        <v>14539400</v>
      </c>
      <c r="EM23" s="9">
        <f>RopaCaballero!EM23*(1+4.6%)</f>
        <v>10177580</v>
      </c>
      <c r="EN23" s="9">
        <f>RopaCaballero!EN23*(1+4.6%)</f>
        <v>11192200</v>
      </c>
      <c r="EO23" s="9">
        <f>RopaCaballero!EO23*(1+4.6%)</f>
        <v>10271720</v>
      </c>
      <c r="EP23" s="9">
        <f>RopaCaballero!EP23*(1+4.6%)</f>
        <v>9644120</v>
      </c>
      <c r="EQ23" s="9">
        <f>RopaCaballero!EQ23*(1+4.6%)</f>
        <v>15489168</v>
      </c>
      <c r="ER23" s="9">
        <f>RopaCaballero!ER23*(1+4.6%)</f>
        <v>15489168</v>
      </c>
      <c r="ES23" s="9">
        <f>RopaCaballero!ES23*(1+4.6%)</f>
        <v>14058240</v>
      </c>
      <c r="ET23" s="9">
        <f>RopaCaballero!ET23*(1+4.6%)</f>
        <v>23895870</v>
      </c>
      <c r="EU23" s="9">
        <f>RopaCaballero!EU23*(1+4.6%)</f>
        <v>20972300</v>
      </c>
      <c r="EV23" s="9">
        <f>RopaCaballero!EV23*(1+4.6%)</f>
        <v>16495420</v>
      </c>
      <c r="EW23" s="9">
        <f>RopaCaballero!EW23*(1+4.6%)</f>
        <v>16495420</v>
      </c>
      <c r="EX23" s="9">
        <f>RopaCaballero!EX23*(1+4.6%)</f>
        <v>23079990</v>
      </c>
      <c r="EY23" s="9">
        <f>RopaCaballero!EY23*(1+4.6%)</f>
        <v>23079990</v>
      </c>
      <c r="EZ23" s="9">
        <f>RopaCaballero!EZ23*(1+4.6%)</f>
        <v>23079990</v>
      </c>
      <c r="FA23" s="9">
        <f>RopaCaballero!FA23*(1+4.6%)</f>
        <v>23079990</v>
      </c>
      <c r="FB23" s="9">
        <f>RopaCaballero!FB23*(1+4.6%)</f>
        <v>23079990</v>
      </c>
      <c r="FC23" s="9">
        <f>RopaCaballero!FC23*(1+4.6%)</f>
        <v>12060380</v>
      </c>
      <c r="FD23" s="9">
        <f>RopaCaballero!FD23*(1+4.6%)</f>
        <v>17640790</v>
      </c>
      <c r="FE23" s="9">
        <f>RopaCaballero!FE23*(1+4.6%)</f>
        <v>11668130</v>
      </c>
      <c r="FF23" s="9">
        <f>RopaCaballero!FF23*(1+4.6%)</f>
        <v>15125160</v>
      </c>
      <c r="FG23" s="9">
        <f>RopaCaballero!FG23*(1+4.6%)</f>
        <v>23783948</v>
      </c>
      <c r="FH23" s="9">
        <f>RopaCaballero!FH23*(1+4.6%)</f>
        <v>23783948</v>
      </c>
      <c r="FI23" s="9">
        <f>RopaCaballero!FI23*(1+4.6%)</f>
        <v>21458690</v>
      </c>
      <c r="FJ23" s="3">
        <f t="shared" si="81"/>
        <v>345180</v>
      </c>
      <c r="FK23" s="3">
        <f t="shared" si="82"/>
        <v>338276.4</v>
      </c>
      <c r="FL23" s="3">
        <f t="shared" si="83"/>
        <v>327921</v>
      </c>
      <c r="FM23" s="3">
        <f t="shared" si="1"/>
        <v>345180</v>
      </c>
      <c r="FN23" s="3">
        <f t="shared" si="2"/>
        <v>338276.4</v>
      </c>
      <c r="FO23" s="3">
        <f t="shared" si="3"/>
        <v>327921</v>
      </c>
      <c r="FP23" s="3">
        <f t="shared" si="4"/>
        <v>307524</v>
      </c>
      <c r="FQ23" s="3">
        <f t="shared" si="5"/>
        <v>301373.52</v>
      </c>
      <c r="FR23" s="3">
        <f t="shared" si="6"/>
        <v>292147.8</v>
      </c>
      <c r="FS23" s="3">
        <f t="shared" si="7"/>
        <v>316938</v>
      </c>
      <c r="FT23" s="3">
        <f t="shared" si="8"/>
        <v>310599.24</v>
      </c>
      <c r="FU23" s="3">
        <f t="shared" si="9"/>
        <v>301091.09999999998</v>
      </c>
      <c r="FV23" s="3">
        <f t="shared" si="84"/>
        <v>160038</v>
      </c>
      <c r="FW23" s="3">
        <f t="shared" si="85"/>
        <v>156837.24</v>
      </c>
      <c r="FX23" s="3">
        <f t="shared" si="86"/>
        <v>156837.24</v>
      </c>
      <c r="FY23" s="3">
        <f t="shared" si="11"/>
        <v>150624</v>
      </c>
      <c r="FZ23" s="3">
        <f t="shared" si="12"/>
        <v>147611.52000000002</v>
      </c>
      <c r="GA23" s="3">
        <f t="shared" si="13"/>
        <v>143092.79999999999</v>
      </c>
      <c r="GB23" s="3">
        <f t="shared" si="14"/>
        <v>150624</v>
      </c>
      <c r="GC23" s="3">
        <f t="shared" si="15"/>
        <v>147611.52000000002</v>
      </c>
      <c r="GD23" s="3">
        <f t="shared" si="16"/>
        <v>143092.79999999999</v>
      </c>
      <c r="GE23" s="3">
        <f t="shared" si="17"/>
        <v>160038</v>
      </c>
      <c r="GF23" s="3">
        <f t="shared" si="18"/>
        <v>156837.24</v>
      </c>
      <c r="GG23" s="3">
        <f t="shared" si="19"/>
        <v>156837.24</v>
      </c>
      <c r="GH23" s="14">
        <f t="shared" si="20"/>
        <v>20920</v>
      </c>
      <c r="GI23" s="3">
        <f t="shared" si="21"/>
        <v>20501.600000000002</v>
      </c>
      <c r="GJ23" s="3">
        <f t="shared" si="22"/>
        <v>19874</v>
      </c>
      <c r="GK23" s="3">
        <f t="shared" si="23"/>
        <v>18828</v>
      </c>
      <c r="GL23" s="3">
        <f t="shared" si="24"/>
        <v>18451.440000000002</v>
      </c>
      <c r="GM23" s="3">
        <f t="shared" si="25"/>
        <v>17886.600000000002</v>
      </c>
      <c r="GN23" s="3">
        <f t="shared" si="26"/>
        <v>26150</v>
      </c>
      <c r="GO23" s="3">
        <f t="shared" si="27"/>
        <v>25627</v>
      </c>
      <c r="GP23" s="3">
        <f t="shared" si="28"/>
        <v>24842.5</v>
      </c>
      <c r="GQ23" s="3">
        <f t="shared" si="29"/>
        <v>31380</v>
      </c>
      <c r="GR23" s="3">
        <f t="shared" si="30"/>
        <v>30752.400000000001</v>
      </c>
      <c r="GS23" s="3">
        <f t="shared" si="31"/>
        <v>29811</v>
      </c>
      <c r="GT23" s="3">
        <f t="shared" si="32"/>
        <v>17782</v>
      </c>
      <c r="GU23" s="3">
        <f t="shared" si="33"/>
        <v>17426.36</v>
      </c>
      <c r="GV23" s="3">
        <f t="shared" si="34"/>
        <v>16892.900000000001</v>
      </c>
      <c r="GW23" s="3">
        <f t="shared" si="35"/>
        <v>17782</v>
      </c>
      <c r="GX23" s="3">
        <f t="shared" si="36"/>
        <v>17426.36</v>
      </c>
      <c r="GY23" s="3">
        <f t="shared" si="37"/>
        <v>16892.900000000001</v>
      </c>
      <c r="GZ23" s="3">
        <f t="shared" si="38"/>
        <v>2092</v>
      </c>
      <c r="HA23" s="3">
        <f t="shared" si="38"/>
        <v>5230000</v>
      </c>
      <c r="HB23" s="3">
        <f t="shared" si="38"/>
        <v>7322000</v>
      </c>
      <c r="HC23" s="3">
        <f t="shared" si="39"/>
        <v>21395930</v>
      </c>
      <c r="HD23" s="3">
        <f t="shared" si="40"/>
        <v>23456550</v>
      </c>
      <c r="HE23" s="3">
        <f t="shared" si="41"/>
        <v>24586230</v>
      </c>
      <c r="HF23" s="3">
        <f t="shared" si="42"/>
        <v>25715910</v>
      </c>
      <c r="HG23" s="3">
        <f t="shared" si="43"/>
        <v>35898720</v>
      </c>
      <c r="HH23" s="3">
        <f t="shared" si="44"/>
        <v>39287760</v>
      </c>
      <c r="HI23" s="3">
        <f t="shared" si="45"/>
        <v>61363590</v>
      </c>
      <c r="HJ23" s="3">
        <f t="shared" si="46"/>
        <v>25104000</v>
      </c>
      <c r="HK23" s="3">
        <f t="shared" si="47"/>
        <v>25292280</v>
      </c>
      <c r="HL23" s="3">
        <f t="shared" si="48"/>
        <v>26421960</v>
      </c>
      <c r="HM23" s="3">
        <f t="shared" si="49"/>
        <v>27551640</v>
      </c>
      <c r="HN23" s="3">
        <f t="shared" si="50"/>
        <v>35867340</v>
      </c>
      <c r="HO23" s="3">
        <f t="shared" si="51"/>
        <v>39256380</v>
      </c>
      <c r="HP23" s="3">
        <f t="shared" si="52"/>
        <v>58220360</v>
      </c>
      <c r="HQ23" s="3">
        <f t="shared" si="53"/>
        <v>40271000</v>
      </c>
      <c r="HR23" s="3">
        <f t="shared" si="54"/>
        <v>24366570</v>
      </c>
      <c r="HS23" s="3">
        <f t="shared" si="55"/>
        <v>25370730</v>
      </c>
      <c r="HT23" s="3">
        <f t="shared" si="56"/>
        <v>26374890</v>
      </c>
      <c r="HU23" s="3">
        <f t="shared" si="57"/>
        <v>35961480</v>
      </c>
      <c r="HV23" s="3">
        <f t="shared" si="58"/>
        <v>40271000</v>
      </c>
      <c r="HW23" s="3">
        <f t="shared" si="59"/>
        <v>63800770</v>
      </c>
      <c r="HX23" s="3">
        <f t="shared" si="60"/>
        <v>12426480</v>
      </c>
      <c r="HY23" s="3">
        <f t="shared" si="61"/>
        <v>13744440</v>
      </c>
      <c r="HZ23" s="3">
        <f t="shared" si="62"/>
        <v>14497560</v>
      </c>
      <c r="IA23" s="3">
        <f t="shared" si="63"/>
        <v>15250680</v>
      </c>
      <c r="IB23" s="3">
        <f t="shared" si="64"/>
        <v>18922140</v>
      </c>
      <c r="IC23" s="3">
        <f t="shared" si="65"/>
        <v>21181500</v>
      </c>
      <c r="ID23" s="3">
        <f t="shared" si="66"/>
        <v>28555800</v>
      </c>
      <c r="IE23" s="3">
        <f t="shared" si="67"/>
        <v>16511110</v>
      </c>
      <c r="IF23" s="3">
        <f t="shared" si="68"/>
        <v>16416970</v>
      </c>
      <c r="IG23" s="3">
        <f t="shared" si="69"/>
        <v>17170090</v>
      </c>
      <c r="IH23" s="3">
        <f t="shared" si="70"/>
        <v>17923210</v>
      </c>
      <c r="II23" s="3">
        <f t="shared" si="71"/>
        <v>22457620</v>
      </c>
      <c r="IJ23" s="3">
        <f t="shared" si="72"/>
        <v>24716980</v>
      </c>
      <c r="IK23" s="3">
        <f t="shared" si="73"/>
        <v>35140370</v>
      </c>
      <c r="IL23" s="3">
        <f t="shared" si="74"/>
        <v>15846900</v>
      </c>
      <c r="IM23" s="3">
        <f t="shared" si="75"/>
        <v>15491260</v>
      </c>
      <c r="IN23" s="3">
        <f t="shared" si="76"/>
        <v>16118860</v>
      </c>
      <c r="IO23" s="3">
        <f t="shared" si="77"/>
        <v>26374890</v>
      </c>
      <c r="IP23" s="3">
        <f t="shared" si="78"/>
        <v>22551760</v>
      </c>
      <c r="IQ23" s="3">
        <f t="shared" si="79"/>
        <v>25731600</v>
      </c>
      <c r="IR23" s="3">
        <f t="shared" si="80"/>
        <v>25731600</v>
      </c>
      <c r="IS23" s="3">
        <f t="array" ref="IS23">SUM(IF($C$2:$IR$2&gt;=1,C23:IR23,0))</f>
        <v>281366887.19999999</v>
      </c>
      <c r="IT23" s="5" t="s">
        <v>164</v>
      </c>
    </row>
    <row r="24" spans="1:254" x14ac:dyDescent="0.2">
      <c r="A24" s="2" t="s">
        <v>127</v>
      </c>
      <c r="B24" s="1" t="s">
        <v>128</v>
      </c>
      <c r="C24" s="9">
        <f>RopaCaballero!C24*(1+4.6%)</f>
        <v>244764</v>
      </c>
      <c r="D24" s="9">
        <f>RopaCaballero!D24*(1+4.6%)</f>
        <v>71128</v>
      </c>
      <c r="E24" s="9">
        <f>RopaCaballero!E24*(1+4.6%)</f>
        <v>71128</v>
      </c>
      <c r="F24" s="9">
        <f>RopaCaballero!F24*(1+4.6%)</f>
        <v>29288</v>
      </c>
      <c r="G24" s="9">
        <f>RopaCaballero!G24*(1+4.6%)</f>
        <v>156900</v>
      </c>
      <c r="H24" s="9">
        <f>RopaCaballero!H24*(1+4.6%)</f>
        <v>71128</v>
      </c>
      <c r="I24" s="9">
        <f>RopaCaballero!I24*(1+4.6%)</f>
        <v>18828</v>
      </c>
      <c r="J24" s="9">
        <f>RopaCaballero!J24*(1+4.6%)</f>
        <v>26150</v>
      </c>
      <c r="K24" s="9">
        <f>RopaCaballero!K24*(1+4.6%)</f>
        <v>62760</v>
      </c>
      <c r="L24" s="9">
        <f>RopaCaballero!L24*(1+4.6%)</f>
        <v>79496</v>
      </c>
      <c r="M24" s="9">
        <f>RopaCaballero!M24*(1+4.6%)</f>
        <v>73220</v>
      </c>
      <c r="N24" s="9">
        <f>RopaCaballero!N24*(1+4.6%)</f>
        <v>88910</v>
      </c>
      <c r="O24" s="9">
        <f>RopaCaballero!O24*(1+4.6%)</f>
        <v>20920</v>
      </c>
      <c r="P24" s="9">
        <f>RopaCaballero!P24*(1+4.6%)</f>
        <v>17782</v>
      </c>
      <c r="Q24" s="9">
        <f>RopaCaballero!Q24*(1+4.6%)</f>
        <v>17782</v>
      </c>
      <c r="R24" s="9">
        <f>RopaCaballero!R24*(1+4.6%)</f>
        <v>31380</v>
      </c>
      <c r="S24" s="9">
        <f>RopaCaballero!S24*(1+4.6%)</f>
        <v>244764</v>
      </c>
      <c r="T24" s="9">
        <f>RopaCaballero!T24*(1+4.6%)</f>
        <v>71128</v>
      </c>
      <c r="U24" s="9">
        <f>RopaCaballero!U24*(1+4.6%)</f>
        <v>71128</v>
      </c>
      <c r="V24" s="9">
        <f>RopaCaballero!V24*(1+4.6%)</f>
        <v>29288</v>
      </c>
      <c r="W24" s="9">
        <f>RopaCaballero!W24*(1+4.6%)</f>
        <v>156900</v>
      </c>
      <c r="X24" s="9">
        <f>RopaCaballero!X24*(1+4.6%)</f>
        <v>71128</v>
      </c>
      <c r="Y24" s="9">
        <f>RopaCaballero!Y24*(1+4.6%)</f>
        <v>18828</v>
      </c>
      <c r="Z24" s="9">
        <f>RopaCaballero!Z24*(1+4.6%)</f>
        <v>26150</v>
      </c>
      <c r="AA24" s="9">
        <f>RopaCaballero!AA24*(1+4.6%)</f>
        <v>62760</v>
      </c>
      <c r="AB24" s="9">
        <f>RopaCaballero!AB24*(1+4.6%)</f>
        <v>79496</v>
      </c>
      <c r="AC24" s="9">
        <f>RopaCaballero!AC24*(1+4.6%)</f>
        <v>73220</v>
      </c>
      <c r="AD24" s="9">
        <f>RopaCaballero!AD24*(1+4.6%)</f>
        <v>88910</v>
      </c>
      <c r="AE24" s="9">
        <f>RopaCaballero!AE24*(1+4.6%)</f>
        <v>20920</v>
      </c>
      <c r="AF24" s="9">
        <f>RopaCaballero!AF24*(1+4.6%)</f>
        <v>17782</v>
      </c>
      <c r="AG24" s="9">
        <f>RopaCaballero!AG24*(1+4.6%)</f>
        <v>17782</v>
      </c>
      <c r="AH24" s="9">
        <f>RopaCaballero!AH24*(1+4.6%)</f>
        <v>31380</v>
      </c>
      <c r="AI24" s="9">
        <f>RopaCaballero!AI24*(1+4.6%)</f>
        <v>244764</v>
      </c>
      <c r="AJ24" s="9">
        <f>RopaCaballero!AJ24*(1+4.6%)</f>
        <v>71128</v>
      </c>
      <c r="AK24" s="9">
        <f>RopaCaballero!AK24*(1+4.6%)</f>
        <v>71128</v>
      </c>
      <c r="AL24" s="9">
        <f>RopaCaballero!AL24*(1+4.6%)</f>
        <v>29288</v>
      </c>
      <c r="AM24" s="9">
        <f>RopaCaballero!AM24*(1+4.6%)</f>
        <v>156900</v>
      </c>
      <c r="AN24" s="9">
        <f>RopaCaballero!AN24*(1+4.6%)</f>
        <v>71128</v>
      </c>
      <c r="AO24" s="9">
        <f>RopaCaballero!AO24*(1+4.6%)</f>
        <v>18828</v>
      </c>
      <c r="AP24" s="9">
        <f>RopaCaballero!AP24*(1+4.6%)</f>
        <v>26150</v>
      </c>
      <c r="AQ24" s="9">
        <f>RopaCaballero!AQ24*(1+4.6%)</f>
        <v>62760</v>
      </c>
      <c r="AR24" s="9">
        <f>RopaCaballero!AR24*(1+4.6%)</f>
        <v>79496</v>
      </c>
      <c r="AS24" s="9">
        <f>RopaCaballero!AS24*(1+4.6%)</f>
        <v>73220</v>
      </c>
      <c r="AT24" s="9">
        <f>RopaCaballero!AT24*(1+4.6%)</f>
        <v>88910</v>
      </c>
      <c r="AU24" s="9">
        <f>RopaCaballero!AU24*(1+4.6%)</f>
        <v>20920</v>
      </c>
      <c r="AV24" s="9">
        <f>RopaCaballero!AV24*(1+4.6%)</f>
        <v>17782</v>
      </c>
      <c r="AW24" s="9">
        <f>RopaCaballero!AW24*(1+4.6%)</f>
        <v>17782</v>
      </c>
      <c r="AX24" s="9">
        <f>RopaCaballero!AX24*(1+4.6%)</f>
        <v>31380</v>
      </c>
      <c r="AY24" s="9">
        <f>RopaCaballero!AY24*(1+4.6%)</f>
        <v>523</v>
      </c>
      <c r="AZ24" s="9">
        <f>RopaCaballero!AZ24*(1+4.6%)</f>
        <v>1326118.8</v>
      </c>
      <c r="BA24" s="9">
        <f>RopaCaballero!BA24*(1+4.6%)</f>
        <v>1326118.8</v>
      </c>
      <c r="BB24" s="9">
        <f>RopaCaballero!BB24*(1+4.6%)</f>
        <v>875188.20000000007</v>
      </c>
      <c r="BC24" s="9">
        <f>RopaCaballero!BC24*(1+4.6%)</f>
        <v>875188.20000000007</v>
      </c>
      <c r="BD24" s="9">
        <f>RopaCaballero!BD24*(1+4.6%)</f>
        <v>875188.20000000007</v>
      </c>
      <c r="BE24" s="9">
        <f>RopaCaballero!BE24*(1+4.6%)</f>
        <v>875188.20000000007</v>
      </c>
      <c r="BF24" s="9">
        <f>RopaCaballero!BF24*(1+4.6%)</f>
        <v>875188.20000000007</v>
      </c>
      <c r="BG24" s="9">
        <f>RopaCaballero!BG24*(1+4.6%)</f>
        <v>875188.20000000007</v>
      </c>
      <c r="BH24" s="9">
        <f>RopaCaballero!BH24*(1+4.6%)</f>
        <v>875188.20000000007</v>
      </c>
      <c r="BI24" s="9">
        <f>RopaCaballero!BI24*(1+4.6%)</f>
        <v>875188.20000000007</v>
      </c>
      <c r="BJ24" s="9">
        <f>RopaCaballero!BJ24*(1+4.6%)</f>
        <v>875188.20000000007</v>
      </c>
      <c r="BK24" s="9">
        <f>RopaCaballero!BK24*(1+4.6%)</f>
        <v>875188.20000000007</v>
      </c>
      <c r="BL24" s="9">
        <f>RopaCaballero!BL24*(1+4.6%)</f>
        <v>875188.20000000007</v>
      </c>
      <c r="BM24" s="9">
        <f>RopaCaballero!BM24*(1+4.6%)</f>
        <v>875188.20000000007</v>
      </c>
      <c r="BN24" s="9">
        <f>RopaCaballero!BN24*(1+4.6%)</f>
        <v>875188.20000000007</v>
      </c>
      <c r="BO24" s="9">
        <f>RopaCaballero!BO24*(1+4.6%)</f>
        <v>875188.20000000007</v>
      </c>
      <c r="BP24" s="9">
        <f>RopaCaballero!BP24*(1+4.6%)</f>
        <v>875188.20000000007</v>
      </c>
      <c r="BQ24" s="9">
        <f>RopaCaballero!BQ24*(1+4.6%)</f>
        <v>875188.20000000007</v>
      </c>
      <c r="BR24" s="9">
        <f>RopaCaballero!BR24*(1+4.6%)</f>
        <v>875188.20000000007</v>
      </c>
      <c r="BS24" s="9">
        <f>RopaCaballero!BS24*(1+4.6%)</f>
        <v>875188.20000000007</v>
      </c>
      <c r="BT24" s="9">
        <f>RopaCaballero!BT24*(1+4.6%)</f>
        <v>875188.20000000007</v>
      </c>
      <c r="BU24" s="9">
        <f>RopaCaballero!BU24*(1+4.6%)</f>
        <v>875188.20000000007</v>
      </c>
      <c r="BV24" s="9">
        <f>RopaCaballero!BV24*(1+4.6%)</f>
        <v>875188.20000000007</v>
      </c>
      <c r="BW24" s="9">
        <f>RopaCaballero!BW24*(1+4.6%)</f>
        <v>875188.20000000007</v>
      </c>
      <c r="BX24" s="9">
        <f>RopaCaballero!BX24*(1+4.6%)</f>
        <v>875188.20000000007</v>
      </c>
      <c r="BY24" s="9">
        <f>RopaCaballero!BY24*(1+4.6%)</f>
        <v>875188.20000000007</v>
      </c>
      <c r="BZ24" s="9">
        <f>RopaCaballero!BZ24*(1+4.6%)</f>
        <v>875188.20000000007</v>
      </c>
      <c r="CA24" s="9">
        <f>RopaCaballero!CA24*(1+4.6%)</f>
        <v>875188.20000000007</v>
      </c>
      <c r="CB24" s="9">
        <f>RopaCaballero!CB24*(1+4.6%)</f>
        <v>875188.20000000007</v>
      </c>
      <c r="CC24" s="9">
        <f>RopaCaballero!CC24*(1+4.6%)</f>
        <v>875188.20000000007</v>
      </c>
      <c r="CD24" s="9">
        <f>RopaCaballero!CD24*(1+4.6%)</f>
        <v>875188.20000000007</v>
      </c>
      <c r="CE24" s="9">
        <f>RopaCaballero!CE24*(1+4.6%)</f>
        <v>875188.20000000007</v>
      </c>
      <c r="CF24" s="9">
        <f>RopaCaballero!CF24*(1+4.6%)</f>
        <v>875188.20000000007</v>
      </c>
      <c r="CG24" s="9">
        <f>RopaCaballero!CG24*(1+4.6%)</f>
        <v>875188.20000000007</v>
      </c>
      <c r="CH24" s="9">
        <f>RopaCaballero!CH24*(1+4.6%)</f>
        <v>875188.20000000007</v>
      </c>
      <c r="CI24" s="9">
        <f>RopaCaballero!CI24*(1+4.6%)</f>
        <v>875188.20000000007</v>
      </c>
      <c r="CJ24" s="9">
        <f>RopaCaballero!CJ24*(1+4.6%)</f>
        <v>875188.20000000007</v>
      </c>
      <c r="CK24" s="9">
        <f>RopaCaballero!CK24*(1+4.6%)</f>
        <v>875188.20000000007</v>
      </c>
      <c r="CL24" s="9">
        <f>RopaCaballero!CL24*(1+4.6%)</f>
        <v>875188.20000000007</v>
      </c>
      <c r="CM24" s="9">
        <f>RopaCaballero!CM24*(1+4.6%)</f>
        <v>875188.20000000007</v>
      </c>
      <c r="CN24" s="9">
        <f>RopaCaballero!CN24*(1+4.6%)</f>
        <v>875188.20000000007</v>
      </c>
      <c r="CO24" s="9">
        <f>RopaCaballero!CO24*(1+4.6%)</f>
        <v>875188.20000000007</v>
      </c>
      <c r="CP24" s="9">
        <f>RopaCaballero!CP24*(1+4.6%)</f>
        <v>875188.20000000007</v>
      </c>
      <c r="CQ24" s="9">
        <f>RopaCaballero!CQ24*(1+4.6%)</f>
        <v>875188.20000000007</v>
      </c>
      <c r="CR24" s="9">
        <f>RopaCaballero!CR24*(1+4.6%)</f>
        <v>875188.20000000007</v>
      </c>
      <c r="CS24" s="9">
        <f>RopaCaballero!CS24*(1+4.6%)</f>
        <v>875188.20000000007</v>
      </c>
      <c r="CT24" s="9">
        <f>RopaCaballero!CT24*(1+4.6%)</f>
        <v>875188.20000000007</v>
      </c>
      <c r="CU24" s="9">
        <f>RopaCaballero!CU24*(1+4.6%)</f>
        <v>875188.20000000007</v>
      </c>
      <c r="CV24" s="9">
        <f>RopaCaballero!CV24*(1+4.6%)</f>
        <v>875188.20000000007</v>
      </c>
      <c r="CW24" s="9">
        <f>RopaCaballero!CW24*(1+4.6%)</f>
        <v>875188.20000000007</v>
      </c>
      <c r="CX24" s="9">
        <f>RopaCaballero!CX24*(1+4.6%)</f>
        <v>875188.20000000007</v>
      </c>
      <c r="CY24" s="9">
        <f>RopaCaballero!CY24*(1+4.6%)</f>
        <v>875188.20000000007</v>
      </c>
      <c r="CZ24" s="9">
        <f>RopaCaballero!CZ24*(1+4.6%)</f>
        <v>875188.20000000007</v>
      </c>
      <c r="DA24" s="9">
        <f>RopaCaballero!DA24*(1+4.6%)</f>
        <v>875188.20000000007</v>
      </c>
      <c r="DB24" s="9">
        <f>RopaCaballero!DB24*(1+4.6%)</f>
        <v>875188.20000000007</v>
      </c>
      <c r="DC24" s="9">
        <f>RopaCaballero!DC24*(1+4.6%)</f>
        <v>875188.20000000007</v>
      </c>
      <c r="DD24" s="9">
        <f>RopaCaballero!DD24*(1+4.6%)</f>
        <v>875188.20000000007</v>
      </c>
      <c r="DE24" s="9">
        <f>RopaCaballero!DE24*(1+4.6%)</f>
        <v>875188.20000000007</v>
      </c>
      <c r="DF24" s="9">
        <f>RopaCaballero!DF24*(1+4.6%)</f>
        <v>875188.20000000007</v>
      </c>
      <c r="DG24" s="9">
        <f>RopaCaballero!DG24*(1+4.6%)</f>
        <v>875188.20000000007</v>
      </c>
      <c r="DH24" s="9">
        <f>RopaCaballero!DH24*(1+4.6%)</f>
        <v>875188.20000000007</v>
      </c>
      <c r="DI24" s="9">
        <f>RopaCaballero!DI24*(1+4.6%)</f>
        <v>875188.20000000007</v>
      </c>
      <c r="DJ24" s="9">
        <f>RopaCaballero!DJ24*(1+4.6%)</f>
        <v>875188.20000000007</v>
      </c>
      <c r="DK24" s="9">
        <f>RopaCaballero!DK24*(1+4.6%)</f>
        <v>875188.20000000007</v>
      </c>
      <c r="DL24" s="9">
        <f>RopaCaballero!DL24*(1+4.6%)</f>
        <v>875188.20000000007</v>
      </c>
      <c r="DM24" s="9">
        <f>RopaCaballero!DM24*(1+4.6%)</f>
        <v>875188.20000000007</v>
      </c>
      <c r="DN24" s="9">
        <f>RopaCaballero!DN24*(1+4.6%)</f>
        <v>875188.20000000007</v>
      </c>
      <c r="DO24" s="9">
        <f>RopaCaballero!DO24*(1+4.6%)</f>
        <v>875188.20000000007</v>
      </c>
      <c r="DP24" s="9">
        <f>RopaCaballero!DP24*(1+4.6%)</f>
        <v>875188.20000000007</v>
      </c>
      <c r="DQ24" s="9">
        <f>RopaCaballero!DQ24*(1+4.6%)</f>
        <v>875188.20000000007</v>
      </c>
      <c r="DR24" s="9">
        <f>RopaCaballero!DR24*(1+4.6%)</f>
        <v>875188.20000000007</v>
      </c>
      <c r="DS24" s="9">
        <f>RopaCaballero!DS24*(1+4.6%)</f>
        <v>875188.20000000007</v>
      </c>
      <c r="DT24" s="9">
        <f>RopaCaballero!DT24*(1+4.6%)</f>
        <v>875188.20000000007</v>
      </c>
      <c r="DU24" s="9">
        <f>RopaCaballero!DU24*(1+4.6%)</f>
        <v>875188.20000000007</v>
      </c>
      <c r="DV24" s="9">
        <f>RopaCaballero!DV24*(1+4.6%)</f>
        <v>875188.20000000007</v>
      </c>
      <c r="DW24" s="9">
        <f>RopaCaballero!DW24*(1+4.6%)</f>
        <v>875188.20000000007</v>
      </c>
      <c r="DX24" s="9">
        <f>RopaCaballero!DX24*(1+4.6%)</f>
        <v>875188.20000000007</v>
      </c>
      <c r="DY24" s="9">
        <f>RopaCaballero!DY24*(1+4.6%)</f>
        <v>875188.20000000007</v>
      </c>
      <c r="DZ24" s="9">
        <f>RopaCaballero!DZ24*(1+4.6%)</f>
        <v>875188.20000000007</v>
      </c>
      <c r="EA24" s="9">
        <f>RopaCaballero!EA24*(1+4.6%)</f>
        <v>875188.20000000007</v>
      </c>
      <c r="EB24" s="9">
        <f>RopaCaballero!EB24*(1+4.6%)</f>
        <v>875188.20000000007</v>
      </c>
      <c r="EC24" s="9">
        <f>RopaCaballero!EC24*(1+4.6%)</f>
        <v>875188.20000000007</v>
      </c>
      <c r="ED24" s="9">
        <f>RopaCaballero!ED24*(1+4.6%)</f>
        <v>875188.20000000007</v>
      </c>
      <c r="EE24" s="9">
        <f>RopaCaballero!EE24*(1+4.6%)</f>
        <v>875188.20000000007</v>
      </c>
      <c r="EF24" s="9">
        <f>RopaCaballero!EF24*(1+4.6%)</f>
        <v>875188.20000000007</v>
      </c>
      <c r="EG24" s="9">
        <f>RopaCaballero!EG24*(1+4.6%)</f>
        <v>875188.20000000007</v>
      </c>
      <c r="EH24" s="9">
        <f>RopaCaballero!EH24*(1+4.6%)</f>
        <v>875188.20000000007</v>
      </c>
      <c r="EI24" s="9">
        <f>RopaCaballero!EI24*(1+4.6%)</f>
        <v>875188.20000000007</v>
      </c>
      <c r="EJ24" s="9">
        <f>RopaCaballero!EJ24*(1+4.6%)</f>
        <v>875188.20000000007</v>
      </c>
      <c r="EK24" s="9">
        <f>RopaCaballero!EK24*(1+4.6%)</f>
        <v>875188.20000000007</v>
      </c>
      <c r="EL24" s="9">
        <f>RopaCaballero!EL24*(1+4.6%)</f>
        <v>875188.20000000007</v>
      </c>
      <c r="EM24" s="9">
        <f>RopaCaballero!EM24*(1+4.6%)</f>
        <v>875188.20000000007</v>
      </c>
      <c r="EN24" s="9">
        <f>RopaCaballero!EN24*(1+4.6%)</f>
        <v>875188.20000000007</v>
      </c>
      <c r="EO24" s="9">
        <f>RopaCaballero!EO24*(1+4.6%)</f>
        <v>875188.20000000007</v>
      </c>
      <c r="EP24" s="9">
        <f>RopaCaballero!EP24*(1+4.6%)</f>
        <v>875188.20000000007</v>
      </c>
      <c r="EQ24" s="9">
        <f>RopaCaballero!EQ24*(1+4.6%)</f>
        <v>875188.20000000007</v>
      </c>
      <c r="ER24" s="9">
        <f>RopaCaballero!ER24*(1+4.6%)</f>
        <v>875188.20000000007</v>
      </c>
      <c r="ES24" s="9">
        <f>RopaCaballero!ES24*(1+4.6%)</f>
        <v>875188.20000000007</v>
      </c>
      <c r="ET24" s="9">
        <f>RopaCaballero!ET24*(1+4.6%)</f>
        <v>875188.20000000007</v>
      </c>
      <c r="EU24" s="9">
        <f>RopaCaballero!EU24*(1+4.6%)</f>
        <v>875188.20000000007</v>
      </c>
      <c r="EV24" s="9">
        <f>RopaCaballero!EV24*(1+4.6%)</f>
        <v>875188.20000000007</v>
      </c>
      <c r="EW24" s="9">
        <f>RopaCaballero!EW24*(1+4.6%)</f>
        <v>875188.20000000007</v>
      </c>
      <c r="EX24" s="9">
        <f>RopaCaballero!EX24*(1+4.6%)</f>
        <v>875188.20000000007</v>
      </c>
      <c r="EY24" s="9">
        <f>RopaCaballero!EY24*(1+4.6%)</f>
        <v>875188.20000000007</v>
      </c>
      <c r="EZ24" s="9">
        <f>RopaCaballero!EZ24*(1+4.6%)</f>
        <v>875188.20000000007</v>
      </c>
      <c r="FA24" s="9">
        <f>RopaCaballero!FA24*(1+4.6%)</f>
        <v>875188.20000000007</v>
      </c>
      <c r="FB24" s="9">
        <f>RopaCaballero!FB24*(1+4.6%)</f>
        <v>875188.20000000007</v>
      </c>
      <c r="FC24" s="9">
        <f>RopaCaballero!FC24*(1+4.6%)</f>
        <v>875188.20000000007</v>
      </c>
      <c r="FD24" s="9">
        <f>RopaCaballero!FD24*(1+4.6%)</f>
        <v>875188.20000000007</v>
      </c>
      <c r="FE24" s="9">
        <f>RopaCaballero!FE24*(1+4.6%)</f>
        <v>875188.20000000007</v>
      </c>
      <c r="FF24" s="9">
        <f>RopaCaballero!FF24*(1+4.6%)</f>
        <v>875188.20000000007</v>
      </c>
      <c r="FG24" s="9">
        <f>RopaCaballero!FG24*(1+4.6%)</f>
        <v>875188.20000000007</v>
      </c>
      <c r="FH24" s="9">
        <f>RopaCaballero!FH24*(1+4.6%)</f>
        <v>875188.20000000007</v>
      </c>
      <c r="FI24" s="9">
        <f>RopaCaballero!FI24*(1+4.6%)</f>
        <v>875188.20000000007</v>
      </c>
      <c r="FJ24" s="3">
        <f t="shared" si="81"/>
        <v>345180</v>
      </c>
      <c r="FK24" s="3">
        <f t="shared" si="82"/>
        <v>345180</v>
      </c>
      <c r="FL24" s="3">
        <f t="shared" si="83"/>
        <v>345180</v>
      </c>
      <c r="FM24" s="3">
        <f t="shared" si="1"/>
        <v>345180</v>
      </c>
      <c r="FN24" s="3">
        <f t="shared" si="2"/>
        <v>345180</v>
      </c>
      <c r="FO24" s="3">
        <f t="shared" si="3"/>
        <v>345180</v>
      </c>
      <c r="FP24" s="3">
        <f t="shared" si="4"/>
        <v>307524</v>
      </c>
      <c r="FQ24" s="3">
        <f t="shared" si="5"/>
        <v>307524</v>
      </c>
      <c r="FR24" s="3">
        <f t="shared" si="6"/>
        <v>307524</v>
      </c>
      <c r="FS24" s="3">
        <f t="shared" si="7"/>
        <v>316938</v>
      </c>
      <c r="FT24" s="3">
        <f t="shared" si="8"/>
        <v>316938</v>
      </c>
      <c r="FU24" s="3">
        <f t="shared" si="9"/>
        <v>316938</v>
      </c>
      <c r="FV24" s="3">
        <f t="shared" si="84"/>
        <v>160038</v>
      </c>
      <c r="FW24" s="3">
        <f t="shared" si="85"/>
        <v>160038</v>
      </c>
      <c r="FX24" s="3">
        <f t="shared" si="86"/>
        <v>160038</v>
      </c>
      <c r="FY24" s="3">
        <f t="shared" si="11"/>
        <v>150624</v>
      </c>
      <c r="FZ24" s="3">
        <f t="shared" si="12"/>
        <v>150624</v>
      </c>
      <c r="GA24" s="3">
        <f t="shared" si="13"/>
        <v>150624</v>
      </c>
      <c r="GB24" s="3">
        <f t="shared" si="14"/>
        <v>150624</v>
      </c>
      <c r="GC24" s="3">
        <f t="shared" si="15"/>
        <v>150624</v>
      </c>
      <c r="GD24" s="3">
        <f t="shared" si="16"/>
        <v>150624</v>
      </c>
      <c r="GE24" s="3">
        <f t="shared" si="17"/>
        <v>160038</v>
      </c>
      <c r="GF24" s="3">
        <f t="shared" si="18"/>
        <v>160038</v>
      </c>
      <c r="GG24" s="3">
        <f t="shared" si="19"/>
        <v>160038</v>
      </c>
      <c r="GH24" s="14">
        <f t="shared" si="20"/>
        <v>20920</v>
      </c>
      <c r="GI24" s="3">
        <f t="shared" si="21"/>
        <v>20920</v>
      </c>
      <c r="GJ24" s="3">
        <f t="shared" si="22"/>
        <v>20920</v>
      </c>
      <c r="GK24" s="3">
        <f t="shared" si="23"/>
        <v>18828</v>
      </c>
      <c r="GL24" s="3">
        <f t="shared" si="24"/>
        <v>18828</v>
      </c>
      <c r="GM24" s="3">
        <f t="shared" si="25"/>
        <v>18828</v>
      </c>
      <c r="GN24" s="3">
        <f t="shared" si="26"/>
        <v>26150</v>
      </c>
      <c r="GO24" s="3">
        <f t="shared" si="27"/>
        <v>26150</v>
      </c>
      <c r="GP24" s="3">
        <f t="shared" si="28"/>
        <v>26150</v>
      </c>
      <c r="GQ24" s="3">
        <f t="shared" si="29"/>
        <v>31380</v>
      </c>
      <c r="GR24" s="3">
        <f t="shared" si="30"/>
        <v>31380</v>
      </c>
      <c r="GS24" s="3">
        <f t="shared" si="31"/>
        <v>31380</v>
      </c>
      <c r="GT24" s="3">
        <f t="shared" si="32"/>
        <v>17782</v>
      </c>
      <c r="GU24" s="3">
        <f t="shared" si="33"/>
        <v>17782</v>
      </c>
      <c r="GV24" s="3">
        <f t="shared" si="34"/>
        <v>17782</v>
      </c>
      <c r="GW24" s="3">
        <f t="shared" si="35"/>
        <v>17782</v>
      </c>
      <c r="GX24" s="3">
        <f t="shared" si="36"/>
        <v>17782</v>
      </c>
      <c r="GY24" s="3">
        <f t="shared" si="37"/>
        <v>17782</v>
      </c>
      <c r="GZ24" s="3">
        <f t="shared" si="38"/>
        <v>523</v>
      </c>
      <c r="HA24" s="3">
        <f t="shared" si="38"/>
        <v>1326118.8</v>
      </c>
      <c r="HB24" s="3">
        <f t="shared" si="38"/>
        <v>1326118.8</v>
      </c>
      <c r="HC24" s="3">
        <f t="shared" si="39"/>
        <v>2625564.6</v>
      </c>
      <c r="HD24" s="3">
        <f t="shared" si="40"/>
        <v>2625564.6</v>
      </c>
      <c r="HE24" s="3">
        <f t="shared" si="41"/>
        <v>2625564.6</v>
      </c>
      <c r="HF24" s="3">
        <f t="shared" si="42"/>
        <v>2625564.6</v>
      </c>
      <c r="HG24" s="3">
        <f t="shared" si="43"/>
        <v>2625564.6</v>
      </c>
      <c r="HH24" s="3">
        <f t="shared" si="44"/>
        <v>2625564.6</v>
      </c>
      <c r="HI24" s="3">
        <f t="shared" si="45"/>
        <v>2625564.6</v>
      </c>
      <c r="HJ24" s="3">
        <f t="shared" si="46"/>
        <v>2625564.6</v>
      </c>
      <c r="HK24" s="3">
        <f t="shared" si="47"/>
        <v>2625564.6</v>
      </c>
      <c r="HL24" s="3">
        <f t="shared" si="48"/>
        <v>2625564.6</v>
      </c>
      <c r="HM24" s="3">
        <f t="shared" si="49"/>
        <v>2625564.6</v>
      </c>
      <c r="HN24" s="3">
        <f t="shared" si="50"/>
        <v>2625564.6</v>
      </c>
      <c r="HO24" s="3">
        <f t="shared" si="51"/>
        <v>2625564.6</v>
      </c>
      <c r="HP24" s="3">
        <f t="shared" si="52"/>
        <v>2625564.6</v>
      </c>
      <c r="HQ24" s="3">
        <f t="shared" si="53"/>
        <v>2625564.6</v>
      </c>
      <c r="HR24" s="3">
        <f t="shared" si="54"/>
        <v>2625564.6</v>
      </c>
      <c r="HS24" s="3">
        <f t="shared" si="55"/>
        <v>2625564.6</v>
      </c>
      <c r="HT24" s="3">
        <f t="shared" si="56"/>
        <v>2625564.6</v>
      </c>
      <c r="HU24" s="3">
        <f t="shared" si="57"/>
        <v>2625564.6</v>
      </c>
      <c r="HV24" s="3">
        <f t="shared" si="58"/>
        <v>2625564.6</v>
      </c>
      <c r="HW24" s="3">
        <f t="shared" si="59"/>
        <v>2625564.6</v>
      </c>
      <c r="HX24" s="3">
        <f t="shared" si="60"/>
        <v>1750376.4000000001</v>
      </c>
      <c r="HY24" s="3">
        <f t="shared" si="61"/>
        <v>1750376.4000000001</v>
      </c>
      <c r="HZ24" s="3">
        <f t="shared" si="62"/>
        <v>1750376.4000000001</v>
      </c>
      <c r="IA24" s="3">
        <f t="shared" si="63"/>
        <v>1750376.4000000001</v>
      </c>
      <c r="IB24" s="3">
        <f t="shared" si="64"/>
        <v>1750376.4000000001</v>
      </c>
      <c r="IC24" s="3">
        <f t="shared" si="65"/>
        <v>1750376.4000000001</v>
      </c>
      <c r="ID24" s="3">
        <f t="shared" si="66"/>
        <v>1750376.4000000001</v>
      </c>
      <c r="IE24" s="3">
        <f t="shared" si="67"/>
        <v>1750376.4000000001</v>
      </c>
      <c r="IF24" s="3">
        <f t="shared" si="68"/>
        <v>1750376.4000000001</v>
      </c>
      <c r="IG24" s="3">
        <f t="shared" si="69"/>
        <v>1750376.4000000001</v>
      </c>
      <c r="IH24" s="3">
        <f t="shared" si="70"/>
        <v>1750376.4000000001</v>
      </c>
      <c r="II24" s="3">
        <f t="shared" si="71"/>
        <v>1750376.4000000001</v>
      </c>
      <c r="IJ24" s="3">
        <f t="shared" si="72"/>
        <v>1750376.4000000001</v>
      </c>
      <c r="IK24" s="3">
        <f t="shared" si="73"/>
        <v>1750376.4000000001</v>
      </c>
      <c r="IL24" s="3">
        <f t="shared" si="74"/>
        <v>1750376.4000000001</v>
      </c>
      <c r="IM24" s="3">
        <f t="shared" si="75"/>
        <v>1750376.4000000001</v>
      </c>
      <c r="IN24" s="3">
        <f t="shared" si="76"/>
        <v>1750376.4000000001</v>
      </c>
      <c r="IO24" s="3">
        <f t="shared" si="77"/>
        <v>2625564.6</v>
      </c>
      <c r="IP24" s="3">
        <f t="shared" si="78"/>
        <v>1750376.4000000001</v>
      </c>
      <c r="IQ24" s="3">
        <f t="shared" si="79"/>
        <v>1750376.4000000001</v>
      </c>
      <c r="IR24" s="3">
        <f t="shared" si="80"/>
        <v>1750376.4000000001</v>
      </c>
      <c r="IS24" s="3">
        <f t="array" ref="IS24">SUM(IF($C$2:$IR$2&gt;=1,C24:IR24,0))</f>
        <v>25752415.399999999</v>
      </c>
      <c r="IT24" s="5" t="s">
        <v>164</v>
      </c>
    </row>
    <row r="25" spans="1:254" x14ac:dyDescent="0.2">
      <c r="A25" s="2" t="s">
        <v>139</v>
      </c>
      <c r="B25" s="1" t="s">
        <v>128</v>
      </c>
      <c r="C25" s="9">
        <f>RopaCaballero!C25*(1+4.6%)</f>
        <v>244764</v>
      </c>
      <c r="D25" s="9">
        <f>RopaCaballero!D25*(1+4.6%)</f>
        <v>71128</v>
      </c>
      <c r="E25" s="9">
        <f>RopaCaballero!E25*(1+4.6%)</f>
        <v>71128</v>
      </c>
      <c r="F25" s="9">
        <f>RopaCaballero!F25*(1+4.6%)</f>
        <v>29288</v>
      </c>
      <c r="G25" s="9">
        <f>RopaCaballero!G25*(1+4.6%)</f>
        <v>156900</v>
      </c>
      <c r="H25" s="9">
        <f>RopaCaballero!H25*(1+4.6%)</f>
        <v>71128</v>
      </c>
      <c r="I25" s="9">
        <f>RopaCaballero!I25*(1+4.6%)</f>
        <v>18828</v>
      </c>
      <c r="J25" s="9">
        <f>RopaCaballero!J25*(1+4.6%)</f>
        <v>26150</v>
      </c>
      <c r="K25" s="9">
        <f>RopaCaballero!K25*(1+4.6%)</f>
        <v>62760</v>
      </c>
      <c r="L25" s="9">
        <f>RopaCaballero!L25*(1+4.6%)</f>
        <v>79496</v>
      </c>
      <c r="M25" s="9">
        <f>RopaCaballero!M25*(1+4.6%)</f>
        <v>73220</v>
      </c>
      <c r="N25" s="9">
        <f>RopaCaballero!N25*(1+4.6%)</f>
        <v>88910</v>
      </c>
      <c r="O25" s="9">
        <f>RopaCaballero!O25*(1+4.6%)</f>
        <v>20920</v>
      </c>
      <c r="P25" s="9">
        <f>RopaCaballero!P25*(1+4.6%)</f>
        <v>17782</v>
      </c>
      <c r="Q25" s="9">
        <f>RopaCaballero!Q25*(1+4.6%)</f>
        <v>17782</v>
      </c>
      <c r="R25" s="9">
        <f>RopaCaballero!R25*(1+4.6%)</f>
        <v>31380</v>
      </c>
      <c r="S25" s="9">
        <f>RopaCaballero!S25*(1+4.6%)</f>
        <v>243718</v>
      </c>
      <c r="T25" s="9">
        <f>RopaCaballero!T25*(1+4.6%)</f>
        <v>70082</v>
      </c>
      <c r="U25" s="9">
        <f>RopaCaballero!U25*(1+4.6%)</f>
        <v>70082</v>
      </c>
      <c r="V25" s="9">
        <f>RopaCaballero!V25*(1+4.6%)</f>
        <v>28242</v>
      </c>
      <c r="W25" s="9">
        <f>RopaCaballero!W25*(1+4.6%)</f>
        <v>155854</v>
      </c>
      <c r="X25" s="9">
        <f>RopaCaballero!X25*(1+4.6%)</f>
        <v>70082</v>
      </c>
      <c r="Y25" s="9">
        <f>RopaCaballero!Y25*(1+4.6%)</f>
        <v>17782</v>
      </c>
      <c r="Z25" s="9">
        <f>RopaCaballero!Z25*(1+4.6%)</f>
        <v>25104</v>
      </c>
      <c r="AA25" s="9">
        <f>RopaCaballero!AA25*(1+4.6%)</f>
        <v>61714</v>
      </c>
      <c r="AB25" s="9">
        <f>RopaCaballero!AB25*(1+4.6%)</f>
        <v>78450</v>
      </c>
      <c r="AC25" s="9">
        <f>RopaCaballero!AC25*(1+4.6%)</f>
        <v>72174</v>
      </c>
      <c r="AD25" s="9">
        <f>RopaCaballero!AD25*(1+4.6%)</f>
        <v>87864</v>
      </c>
      <c r="AE25" s="9">
        <f>RopaCaballero!AE25*(1+4.6%)</f>
        <v>19874</v>
      </c>
      <c r="AF25" s="9">
        <f>RopaCaballero!AF25*(1+4.6%)</f>
        <v>16736</v>
      </c>
      <c r="AG25" s="9">
        <f>RopaCaballero!AG25*(1+4.6%)</f>
        <v>16736</v>
      </c>
      <c r="AH25" s="9">
        <f>RopaCaballero!AH25*(1+4.6%)</f>
        <v>30334</v>
      </c>
      <c r="AI25" s="9">
        <f>RopaCaballero!AI25*(1+4.6%)</f>
        <v>242776.6</v>
      </c>
      <c r="AJ25" s="9">
        <f>RopaCaballero!AJ25*(1+4.6%)</f>
        <v>69140.600000000006</v>
      </c>
      <c r="AK25" s="9">
        <f>RopaCaballero!AK25*(1+4.6%)</f>
        <v>69140.600000000006</v>
      </c>
      <c r="AL25" s="9">
        <f>RopaCaballero!AL25*(1+4.6%)</f>
        <v>27300.600000000002</v>
      </c>
      <c r="AM25" s="9">
        <f>RopaCaballero!AM25*(1+4.6%)</f>
        <v>154912.6</v>
      </c>
      <c r="AN25" s="9">
        <f>RopaCaballero!AN25*(1+4.6%)</f>
        <v>69140.600000000006</v>
      </c>
      <c r="AO25" s="9">
        <f>RopaCaballero!AO25*(1+4.6%)</f>
        <v>16840.600000000002</v>
      </c>
      <c r="AP25" s="9">
        <f>RopaCaballero!AP25*(1+4.6%)</f>
        <v>24162.600000000002</v>
      </c>
      <c r="AQ25" s="9">
        <f>RopaCaballero!AQ25*(1+4.6%)</f>
        <v>60772.600000000006</v>
      </c>
      <c r="AR25" s="9">
        <f>RopaCaballero!AR25*(1+4.6%)</f>
        <v>77508.600000000006</v>
      </c>
      <c r="AS25" s="9">
        <f>RopaCaballero!AS25*(1+4.6%)</f>
        <v>71232.600000000006</v>
      </c>
      <c r="AT25" s="9">
        <f>RopaCaballero!AT25*(1+4.6%)</f>
        <v>86922.6</v>
      </c>
      <c r="AU25" s="9">
        <f>RopaCaballero!AU25*(1+4.6%)</f>
        <v>18932.600000000002</v>
      </c>
      <c r="AV25" s="9">
        <f>RopaCaballero!AV25*(1+4.6%)</f>
        <v>15794.6</v>
      </c>
      <c r="AW25" s="9">
        <f>RopaCaballero!AW25*(1+4.6%)</f>
        <v>15794.6</v>
      </c>
      <c r="AX25" s="9">
        <f>RopaCaballero!AX25*(1+4.6%)</f>
        <v>29392.600000000002</v>
      </c>
      <c r="AY25" s="9">
        <f>RopaCaballero!AY25*(1+4.6%)</f>
        <v>20920</v>
      </c>
      <c r="AZ25" s="9">
        <f>RopaCaballero!AZ25*(1+4.6%)</f>
        <v>523000</v>
      </c>
      <c r="BA25" s="9">
        <f>RopaCaballero!BA25*(1+4.6%)</f>
        <v>627600</v>
      </c>
      <c r="BB25" s="9">
        <f>RopaCaballero!BB25*(1+4.6%)</f>
        <v>2092000</v>
      </c>
      <c r="BC25" s="9">
        <f>RopaCaballero!BC25*(1+4.6%)</f>
        <v>2092000</v>
      </c>
      <c r="BD25" s="9">
        <f>RopaCaballero!BD25*(1+4.6%)</f>
        <v>2092000</v>
      </c>
      <c r="BE25" s="9">
        <f>RopaCaballero!BE25*(1+4.6%)</f>
        <v>2092000</v>
      </c>
      <c r="BF25" s="9">
        <f>RopaCaballero!BF25*(1+4.6%)</f>
        <v>2092000</v>
      </c>
      <c r="BG25" s="9">
        <f>RopaCaballero!BG25*(1+4.6%)</f>
        <v>2092000</v>
      </c>
      <c r="BH25" s="9">
        <f>RopaCaballero!BH25*(1+4.6%)</f>
        <v>2092000</v>
      </c>
      <c r="BI25" s="9">
        <f>RopaCaballero!BI25*(1+4.6%)</f>
        <v>2092000</v>
      </c>
      <c r="BJ25" s="9">
        <f>RopaCaballero!BJ25*(1+4.6%)</f>
        <v>2092000</v>
      </c>
      <c r="BK25" s="9">
        <f>RopaCaballero!BK25*(1+4.6%)</f>
        <v>2092000</v>
      </c>
      <c r="BL25" s="9">
        <f>RopaCaballero!BL25*(1+4.6%)</f>
        <v>2092000</v>
      </c>
      <c r="BM25" s="9">
        <f>RopaCaballero!BM25*(1+4.6%)</f>
        <v>2092000</v>
      </c>
      <c r="BN25" s="9">
        <f>RopaCaballero!BN25*(1+4.6%)</f>
        <v>2092000</v>
      </c>
      <c r="BO25" s="9">
        <f>RopaCaballero!BO25*(1+4.6%)</f>
        <v>2092000</v>
      </c>
      <c r="BP25" s="9">
        <f>RopaCaballero!BP25*(1+4.6%)</f>
        <v>2092000</v>
      </c>
      <c r="BQ25" s="9">
        <f>RopaCaballero!BQ25*(1+4.6%)</f>
        <v>2092000</v>
      </c>
      <c r="BR25" s="9">
        <f>RopaCaballero!BR25*(1+4.6%)</f>
        <v>2081540</v>
      </c>
      <c r="BS25" s="9">
        <f>RopaCaballero!BS25*(1+4.6%)</f>
        <v>2081540</v>
      </c>
      <c r="BT25" s="9">
        <f>RopaCaballero!BT25*(1+4.6%)</f>
        <v>2081540</v>
      </c>
      <c r="BU25" s="9">
        <f>RopaCaballero!BU25*(1+4.6%)</f>
        <v>2081540</v>
      </c>
      <c r="BV25" s="9">
        <f>RopaCaballero!BV25*(1+4.6%)</f>
        <v>2081540</v>
      </c>
      <c r="BW25" s="9">
        <f>RopaCaballero!BW25*(1+4.6%)</f>
        <v>2081540</v>
      </c>
      <c r="BX25" s="9">
        <f>RopaCaballero!BX25*(1+4.6%)</f>
        <v>2081540</v>
      </c>
      <c r="BY25" s="9">
        <f>RopaCaballero!BY25*(1+4.6%)</f>
        <v>2081540</v>
      </c>
      <c r="BZ25" s="9">
        <f>RopaCaballero!BZ25*(1+4.6%)</f>
        <v>2081540</v>
      </c>
      <c r="CA25" s="9">
        <f>RopaCaballero!CA25*(1+4.6%)</f>
        <v>2081540</v>
      </c>
      <c r="CB25" s="9">
        <f>RopaCaballero!CB25*(1+4.6%)</f>
        <v>2081540</v>
      </c>
      <c r="CC25" s="9">
        <f>RopaCaballero!CC25*(1+4.6%)</f>
        <v>2081540</v>
      </c>
      <c r="CD25" s="9">
        <f>RopaCaballero!CD25*(1+4.6%)</f>
        <v>2081540</v>
      </c>
      <c r="CE25" s="9">
        <f>RopaCaballero!CE25*(1+4.6%)</f>
        <v>2081540</v>
      </c>
      <c r="CF25" s="9">
        <f>RopaCaballero!CF25*(1+4.6%)</f>
        <v>2081540</v>
      </c>
      <c r="CG25" s="9">
        <f>RopaCaballero!CG25*(1+4.6%)</f>
        <v>2081540</v>
      </c>
      <c r="CH25" s="9">
        <f>RopaCaballero!CH25*(1+4.6%)</f>
        <v>2076310</v>
      </c>
      <c r="CI25" s="9">
        <f>RopaCaballero!CI25*(1+4.6%)</f>
        <v>2076310</v>
      </c>
      <c r="CJ25" s="9">
        <f>RopaCaballero!CJ25*(1+4.6%)</f>
        <v>2076310</v>
      </c>
      <c r="CK25" s="9">
        <f>RopaCaballero!CK25*(1+4.6%)</f>
        <v>2076310</v>
      </c>
      <c r="CL25" s="9">
        <f>RopaCaballero!CL25*(1+4.6%)</f>
        <v>2076310</v>
      </c>
      <c r="CM25" s="9">
        <f>RopaCaballero!CM25*(1+4.6%)</f>
        <v>2076310</v>
      </c>
      <c r="CN25" s="9">
        <f>RopaCaballero!CN25*(1+4.6%)</f>
        <v>2076310</v>
      </c>
      <c r="CO25" s="9">
        <f>RopaCaballero!CO25*(1+4.6%)</f>
        <v>2076310</v>
      </c>
      <c r="CP25" s="9">
        <f>RopaCaballero!CP25*(1+4.6%)</f>
        <v>2076310</v>
      </c>
      <c r="CQ25" s="9">
        <f>RopaCaballero!CQ25*(1+4.6%)</f>
        <v>2076310</v>
      </c>
      <c r="CR25" s="9">
        <f>RopaCaballero!CR25*(1+4.6%)</f>
        <v>2076310</v>
      </c>
      <c r="CS25" s="9">
        <f>RopaCaballero!CS25*(1+4.6%)</f>
        <v>2076310</v>
      </c>
      <c r="CT25" s="9">
        <f>RopaCaballero!CT25*(1+4.6%)</f>
        <v>2076310</v>
      </c>
      <c r="CU25" s="9">
        <f>RopaCaballero!CU25*(1+4.6%)</f>
        <v>2076310</v>
      </c>
      <c r="CV25" s="9">
        <f>RopaCaballero!CV25*(1+4.6%)</f>
        <v>2076310</v>
      </c>
      <c r="CW25" s="9">
        <f>RopaCaballero!CW25*(1+4.6%)</f>
        <v>2076310</v>
      </c>
      <c r="CX25" s="9">
        <f>RopaCaballero!CX25*(1+4.6%)</f>
        <v>2071080</v>
      </c>
      <c r="CY25" s="9">
        <f>RopaCaballero!CY25*(1+4.6%)</f>
        <v>2071080</v>
      </c>
      <c r="CZ25" s="9">
        <f>RopaCaballero!CZ25*(1+4.6%)</f>
        <v>2071080</v>
      </c>
      <c r="DA25" s="9">
        <f>RopaCaballero!DA25*(1+4.6%)</f>
        <v>2071080</v>
      </c>
      <c r="DB25" s="9">
        <f>RopaCaballero!DB25*(1+4.6%)</f>
        <v>2071080</v>
      </c>
      <c r="DC25" s="9">
        <f>RopaCaballero!DC25*(1+4.6%)</f>
        <v>2071080</v>
      </c>
      <c r="DD25" s="9">
        <f>RopaCaballero!DD25*(1+4.6%)</f>
        <v>2071080</v>
      </c>
      <c r="DE25" s="9">
        <f>RopaCaballero!DE25*(1+4.6%)</f>
        <v>2071080</v>
      </c>
      <c r="DF25" s="9">
        <f>RopaCaballero!DF25*(1+4.6%)</f>
        <v>2071080</v>
      </c>
      <c r="DG25" s="9">
        <f>RopaCaballero!DG25*(1+4.6%)</f>
        <v>2071080</v>
      </c>
      <c r="DH25" s="9">
        <f>RopaCaballero!DH25*(1+4.6%)</f>
        <v>2071080</v>
      </c>
      <c r="DI25" s="9">
        <f>RopaCaballero!DI25*(1+4.6%)</f>
        <v>2071080</v>
      </c>
      <c r="DJ25" s="9">
        <f>RopaCaballero!DJ25*(1+4.6%)</f>
        <v>2071080</v>
      </c>
      <c r="DK25" s="9">
        <f>RopaCaballero!DK25*(1+4.6%)</f>
        <v>2071080</v>
      </c>
      <c r="DL25" s="9">
        <f>RopaCaballero!DL25*(1+4.6%)</f>
        <v>2071080</v>
      </c>
      <c r="DM25" s="9">
        <f>RopaCaballero!DM25*(1+4.6%)</f>
        <v>2071080</v>
      </c>
      <c r="DN25" s="9">
        <f>RopaCaballero!DN25*(1+4.6%)</f>
        <v>2065850</v>
      </c>
      <c r="DO25" s="9">
        <f>RopaCaballero!DO25*(1+4.6%)</f>
        <v>2065850</v>
      </c>
      <c r="DP25" s="9">
        <f>RopaCaballero!DP25*(1+4.6%)</f>
        <v>2065850</v>
      </c>
      <c r="DQ25" s="9">
        <f>RopaCaballero!DQ25*(1+4.6%)</f>
        <v>2065850</v>
      </c>
      <c r="DR25" s="9">
        <f>RopaCaballero!DR25*(1+4.6%)</f>
        <v>2065850</v>
      </c>
      <c r="DS25" s="9">
        <f>RopaCaballero!DS25*(1+4.6%)</f>
        <v>2065850</v>
      </c>
      <c r="DT25" s="9">
        <f>RopaCaballero!DT25*(1+4.6%)</f>
        <v>2065850</v>
      </c>
      <c r="DU25" s="9">
        <f>RopaCaballero!DU25*(1+4.6%)</f>
        <v>2065850</v>
      </c>
      <c r="DV25" s="9">
        <f>RopaCaballero!DV25*(1+4.6%)</f>
        <v>2065850</v>
      </c>
      <c r="DW25" s="9">
        <f>RopaCaballero!DW25*(1+4.6%)</f>
        <v>2065850</v>
      </c>
      <c r="DX25" s="9">
        <f>RopaCaballero!DX25*(1+4.6%)</f>
        <v>2065850</v>
      </c>
      <c r="DY25" s="9">
        <f>RopaCaballero!DY25*(1+4.6%)</f>
        <v>2065850</v>
      </c>
      <c r="DZ25" s="9">
        <f>RopaCaballero!DZ25*(1+4.6%)</f>
        <v>2065850</v>
      </c>
      <c r="EA25" s="9">
        <f>RopaCaballero!EA25*(1+4.6%)</f>
        <v>2065850</v>
      </c>
      <c r="EB25" s="9">
        <f>RopaCaballero!EB25*(1+4.6%)</f>
        <v>2065850</v>
      </c>
      <c r="EC25" s="9">
        <f>RopaCaballero!EC25*(1+4.6%)</f>
        <v>2065850</v>
      </c>
      <c r="ED25" s="9">
        <f>RopaCaballero!ED25*(1+4.6%)</f>
        <v>2060620</v>
      </c>
      <c r="EE25" s="9">
        <f>RopaCaballero!EE25*(1+4.6%)</f>
        <v>2060620</v>
      </c>
      <c r="EF25" s="9">
        <f>RopaCaballero!EF25*(1+4.6%)</f>
        <v>2060620</v>
      </c>
      <c r="EG25" s="9">
        <f>RopaCaballero!EG25*(1+4.6%)</f>
        <v>2060620</v>
      </c>
      <c r="EH25" s="9">
        <f>RopaCaballero!EH25*(1+4.6%)</f>
        <v>2060620</v>
      </c>
      <c r="EI25" s="9">
        <f>RopaCaballero!EI25*(1+4.6%)</f>
        <v>2060620</v>
      </c>
      <c r="EJ25" s="9">
        <f>RopaCaballero!EJ25*(1+4.6%)</f>
        <v>2060620</v>
      </c>
      <c r="EK25" s="9">
        <f>RopaCaballero!EK25*(1+4.6%)</f>
        <v>2060620</v>
      </c>
      <c r="EL25" s="9">
        <f>RopaCaballero!EL25*(1+4.6%)</f>
        <v>2060620</v>
      </c>
      <c r="EM25" s="9">
        <f>RopaCaballero!EM25*(1+4.6%)</f>
        <v>2060620</v>
      </c>
      <c r="EN25" s="9">
        <f>RopaCaballero!EN25*(1+4.6%)</f>
        <v>2060620</v>
      </c>
      <c r="EO25" s="9">
        <f>RopaCaballero!EO25*(1+4.6%)</f>
        <v>2060620</v>
      </c>
      <c r="EP25" s="9">
        <f>RopaCaballero!EP25*(1+4.6%)</f>
        <v>2060620</v>
      </c>
      <c r="EQ25" s="9">
        <f>RopaCaballero!EQ25*(1+4.6%)</f>
        <v>2060620</v>
      </c>
      <c r="ER25" s="9">
        <f>RopaCaballero!ER25*(1+4.6%)</f>
        <v>2060620</v>
      </c>
      <c r="ES25" s="9">
        <f>RopaCaballero!ES25*(1+4.6%)</f>
        <v>2060620</v>
      </c>
      <c r="ET25" s="9">
        <f>RopaCaballero!ET25*(1+4.6%)</f>
        <v>2055390</v>
      </c>
      <c r="EU25" s="9">
        <f>RopaCaballero!EU25*(1+4.6%)</f>
        <v>2055390</v>
      </c>
      <c r="EV25" s="9">
        <f>RopaCaballero!EV25*(1+4.6%)</f>
        <v>2055390</v>
      </c>
      <c r="EW25" s="9">
        <f>RopaCaballero!EW25*(1+4.6%)</f>
        <v>2055390</v>
      </c>
      <c r="EX25" s="9">
        <f>RopaCaballero!EX25*(1+4.6%)</f>
        <v>2055390</v>
      </c>
      <c r="EY25" s="9">
        <f>RopaCaballero!EY25*(1+4.6%)</f>
        <v>2055390</v>
      </c>
      <c r="EZ25" s="9">
        <f>RopaCaballero!EZ25*(1+4.6%)</f>
        <v>2055390</v>
      </c>
      <c r="FA25" s="9">
        <f>RopaCaballero!FA25*(1+4.6%)</f>
        <v>2055390</v>
      </c>
      <c r="FB25" s="9">
        <f>RopaCaballero!FB25*(1+4.6%)</f>
        <v>2055390</v>
      </c>
      <c r="FC25" s="9">
        <f>RopaCaballero!FC25*(1+4.6%)</f>
        <v>2055390</v>
      </c>
      <c r="FD25" s="9">
        <f>RopaCaballero!FD25*(1+4.6%)</f>
        <v>2055390</v>
      </c>
      <c r="FE25" s="9">
        <f>RopaCaballero!FE25*(1+4.6%)</f>
        <v>2055390</v>
      </c>
      <c r="FF25" s="9">
        <f>RopaCaballero!FF25*(1+4.6%)</f>
        <v>2055390</v>
      </c>
      <c r="FG25" s="9">
        <f>RopaCaballero!FG25*(1+4.6%)</f>
        <v>2055390</v>
      </c>
      <c r="FH25" s="9">
        <f>RopaCaballero!FH25*(1+4.6%)</f>
        <v>2055390</v>
      </c>
      <c r="FI25" s="9">
        <f>RopaCaballero!FI25*(1+4.6%)</f>
        <v>2055390</v>
      </c>
      <c r="FJ25" s="3">
        <f t="shared" si="81"/>
        <v>345180</v>
      </c>
      <c r="FK25" s="3">
        <f t="shared" si="82"/>
        <v>342042</v>
      </c>
      <c r="FL25" s="3">
        <f t="shared" si="83"/>
        <v>339217.8</v>
      </c>
      <c r="FM25" s="3">
        <f t="shared" si="1"/>
        <v>345180</v>
      </c>
      <c r="FN25" s="3">
        <f t="shared" si="2"/>
        <v>342042</v>
      </c>
      <c r="FO25" s="3">
        <f t="shared" si="3"/>
        <v>339217.8</v>
      </c>
      <c r="FP25" s="3">
        <f t="shared" si="4"/>
        <v>307524</v>
      </c>
      <c r="FQ25" s="3">
        <f t="shared" si="5"/>
        <v>304386</v>
      </c>
      <c r="FR25" s="3">
        <f t="shared" si="6"/>
        <v>301561.80000000005</v>
      </c>
      <c r="FS25" s="3">
        <f t="shared" si="7"/>
        <v>316938</v>
      </c>
      <c r="FT25" s="3">
        <f t="shared" si="8"/>
        <v>313800</v>
      </c>
      <c r="FU25" s="3">
        <f t="shared" si="9"/>
        <v>310975.80000000005</v>
      </c>
      <c r="FV25" s="3">
        <f t="shared" si="84"/>
        <v>160038</v>
      </c>
      <c r="FW25" s="3">
        <f t="shared" si="85"/>
        <v>157946</v>
      </c>
      <c r="FX25" s="3">
        <f t="shared" si="86"/>
        <v>157946</v>
      </c>
      <c r="FY25" s="3">
        <f t="shared" si="11"/>
        <v>150624</v>
      </c>
      <c r="FZ25" s="3">
        <f t="shared" si="12"/>
        <v>148532</v>
      </c>
      <c r="GA25" s="3">
        <f t="shared" si="13"/>
        <v>146649.20000000001</v>
      </c>
      <c r="GB25" s="3">
        <f t="shared" si="14"/>
        <v>150624</v>
      </c>
      <c r="GC25" s="3">
        <f t="shared" si="15"/>
        <v>148532</v>
      </c>
      <c r="GD25" s="3">
        <f t="shared" si="16"/>
        <v>146649.20000000001</v>
      </c>
      <c r="GE25" s="3">
        <f t="shared" si="17"/>
        <v>160038</v>
      </c>
      <c r="GF25" s="3">
        <f t="shared" si="18"/>
        <v>157946</v>
      </c>
      <c r="GG25" s="3">
        <f t="shared" si="19"/>
        <v>157946</v>
      </c>
      <c r="GH25" s="14">
        <f t="shared" si="20"/>
        <v>20920</v>
      </c>
      <c r="GI25" s="3">
        <f t="shared" si="21"/>
        <v>19874</v>
      </c>
      <c r="GJ25" s="3">
        <f t="shared" si="22"/>
        <v>18932.600000000002</v>
      </c>
      <c r="GK25" s="3">
        <f t="shared" si="23"/>
        <v>18828</v>
      </c>
      <c r="GL25" s="3">
        <f t="shared" si="24"/>
        <v>17782</v>
      </c>
      <c r="GM25" s="3">
        <f t="shared" si="25"/>
        <v>16840.600000000002</v>
      </c>
      <c r="GN25" s="3">
        <f t="shared" si="26"/>
        <v>26150</v>
      </c>
      <c r="GO25" s="3">
        <f t="shared" si="27"/>
        <v>25104</v>
      </c>
      <c r="GP25" s="3">
        <f t="shared" si="28"/>
        <v>24162.600000000002</v>
      </c>
      <c r="GQ25" s="3">
        <f t="shared" si="29"/>
        <v>31380</v>
      </c>
      <c r="GR25" s="3">
        <f t="shared" si="30"/>
        <v>30334</v>
      </c>
      <c r="GS25" s="3">
        <f t="shared" si="31"/>
        <v>29392.600000000002</v>
      </c>
      <c r="GT25" s="3">
        <f t="shared" si="32"/>
        <v>17782</v>
      </c>
      <c r="GU25" s="3">
        <f t="shared" si="33"/>
        <v>16736</v>
      </c>
      <c r="GV25" s="3">
        <f t="shared" si="34"/>
        <v>15794.6</v>
      </c>
      <c r="GW25" s="3">
        <f t="shared" si="35"/>
        <v>17782</v>
      </c>
      <c r="GX25" s="3">
        <f t="shared" si="36"/>
        <v>16736</v>
      </c>
      <c r="GY25" s="3">
        <f t="shared" si="37"/>
        <v>15794.6</v>
      </c>
      <c r="GZ25" s="3">
        <f t="shared" si="38"/>
        <v>20920</v>
      </c>
      <c r="HA25" s="3">
        <f t="shared" si="38"/>
        <v>523000</v>
      </c>
      <c r="HB25" s="3">
        <f t="shared" si="38"/>
        <v>627600</v>
      </c>
      <c r="HC25" s="3">
        <f t="shared" si="39"/>
        <v>6276000</v>
      </c>
      <c r="HD25" s="3">
        <f t="shared" si="40"/>
        <v>6244620</v>
      </c>
      <c r="HE25" s="3">
        <f t="shared" si="41"/>
        <v>6228930</v>
      </c>
      <c r="HF25" s="3">
        <f t="shared" si="42"/>
        <v>6213240</v>
      </c>
      <c r="HG25" s="3">
        <f t="shared" si="43"/>
        <v>6197550</v>
      </c>
      <c r="HH25" s="3">
        <f t="shared" si="44"/>
        <v>6181860</v>
      </c>
      <c r="HI25" s="3">
        <f t="shared" si="45"/>
        <v>6166170</v>
      </c>
      <c r="HJ25" s="3">
        <f t="shared" si="46"/>
        <v>6276000</v>
      </c>
      <c r="HK25" s="3">
        <f t="shared" si="47"/>
        <v>6244620</v>
      </c>
      <c r="HL25" s="3">
        <f t="shared" si="48"/>
        <v>6228930</v>
      </c>
      <c r="HM25" s="3">
        <f t="shared" si="49"/>
        <v>6213240</v>
      </c>
      <c r="HN25" s="3">
        <f t="shared" si="50"/>
        <v>6197550</v>
      </c>
      <c r="HO25" s="3">
        <f t="shared" si="51"/>
        <v>6181860</v>
      </c>
      <c r="HP25" s="3">
        <f t="shared" si="52"/>
        <v>6166170</v>
      </c>
      <c r="HQ25" s="3">
        <f t="shared" si="53"/>
        <v>6181860</v>
      </c>
      <c r="HR25" s="3">
        <f t="shared" si="54"/>
        <v>6244620</v>
      </c>
      <c r="HS25" s="3">
        <f t="shared" si="55"/>
        <v>6228930</v>
      </c>
      <c r="HT25" s="3">
        <f t="shared" si="56"/>
        <v>6213240</v>
      </c>
      <c r="HU25" s="3">
        <f t="shared" si="57"/>
        <v>6197550</v>
      </c>
      <c r="HV25" s="3">
        <f t="shared" si="58"/>
        <v>6181860</v>
      </c>
      <c r="HW25" s="3">
        <f t="shared" si="59"/>
        <v>6166170</v>
      </c>
      <c r="HX25" s="3">
        <f t="shared" si="60"/>
        <v>4184000</v>
      </c>
      <c r="HY25" s="3">
        <f t="shared" si="61"/>
        <v>4163080</v>
      </c>
      <c r="HZ25" s="3">
        <f t="shared" si="62"/>
        <v>4152620</v>
      </c>
      <c r="IA25" s="3">
        <f t="shared" si="63"/>
        <v>4142160</v>
      </c>
      <c r="IB25" s="3">
        <f t="shared" si="64"/>
        <v>4131700</v>
      </c>
      <c r="IC25" s="3">
        <f t="shared" si="65"/>
        <v>4121240</v>
      </c>
      <c r="ID25" s="3">
        <f t="shared" si="66"/>
        <v>4110780</v>
      </c>
      <c r="IE25" s="3">
        <f t="shared" si="67"/>
        <v>4184000</v>
      </c>
      <c r="IF25" s="3">
        <f t="shared" si="68"/>
        <v>4163080</v>
      </c>
      <c r="IG25" s="3">
        <f t="shared" si="69"/>
        <v>4152620</v>
      </c>
      <c r="IH25" s="3">
        <f t="shared" si="70"/>
        <v>4142160</v>
      </c>
      <c r="II25" s="3">
        <f t="shared" si="71"/>
        <v>4131700</v>
      </c>
      <c r="IJ25" s="3">
        <f t="shared" si="72"/>
        <v>4121240</v>
      </c>
      <c r="IK25" s="3">
        <f t="shared" si="73"/>
        <v>4110780</v>
      </c>
      <c r="IL25" s="3">
        <f t="shared" si="74"/>
        <v>4184000</v>
      </c>
      <c r="IM25" s="3">
        <f t="shared" si="75"/>
        <v>4163080</v>
      </c>
      <c r="IN25" s="3">
        <f t="shared" si="76"/>
        <v>4152620</v>
      </c>
      <c r="IO25" s="3">
        <f t="shared" si="77"/>
        <v>6213240</v>
      </c>
      <c r="IP25" s="3">
        <f t="shared" si="78"/>
        <v>4131700</v>
      </c>
      <c r="IQ25" s="3">
        <f t="shared" si="79"/>
        <v>4121240</v>
      </c>
      <c r="IR25" s="3">
        <f t="shared" si="80"/>
        <v>4121240</v>
      </c>
      <c r="IS25" s="3">
        <f t="array" ref="IS25">SUM(IF($C$2:$IR$2&gt;=1,C25:IR25,0))</f>
        <v>47749795.399999999</v>
      </c>
      <c r="IT25" s="5" t="s">
        <v>164</v>
      </c>
    </row>
    <row r="26" spans="1:254" x14ac:dyDescent="0.2">
      <c r="A26" s="2" t="s">
        <v>130</v>
      </c>
      <c r="B26" s="1" t="s">
        <v>128</v>
      </c>
      <c r="C26" s="9">
        <f>RopaCaballero!C26*(1+4.6%)</f>
        <v>244764</v>
      </c>
      <c r="D26" s="9">
        <f>RopaCaballero!D26*(1+4.6%)</f>
        <v>71128</v>
      </c>
      <c r="E26" s="9">
        <f>RopaCaballero!E26*(1+4.6%)</f>
        <v>71128</v>
      </c>
      <c r="F26" s="9">
        <f>RopaCaballero!F26*(1+4.6%)</f>
        <v>29288</v>
      </c>
      <c r="G26" s="9">
        <f>RopaCaballero!G26*(1+4.6%)</f>
        <v>156900</v>
      </c>
      <c r="H26" s="9">
        <f>RopaCaballero!H26*(1+4.6%)</f>
        <v>71128</v>
      </c>
      <c r="I26" s="9">
        <f>RopaCaballero!I26*(1+4.6%)</f>
        <v>18828</v>
      </c>
      <c r="J26" s="9">
        <f>RopaCaballero!J26*(1+4.6%)</f>
        <v>26150</v>
      </c>
      <c r="K26" s="9">
        <f>RopaCaballero!K26*(1+4.6%)</f>
        <v>62760</v>
      </c>
      <c r="L26" s="9">
        <f>RopaCaballero!L26*(1+4.6%)</f>
        <v>79496</v>
      </c>
      <c r="M26" s="9">
        <f>RopaCaballero!M26*(1+4.6%)</f>
        <v>73220</v>
      </c>
      <c r="N26" s="9">
        <f>RopaCaballero!N26*(1+4.6%)</f>
        <v>88910</v>
      </c>
      <c r="O26" s="9">
        <f>RopaCaballero!O26*(1+4.6%)</f>
        <v>20920</v>
      </c>
      <c r="P26" s="9">
        <f>RopaCaballero!P26*(1+4.6%)</f>
        <v>17782</v>
      </c>
      <c r="Q26" s="9">
        <f>RopaCaballero!Q26*(1+4.6%)</f>
        <v>17782</v>
      </c>
      <c r="R26" s="9">
        <f>RopaCaballero!R26*(1+4.6%)</f>
        <v>31380</v>
      </c>
      <c r="S26" s="9">
        <f>RopaCaballero!S26*(1+4.6%)</f>
        <v>243718</v>
      </c>
      <c r="T26" s="9">
        <f>RopaCaballero!T26*(1+4.6%)</f>
        <v>70082</v>
      </c>
      <c r="U26" s="9">
        <f>RopaCaballero!U26*(1+4.6%)</f>
        <v>70082</v>
      </c>
      <c r="V26" s="9">
        <f>RopaCaballero!V26*(1+4.6%)</f>
        <v>28242</v>
      </c>
      <c r="W26" s="9">
        <f>RopaCaballero!W26*(1+4.6%)</f>
        <v>155854</v>
      </c>
      <c r="X26" s="9">
        <f>RopaCaballero!X26*(1+4.6%)</f>
        <v>70082</v>
      </c>
      <c r="Y26" s="9">
        <f>RopaCaballero!Y26*(1+4.6%)</f>
        <v>17782</v>
      </c>
      <c r="Z26" s="9">
        <f>RopaCaballero!Z26*(1+4.6%)</f>
        <v>25104</v>
      </c>
      <c r="AA26" s="9">
        <f>RopaCaballero!AA26*(1+4.6%)</f>
        <v>61714</v>
      </c>
      <c r="AB26" s="9">
        <f>RopaCaballero!AB26*(1+4.6%)</f>
        <v>78450</v>
      </c>
      <c r="AC26" s="9">
        <f>RopaCaballero!AC26*(1+4.6%)</f>
        <v>72174</v>
      </c>
      <c r="AD26" s="9">
        <f>RopaCaballero!AD26*(1+4.6%)</f>
        <v>87864</v>
      </c>
      <c r="AE26" s="9">
        <f>RopaCaballero!AE26*(1+4.6%)</f>
        <v>19874</v>
      </c>
      <c r="AF26" s="9">
        <f>RopaCaballero!AF26*(1+4.6%)</f>
        <v>16736</v>
      </c>
      <c r="AG26" s="9">
        <f>RopaCaballero!AG26*(1+4.6%)</f>
        <v>16736</v>
      </c>
      <c r="AH26" s="9">
        <f>RopaCaballero!AH26*(1+4.6%)</f>
        <v>30334</v>
      </c>
      <c r="AI26" s="9">
        <f>RopaCaballero!AI26*(1+4.6%)</f>
        <v>242776.6</v>
      </c>
      <c r="AJ26" s="9">
        <f>RopaCaballero!AJ26*(1+4.6%)</f>
        <v>69140.600000000006</v>
      </c>
      <c r="AK26" s="9">
        <f>RopaCaballero!AK26*(1+4.6%)</f>
        <v>69140.600000000006</v>
      </c>
      <c r="AL26" s="9">
        <f>RopaCaballero!AL26*(1+4.6%)</f>
        <v>27300.600000000002</v>
      </c>
      <c r="AM26" s="9">
        <f>RopaCaballero!AM26*(1+4.6%)</f>
        <v>154912.6</v>
      </c>
      <c r="AN26" s="9">
        <f>RopaCaballero!AN26*(1+4.6%)</f>
        <v>69140.600000000006</v>
      </c>
      <c r="AO26" s="9">
        <f>RopaCaballero!AO26*(1+4.6%)</f>
        <v>16840.600000000002</v>
      </c>
      <c r="AP26" s="9">
        <f>RopaCaballero!AP26*(1+4.6%)</f>
        <v>24162.600000000002</v>
      </c>
      <c r="AQ26" s="9">
        <f>RopaCaballero!AQ26*(1+4.6%)</f>
        <v>60772.600000000006</v>
      </c>
      <c r="AR26" s="9">
        <f>RopaCaballero!AR26*(1+4.6%)</f>
        <v>77508.600000000006</v>
      </c>
      <c r="AS26" s="9">
        <f>RopaCaballero!AS26*(1+4.6%)</f>
        <v>71232.600000000006</v>
      </c>
      <c r="AT26" s="9">
        <f>RopaCaballero!AT26*(1+4.6%)</f>
        <v>86922.6</v>
      </c>
      <c r="AU26" s="9">
        <f>RopaCaballero!AU26*(1+4.6%)</f>
        <v>18932.600000000002</v>
      </c>
      <c r="AV26" s="9">
        <f>RopaCaballero!AV26*(1+4.6%)</f>
        <v>15794.6</v>
      </c>
      <c r="AW26" s="9">
        <f>RopaCaballero!AW26*(1+4.6%)</f>
        <v>15794.6</v>
      </c>
      <c r="AX26" s="9">
        <f>RopaCaballero!AX26*(1+4.6%)</f>
        <v>29392.600000000002</v>
      </c>
      <c r="AY26" s="9">
        <f>RopaCaballero!AY26*(1+4.6%)</f>
        <v>20920</v>
      </c>
      <c r="AZ26" s="9">
        <f>RopaCaballero!AZ26*(1+4.6%)</f>
        <v>418400</v>
      </c>
      <c r="BA26" s="9">
        <f>RopaCaballero!BA26*(1+4.6%)</f>
        <v>575300</v>
      </c>
      <c r="BB26" s="9">
        <f>RopaCaballero!BB26*(1+4.6%)</f>
        <v>2092000</v>
      </c>
      <c r="BC26" s="9">
        <f>RopaCaballero!BC26*(1+4.6%)</f>
        <v>2092000</v>
      </c>
      <c r="BD26" s="9">
        <f>RopaCaballero!BD26*(1+4.6%)</f>
        <v>2092000</v>
      </c>
      <c r="BE26" s="9">
        <f>RopaCaballero!BE26*(1+4.6%)</f>
        <v>2092000</v>
      </c>
      <c r="BF26" s="9">
        <f>RopaCaballero!BF26*(1+4.6%)</f>
        <v>2092000</v>
      </c>
      <c r="BG26" s="9">
        <f>RopaCaballero!BG26*(1+4.6%)</f>
        <v>2092000</v>
      </c>
      <c r="BH26" s="9">
        <f>RopaCaballero!BH26*(1+4.6%)</f>
        <v>2092000</v>
      </c>
      <c r="BI26" s="9">
        <f>RopaCaballero!BI26*(1+4.6%)</f>
        <v>2092000</v>
      </c>
      <c r="BJ26" s="9">
        <f>RopaCaballero!BJ26*(1+4.6%)</f>
        <v>2092000</v>
      </c>
      <c r="BK26" s="9">
        <f>RopaCaballero!BK26*(1+4.6%)</f>
        <v>2092000</v>
      </c>
      <c r="BL26" s="9">
        <f>RopaCaballero!BL26*(1+4.6%)</f>
        <v>2092000</v>
      </c>
      <c r="BM26" s="9">
        <f>RopaCaballero!BM26*(1+4.6%)</f>
        <v>2092000</v>
      </c>
      <c r="BN26" s="9">
        <f>RopaCaballero!BN26*(1+4.6%)</f>
        <v>2092000</v>
      </c>
      <c r="BO26" s="9">
        <f>RopaCaballero!BO26*(1+4.6%)</f>
        <v>2092000</v>
      </c>
      <c r="BP26" s="9">
        <f>RopaCaballero!BP26*(1+4.6%)</f>
        <v>2092000</v>
      </c>
      <c r="BQ26" s="9">
        <f>RopaCaballero!BQ26*(1+4.6%)</f>
        <v>2092000</v>
      </c>
      <c r="BR26" s="9">
        <f>RopaCaballero!BR26*(1+4.6%)</f>
        <v>2081540</v>
      </c>
      <c r="BS26" s="9">
        <f>RopaCaballero!BS26*(1+4.6%)</f>
        <v>2081540</v>
      </c>
      <c r="BT26" s="9">
        <f>RopaCaballero!BT26*(1+4.6%)</f>
        <v>2081540</v>
      </c>
      <c r="BU26" s="9">
        <f>RopaCaballero!BU26*(1+4.6%)</f>
        <v>2081540</v>
      </c>
      <c r="BV26" s="9">
        <f>RopaCaballero!BV26*(1+4.6%)</f>
        <v>2081540</v>
      </c>
      <c r="BW26" s="9">
        <f>RopaCaballero!BW26*(1+4.6%)</f>
        <v>2081540</v>
      </c>
      <c r="BX26" s="9">
        <f>RopaCaballero!BX26*(1+4.6%)</f>
        <v>2081540</v>
      </c>
      <c r="BY26" s="9">
        <f>RopaCaballero!BY26*(1+4.6%)</f>
        <v>2081540</v>
      </c>
      <c r="BZ26" s="9">
        <f>RopaCaballero!BZ26*(1+4.6%)</f>
        <v>2081540</v>
      </c>
      <c r="CA26" s="9">
        <f>RopaCaballero!CA26*(1+4.6%)</f>
        <v>2081540</v>
      </c>
      <c r="CB26" s="9">
        <f>RopaCaballero!CB26*(1+4.6%)</f>
        <v>2081540</v>
      </c>
      <c r="CC26" s="9">
        <f>RopaCaballero!CC26*(1+4.6%)</f>
        <v>2081540</v>
      </c>
      <c r="CD26" s="9">
        <f>RopaCaballero!CD26*(1+4.6%)</f>
        <v>2081540</v>
      </c>
      <c r="CE26" s="9">
        <f>RopaCaballero!CE26*(1+4.6%)</f>
        <v>2081540</v>
      </c>
      <c r="CF26" s="9">
        <f>RopaCaballero!CF26*(1+4.6%)</f>
        <v>2081540</v>
      </c>
      <c r="CG26" s="9">
        <f>RopaCaballero!CG26*(1+4.6%)</f>
        <v>2081540</v>
      </c>
      <c r="CH26" s="9">
        <f>RopaCaballero!CH26*(1+4.6%)</f>
        <v>2076310</v>
      </c>
      <c r="CI26" s="9">
        <f>RopaCaballero!CI26*(1+4.6%)</f>
        <v>2076310</v>
      </c>
      <c r="CJ26" s="9">
        <f>RopaCaballero!CJ26*(1+4.6%)</f>
        <v>2076310</v>
      </c>
      <c r="CK26" s="9">
        <f>RopaCaballero!CK26*(1+4.6%)</f>
        <v>2076310</v>
      </c>
      <c r="CL26" s="9">
        <f>RopaCaballero!CL26*(1+4.6%)</f>
        <v>2076310</v>
      </c>
      <c r="CM26" s="9">
        <f>RopaCaballero!CM26*(1+4.6%)</f>
        <v>2076310</v>
      </c>
      <c r="CN26" s="9">
        <f>RopaCaballero!CN26*(1+4.6%)</f>
        <v>2076310</v>
      </c>
      <c r="CO26" s="9">
        <f>RopaCaballero!CO26*(1+4.6%)</f>
        <v>2076310</v>
      </c>
      <c r="CP26" s="9">
        <f>RopaCaballero!CP26*(1+4.6%)</f>
        <v>2076310</v>
      </c>
      <c r="CQ26" s="9">
        <f>RopaCaballero!CQ26*(1+4.6%)</f>
        <v>2076310</v>
      </c>
      <c r="CR26" s="9">
        <f>RopaCaballero!CR26*(1+4.6%)</f>
        <v>2076310</v>
      </c>
      <c r="CS26" s="9">
        <f>RopaCaballero!CS26*(1+4.6%)</f>
        <v>2076310</v>
      </c>
      <c r="CT26" s="9">
        <f>RopaCaballero!CT26*(1+4.6%)</f>
        <v>2076310</v>
      </c>
      <c r="CU26" s="9">
        <f>RopaCaballero!CU26*(1+4.6%)</f>
        <v>2076310</v>
      </c>
      <c r="CV26" s="9">
        <f>RopaCaballero!CV26*(1+4.6%)</f>
        <v>2076310</v>
      </c>
      <c r="CW26" s="9">
        <f>RopaCaballero!CW26*(1+4.6%)</f>
        <v>2076310</v>
      </c>
      <c r="CX26" s="9">
        <f>RopaCaballero!CX26*(1+4.6%)</f>
        <v>2071080</v>
      </c>
      <c r="CY26" s="9">
        <f>RopaCaballero!CY26*(1+4.6%)</f>
        <v>2071080</v>
      </c>
      <c r="CZ26" s="9">
        <f>RopaCaballero!CZ26*(1+4.6%)</f>
        <v>2071080</v>
      </c>
      <c r="DA26" s="9">
        <f>RopaCaballero!DA26*(1+4.6%)</f>
        <v>2071080</v>
      </c>
      <c r="DB26" s="9">
        <f>RopaCaballero!DB26*(1+4.6%)</f>
        <v>2071080</v>
      </c>
      <c r="DC26" s="9">
        <f>RopaCaballero!DC26*(1+4.6%)</f>
        <v>2071080</v>
      </c>
      <c r="DD26" s="9">
        <f>RopaCaballero!DD26*(1+4.6%)</f>
        <v>2071080</v>
      </c>
      <c r="DE26" s="9">
        <f>RopaCaballero!DE26*(1+4.6%)</f>
        <v>2071080</v>
      </c>
      <c r="DF26" s="9">
        <f>RopaCaballero!DF26*(1+4.6%)</f>
        <v>2071080</v>
      </c>
      <c r="DG26" s="9">
        <f>RopaCaballero!DG26*(1+4.6%)</f>
        <v>2071080</v>
      </c>
      <c r="DH26" s="9">
        <f>RopaCaballero!DH26*(1+4.6%)</f>
        <v>2071080</v>
      </c>
      <c r="DI26" s="9">
        <f>RopaCaballero!DI26*(1+4.6%)</f>
        <v>2071080</v>
      </c>
      <c r="DJ26" s="9">
        <f>RopaCaballero!DJ26*(1+4.6%)</f>
        <v>2071080</v>
      </c>
      <c r="DK26" s="9">
        <f>RopaCaballero!DK26*(1+4.6%)</f>
        <v>2071080</v>
      </c>
      <c r="DL26" s="9">
        <f>RopaCaballero!DL26*(1+4.6%)</f>
        <v>2071080</v>
      </c>
      <c r="DM26" s="9">
        <f>RopaCaballero!DM26*(1+4.6%)</f>
        <v>2071080</v>
      </c>
      <c r="DN26" s="9">
        <f>RopaCaballero!DN26*(1+4.6%)</f>
        <v>2065850</v>
      </c>
      <c r="DO26" s="9">
        <f>RopaCaballero!DO26*(1+4.6%)</f>
        <v>2065850</v>
      </c>
      <c r="DP26" s="9">
        <f>RopaCaballero!DP26*(1+4.6%)</f>
        <v>2065850</v>
      </c>
      <c r="DQ26" s="9">
        <f>RopaCaballero!DQ26*(1+4.6%)</f>
        <v>2065850</v>
      </c>
      <c r="DR26" s="9">
        <f>RopaCaballero!DR26*(1+4.6%)</f>
        <v>2065850</v>
      </c>
      <c r="DS26" s="9">
        <f>RopaCaballero!DS26*(1+4.6%)</f>
        <v>2065850</v>
      </c>
      <c r="DT26" s="9">
        <f>RopaCaballero!DT26*(1+4.6%)</f>
        <v>2065850</v>
      </c>
      <c r="DU26" s="9">
        <f>RopaCaballero!DU26*(1+4.6%)</f>
        <v>2065850</v>
      </c>
      <c r="DV26" s="9">
        <f>RopaCaballero!DV26*(1+4.6%)</f>
        <v>2065850</v>
      </c>
      <c r="DW26" s="9">
        <f>RopaCaballero!DW26*(1+4.6%)</f>
        <v>2065850</v>
      </c>
      <c r="DX26" s="9">
        <f>RopaCaballero!DX26*(1+4.6%)</f>
        <v>2065850</v>
      </c>
      <c r="DY26" s="9">
        <f>RopaCaballero!DY26*(1+4.6%)</f>
        <v>2065850</v>
      </c>
      <c r="DZ26" s="9">
        <f>RopaCaballero!DZ26*(1+4.6%)</f>
        <v>2065850</v>
      </c>
      <c r="EA26" s="9">
        <f>RopaCaballero!EA26*(1+4.6%)</f>
        <v>2065850</v>
      </c>
      <c r="EB26" s="9">
        <f>RopaCaballero!EB26*(1+4.6%)</f>
        <v>2065850</v>
      </c>
      <c r="EC26" s="9">
        <f>RopaCaballero!EC26*(1+4.6%)</f>
        <v>2065850</v>
      </c>
      <c r="ED26" s="9">
        <f>RopaCaballero!ED26*(1+4.6%)</f>
        <v>2060620</v>
      </c>
      <c r="EE26" s="9">
        <f>RopaCaballero!EE26*(1+4.6%)</f>
        <v>2060620</v>
      </c>
      <c r="EF26" s="9">
        <f>RopaCaballero!EF26*(1+4.6%)</f>
        <v>2060620</v>
      </c>
      <c r="EG26" s="9">
        <f>RopaCaballero!EG26*(1+4.6%)</f>
        <v>2060620</v>
      </c>
      <c r="EH26" s="9">
        <f>RopaCaballero!EH26*(1+4.6%)</f>
        <v>2060620</v>
      </c>
      <c r="EI26" s="9">
        <f>RopaCaballero!EI26*(1+4.6%)</f>
        <v>2060620</v>
      </c>
      <c r="EJ26" s="9">
        <f>RopaCaballero!EJ26*(1+4.6%)</f>
        <v>2060620</v>
      </c>
      <c r="EK26" s="9">
        <f>RopaCaballero!EK26*(1+4.6%)</f>
        <v>2060620</v>
      </c>
      <c r="EL26" s="9">
        <f>RopaCaballero!EL26*(1+4.6%)</f>
        <v>2060620</v>
      </c>
      <c r="EM26" s="9">
        <f>RopaCaballero!EM26*(1+4.6%)</f>
        <v>2060620</v>
      </c>
      <c r="EN26" s="9">
        <f>RopaCaballero!EN26*(1+4.6%)</f>
        <v>2060620</v>
      </c>
      <c r="EO26" s="9">
        <f>RopaCaballero!EO26*(1+4.6%)</f>
        <v>2060620</v>
      </c>
      <c r="EP26" s="9">
        <f>RopaCaballero!EP26*(1+4.6%)</f>
        <v>2060620</v>
      </c>
      <c r="EQ26" s="9">
        <f>RopaCaballero!EQ26*(1+4.6%)</f>
        <v>2060620</v>
      </c>
      <c r="ER26" s="9">
        <f>RopaCaballero!ER26*(1+4.6%)</f>
        <v>2060620</v>
      </c>
      <c r="ES26" s="9">
        <f>RopaCaballero!ES26*(1+4.6%)</f>
        <v>2060620</v>
      </c>
      <c r="ET26" s="9">
        <f>RopaCaballero!ET26*(1+4.6%)</f>
        <v>2055390</v>
      </c>
      <c r="EU26" s="9">
        <f>RopaCaballero!EU26*(1+4.6%)</f>
        <v>2055390</v>
      </c>
      <c r="EV26" s="9">
        <f>RopaCaballero!EV26*(1+4.6%)</f>
        <v>2055390</v>
      </c>
      <c r="EW26" s="9">
        <f>RopaCaballero!EW26*(1+4.6%)</f>
        <v>2055390</v>
      </c>
      <c r="EX26" s="9">
        <f>RopaCaballero!EX26*(1+4.6%)</f>
        <v>2055390</v>
      </c>
      <c r="EY26" s="9">
        <f>RopaCaballero!EY26*(1+4.6%)</f>
        <v>2055390</v>
      </c>
      <c r="EZ26" s="9">
        <f>RopaCaballero!EZ26*(1+4.6%)</f>
        <v>2055390</v>
      </c>
      <c r="FA26" s="9">
        <f>RopaCaballero!FA26*(1+4.6%)</f>
        <v>2055390</v>
      </c>
      <c r="FB26" s="9">
        <f>RopaCaballero!FB26*(1+4.6%)</f>
        <v>2055390</v>
      </c>
      <c r="FC26" s="9">
        <f>RopaCaballero!FC26*(1+4.6%)</f>
        <v>2055390</v>
      </c>
      <c r="FD26" s="9">
        <f>RopaCaballero!FD26*(1+4.6%)</f>
        <v>2055390</v>
      </c>
      <c r="FE26" s="9">
        <f>RopaCaballero!FE26*(1+4.6%)</f>
        <v>2055390</v>
      </c>
      <c r="FF26" s="9">
        <f>RopaCaballero!FF26*(1+4.6%)</f>
        <v>2055390</v>
      </c>
      <c r="FG26" s="9">
        <f>RopaCaballero!FG26*(1+4.6%)</f>
        <v>2055390</v>
      </c>
      <c r="FH26" s="9">
        <f>RopaCaballero!FH26*(1+4.6%)</f>
        <v>2055390</v>
      </c>
      <c r="FI26" s="9">
        <f>RopaCaballero!FI26*(1+4.6%)</f>
        <v>2055390</v>
      </c>
      <c r="FJ26" s="3">
        <f t="shared" si="81"/>
        <v>345180</v>
      </c>
      <c r="FK26" s="3">
        <f t="shared" si="82"/>
        <v>342042</v>
      </c>
      <c r="FL26" s="3">
        <f t="shared" si="83"/>
        <v>339217.8</v>
      </c>
      <c r="FM26" s="3">
        <f t="shared" si="1"/>
        <v>345180</v>
      </c>
      <c r="FN26" s="3">
        <f t="shared" si="2"/>
        <v>342042</v>
      </c>
      <c r="FO26" s="3">
        <f t="shared" si="3"/>
        <v>339217.8</v>
      </c>
      <c r="FP26" s="3">
        <f t="shared" si="4"/>
        <v>307524</v>
      </c>
      <c r="FQ26" s="3">
        <f t="shared" si="5"/>
        <v>304386</v>
      </c>
      <c r="FR26" s="3">
        <f t="shared" si="6"/>
        <v>301561.80000000005</v>
      </c>
      <c r="FS26" s="3">
        <f t="shared" si="7"/>
        <v>316938</v>
      </c>
      <c r="FT26" s="3">
        <f t="shared" si="8"/>
        <v>313800</v>
      </c>
      <c r="FU26" s="3">
        <f t="shared" si="9"/>
        <v>310975.80000000005</v>
      </c>
      <c r="FV26" s="3">
        <f t="shared" si="84"/>
        <v>160038</v>
      </c>
      <c r="FW26" s="3">
        <f t="shared" si="85"/>
        <v>157946</v>
      </c>
      <c r="FX26" s="3">
        <f t="shared" si="86"/>
        <v>157946</v>
      </c>
      <c r="FY26" s="3">
        <f t="shared" si="11"/>
        <v>150624</v>
      </c>
      <c r="FZ26" s="3">
        <f t="shared" si="12"/>
        <v>148532</v>
      </c>
      <c r="GA26" s="3">
        <f t="shared" si="13"/>
        <v>146649.20000000001</v>
      </c>
      <c r="GB26" s="3">
        <f t="shared" si="14"/>
        <v>150624</v>
      </c>
      <c r="GC26" s="3">
        <f t="shared" si="15"/>
        <v>148532</v>
      </c>
      <c r="GD26" s="3">
        <f t="shared" si="16"/>
        <v>146649.20000000001</v>
      </c>
      <c r="GE26" s="3">
        <f t="shared" si="17"/>
        <v>160038</v>
      </c>
      <c r="GF26" s="3">
        <f t="shared" si="18"/>
        <v>157946</v>
      </c>
      <c r="GG26" s="3">
        <f t="shared" si="19"/>
        <v>157946</v>
      </c>
      <c r="GH26" s="14">
        <f t="shared" si="20"/>
        <v>20920</v>
      </c>
      <c r="GI26" s="3">
        <f t="shared" si="21"/>
        <v>19874</v>
      </c>
      <c r="GJ26" s="3">
        <f t="shared" si="22"/>
        <v>18932.600000000002</v>
      </c>
      <c r="GK26" s="3">
        <f t="shared" si="23"/>
        <v>18828</v>
      </c>
      <c r="GL26" s="3">
        <f t="shared" si="24"/>
        <v>17782</v>
      </c>
      <c r="GM26" s="3">
        <f t="shared" si="25"/>
        <v>16840.600000000002</v>
      </c>
      <c r="GN26" s="3">
        <f t="shared" si="26"/>
        <v>26150</v>
      </c>
      <c r="GO26" s="3">
        <f t="shared" si="27"/>
        <v>25104</v>
      </c>
      <c r="GP26" s="3">
        <f t="shared" si="28"/>
        <v>24162.600000000002</v>
      </c>
      <c r="GQ26" s="3">
        <f t="shared" si="29"/>
        <v>31380</v>
      </c>
      <c r="GR26" s="3">
        <f t="shared" si="30"/>
        <v>30334</v>
      </c>
      <c r="GS26" s="3">
        <f t="shared" si="31"/>
        <v>29392.600000000002</v>
      </c>
      <c r="GT26" s="3">
        <f t="shared" si="32"/>
        <v>17782</v>
      </c>
      <c r="GU26" s="3">
        <f t="shared" si="33"/>
        <v>16736</v>
      </c>
      <c r="GV26" s="3">
        <f t="shared" si="34"/>
        <v>15794.6</v>
      </c>
      <c r="GW26" s="3">
        <f t="shared" si="35"/>
        <v>17782</v>
      </c>
      <c r="GX26" s="3">
        <f t="shared" si="36"/>
        <v>16736</v>
      </c>
      <c r="GY26" s="3">
        <f t="shared" si="37"/>
        <v>15794.6</v>
      </c>
      <c r="GZ26" s="3">
        <f t="shared" si="38"/>
        <v>20920</v>
      </c>
      <c r="HA26" s="3">
        <f t="shared" si="38"/>
        <v>418400</v>
      </c>
      <c r="HB26" s="3">
        <f t="shared" si="38"/>
        <v>575300</v>
      </c>
      <c r="HC26" s="3">
        <f t="shared" si="39"/>
        <v>6276000</v>
      </c>
      <c r="HD26" s="3">
        <f t="shared" si="40"/>
        <v>6244620</v>
      </c>
      <c r="HE26" s="3">
        <f t="shared" si="41"/>
        <v>6228930</v>
      </c>
      <c r="HF26" s="3">
        <f t="shared" si="42"/>
        <v>6213240</v>
      </c>
      <c r="HG26" s="3">
        <f t="shared" si="43"/>
        <v>6197550</v>
      </c>
      <c r="HH26" s="3">
        <f t="shared" si="44"/>
        <v>6181860</v>
      </c>
      <c r="HI26" s="3">
        <f t="shared" si="45"/>
        <v>6166170</v>
      </c>
      <c r="HJ26" s="3">
        <f t="shared" si="46"/>
        <v>6276000</v>
      </c>
      <c r="HK26" s="3">
        <f t="shared" si="47"/>
        <v>6244620</v>
      </c>
      <c r="HL26" s="3">
        <f t="shared" si="48"/>
        <v>6228930</v>
      </c>
      <c r="HM26" s="3">
        <f t="shared" si="49"/>
        <v>6213240</v>
      </c>
      <c r="HN26" s="3">
        <f t="shared" si="50"/>
        <v>6197550</v>
      </c>
      <c r="HO26" s="3">
        <f t="shared" si="51"/>
        <v>6181860</v>
      </c>
      <c r="HP26" s="3">
        <f t="shared" si="52"/>
        <v>6166170</v>
      </c>
      <c r="HQ26" s="3">
        <f t="shared" si="53"/>
        <v>6181860</v>
      </c>
      <c r="HR26" s="3">
        <f t="shared" si="54"/>
        <v>6244620</v>
      </c>
      <c r="HS26" s="3">
        <f t="shared" si="55"/>
        <v>6228930</v>
      </c>
      <c r="HT26" s="3">
        <f t="shared" si="56"/>
        <v>6213240</v>
      </c>
      <c r="HU26" s="3">
        <f t="shared" si="57"/>
        <v>6197550</v>
      </c>
      <c r="HV26" s="3">
        <f t="shared" si="58"/>
        <v>6181860</v>
      </c>
      <c r="HW26" s="3">
        <f t="shared" si="59"/>
        <v>6166170</v>
      </c>
      <c r="HX26" s="3">
        <f t="shared" si="60"/>
        <v>4184000</v>
      </c>
      <c r="HY26" s="3">
        <f t="shared" si="61"/>
        <v>4163080</v>
      </c>
      <c r="HZ26" s="3">
        <f t="shared" si="62"/>
        <v>4152620</v>
      </c>
      <c r="IA26" s="3">
        <f t="shared" si="63"/>
        <v>4142160</v>
      </c>
      <c r="IB26" s="3">
        <f t="shared" si="64"/>
        <v>4131700</v>
      </c>
      <c r="IC26" s="3">
        <f t="shared" si="65"/>
        <v>4121240</v>
      </c>
      <c r="ID26" s="3">
        <f t="shared" si="66"/>
        <v>4110780</v>
      </c>
      <c r="IE26" s="3">
        <f t="shared" si="67"/>
        <v>4184000</v>
      </c>
      <c r="IF26" s="3">
        <f t="shared" si="68"/>
        <v>4163080</v>
      </c>
      <c r="IG26" s="3">
        <f t="shared" si="69"/>
        <v>4152620</v>
      </c>
      <c r="IH26" s="3">
        <f t="shared" si="70"/>
        <v>4142160</v>
      </c>
      <c r="II26" s="3">
        <f t="shared" si="71"/>
        <v>4131700</v>
      </c>
      <c r="IJ26" s="3">
        <f t="shared" si="72"/>
        <v>4121240</v>
      </c>
      <c r="IK26" s="3">
        <f t="shared" si="73"/>
        <v>4110780</v>
      </c>
      <c r="IL26" s="3">
        <f t="shared" si="74"/>
        <v>4184000</v>
      </c>
      <c r="IM26" s="3">
        <f t="shared" si="75"/>
        <v>4163080</v>
      </c>
      <c r="IN26" s="3">
        <f t="shared" si="76"/>
        <v>4152620</v>
      </c>
      <c r="IO26" s="3">
        <f t="shared" si="77"/>
        <v>6213240</v>
      </c>
      <c r="IP26" s="3">
        <f t="shared" si="78"/>
        <v>4131700</v>
      </c>
      <c r="IQ26" s="3">
        <f t="shared" si="79"/>
        <v>4121240</v>
      </c>
      <c r="IR26" s="3">
        <f t="shared" si="80"/>
        <v>4121240</v>
      </c>
      <c r="IS26" s="3">
        <f t="array" ref="IS26">SUM(IF($C$2:$IR$2&gt;=1,C26:IR26,0))</f>
        <v>47435995.399999999</v>
      </c>
      <c r="IT26" s="5" t="s">
        <v>164</v>
      </c>
    </row>
    <row r="27" spans="1:254" x14ac:dyDescent="0.2">
      <c r="A27" s="2" t="s">
        <v>137</v>
      </c>
      <c r="B27" s="1" t="s">
        <v>6</v>
      </c>
      <c r="C27" s="9">
        <f>RopaCaballero!C27*(1+4.6%)</f>
        <v>246856</v>
      </c>
      <c r="D27" s="9">
        <f>RopaCaballero!D27*(1+4.6%)</f>
        <v>73220</v>
      </c>
      <c r="E27" s="9">
        <f>RopaCaballero!E27*(1+4.6%)</f>
        <v>73220</v>
      </c>
      <c r="F27" s="9">
        <f>RopaCaballero!F27*(1+4.6%)</f>
        <v>31380</v>
      </c>
      <c r="G27" s="9">
        <f>RopaCaballero!G27*(1+4.6%)</f>
        <v>158992</v>
      </c>
      <c r="H27" s="9">
        <f>RopaCaballero!H27*(1+4.6%)</f>
        <v>73220</v>
      </c>
      <c r="I27" s="9">
        <f>RopaCaballero!I27*(1+4.6%)</f>
        <v>20920</v>
      </c>
      <c r="J27" s="9">
        <f>RopaCaballero!J27*(1+4.6%)</f>
        <v>28242</v>
      </c>
      <c r="K27" s="9">
        <f>RopaCaballero!K27*(1+4.6%)</f>
        <v>64852</v>
      </c>
      <c r="L27" s="9">
        <f>RopaCaballero!L27*(1+4.6%)</f>
        <v>81588</v>
      </c>
      <c r="M27" s="9">
        <f>RopaCaballero!M27*(1+4.6%)</f>
        <v>75312</v>
      </c>
      <c r="N27" s="9">
        <f>RopaCaballero!N27*(1+4.6%)</f>
        <v>91002</v>
      </c>
      <c r="O27" s="9">
        <f>RopaCaballero!O27*(1+4.6%)</f>
        <v>23012</v>
      </c>
      <c r="P27" s="9">
        <f>RopaCaballero!P27*(1+4.6%)</f>
        <v>19874</v>
      </c>
      <c r="Q27" s="9">
        <f>RopaCaballero!Q27*(1+4.6%)</f>
        <v>19874</v>
      </c>
      <c r="R27" s="9">
        <f>RopaCaballero!R27*(1+4.6%)</f>
        <v>33472</v>
      </c>
      <c r="S27" s="9">
        <f>RopaCaballero!S27*(1+4.6%)</f>
        <v>244764</v>
      </c>
      <c r="T27" s="9">
        <f>RopaCaballero!T27*(1+4.6%)</f>
        <v>71128</v>
      </c>
      <c r="U27" s="9">
        <f>RopaCaballero!U27*(1+4.6%)</f>
        <v>71128</v>
      </c>
      <c r="V27" s="9">
        <f>RopaCaballero!V27*(1+4.6%)</f>
        <v>29288</v>
      </c>
      <c r="W27" s="9">
        <f>RopaCaballero!W27*(1+4.6%)</f>
        <v>156900</v>
      </c>
      <c r="X27" s="9">
        <f>RopaCaballero!X27*(1+4.6%)</f>
        <v>71128</v>
      </c>
      <c r="Y27" s="9">
        <f>RopaCaballero!Y27*(1+4.6%)</f>
        <v>18828</v>
      </c>
      <c r="Z27" s="9">
        <f>RopaCaballero!Z27*(1+4.6%)</f>
        <v>26150</v>
      </c>
      <c r="AA27" s="9">
        <f>RopaCaballero!AA27*(1+4.6%)</f>
        <v>62760</v>
      </c>
      <c r="AB27" s="9">
        <f>RopaCaballero!AB27*(1+4.6%)</f>
        <v>79496</v>
      </c>
      <c r="AC27" s="9">
        <f>RopaCaballero!AC27*(1+4.6%)</f>
        <v>73220</v>
      </c>
      <c r="AD27" s="9">
        <f>RopaCaballero!AD27*(1+4.6%)</f>
        <v>88910</v>
      </c>
      <c r="AE27" s="9">
        <f>RopaCaballero!AE27*(1+4.6%)</f>
        <v>20920</v>
      </c>
      <c r="AF27" s="9">
        <f>RopaCaballero!AF27*(1+4.6%)</f>
        <v>17782</v>
      </c>
      <c r="AG27" s="9">
        <f>RopaCaballero!AG27*(1+4.6%)</f>
        <v>17782</v>
      </c>
      <c r="AH27" s="9">
        <f>RopaCaballero!AH27*(1+4.6%)</f>
        <v>31380</v>
      </c>
      <c r="AI27" s="9">
        <f>RopaCaballero!AI27*(1+4.6%)</f>
        <v>242672</v>
      </c>
      <c r="AJ27" s="9">
        <f>RopaCaballero!AJ27*(1+4.6%)</f>
        <v>69036</v>
      </c>
      <c r="AK27" s="9">
        <f>RopaCaballero!AK27*(1+4.6%)</f>
        <v>69036</v>
      </c>
      <c r="AL27" s="9">
        <f>RopaCaballero!AL27*(1+4.6%)</f>
        <v>27196</v>
      </c>
      <c r="AM27" s="9">
        <f>RopaCaballero!AM27*(1+4.6%)</f>
        <v>154808</v>
      </c>
      <c r="AN27" s="9">
        <f>RopaCaballero!AN27*(1+4.6%)</f>
        <v>69036</v>
      </c>
      <c r="AO27" s="9">
        <f>RopaCaballero!AO27*(1+4.6%)</f>
        <v>16736</v>
      </c>
      <c r="AP27" s="9">
        <f>RopaCaballero!AP27*(1+4.6%)</f>
        <v>24058</v>
      </c>
      <c r="AQ27" s="9">
        <f>RopaCaballero!AQ27*(1+4.6%)</f>
        <v>60668</v>
      </c>
      <c r="AR27" s="9">
        <f>RopaCaballero!AR27*(1+4.6%)</f>
        <v>77404</v>
      </c>
      <c r="AS27" s="9">
        <f>RopaCaballero!AS27*(1+4.6%)</f>
        <v>71128</v>
      </c>
      <c r="AT27" s="9">
        <f>RopaCaballero!AT27*(1+4.6%)</f>
        <v>86818</v>
      </c>
      <c r="AU27" s="9">
        <f>RopaCaballero!AU27*(1+4.6%)</f>
        <v>18828</v>
      </c>
      <c r="AV27" s="9">
        <f>RopaCaballero!AV27*(1+4.6%)</f>
        <v>15690</v>
      </c>
      <c r="AW27" s="9">
        <f>RopaCaballero!AW27*(1+4.6%)</f>
        <v>15690</v>
      </c>
      <c r="AX27" s="9">
        <f>RopaCaballero!AX27*(1+4.6%)</f>
        <v>29288</v>
      </c>
      <c r="AY27" s="9">
        <f>RopaCaballero!AY27*(1+4.6%)</f>
        <v>67.990000000000009</v>
      </c>
      <c r="AZ27" s="9">
        <f>RopaCaballero!AZ27*(1+4.6%)</f>
        <v>18034482.434</v>
      </c>
      <c r="BA27" s="9">
        <f>RopaCaballero!BA27*(1+4.6%)</f>
        <v>18034482.434</v>
      </c>
      <c r="BB27" s="9">
        <f>RopaCaballero!BB27*(1+4.6%)</f>
        <v>3661000</v>
      </c>
      <c r="BC27" s="9">
        <f>RopaCaballero!BC27*(1+4.6%)</f>
        <v>3661000</v>
      </c>
      <c r="BD27" s="9">
        <f>RopaCaballero!BD27*(1+4.6%)</f>
        <v>3661000</v>
      </c>
      <c r="BE27" s="9">
        <f>RopaCaballero!BE27*(1+4.6%)</f>
        <v>3661000</v>
      </c>
      <c r="BF27" s="9">
        <f>RopaCaballero!BF27*(1+4.6%)</f>
        <v>3661000</v>
      </c>
      <c r="BG27" s="9">
        <f>RopaCaballero!BG27*(1+4.6%)</f>
        <v>3661000</v>
      </c>
      <c r="BH27" s="9">
        <f>RopaCaballero!BH27*(1+4.6%)</f>
        <v>3661000</v>
      </c>
      <c r="BI27" s="9">
        <f>RopaCaballero!BI27*(1+4.6%)</f>
        <v>3661000</v>
      </c>
      <c r="BJ27" s="9">
        <f>RopaCaballero!BJ27*(1+4.6%)</f>
        <v>3661000</v>
      </c>
      <c r="BK27" s="9">
        <f>RopaCaballero!BK27*(1+4.6%)</f>
        <v>3661000</v>
      </c>
      <c r="BL27" s="9">
        <f>RopaCaballero!BL27*(1+4.6%)</f>
        <v>3661000</v>
      </c>
      <c r="BM27" s="9">
        <f>RopaCaballero!BM27*(1+4.6%)</f>
        <v>3661000</v>
      </c>
      <c r="BN27" s="9">
        <f>RopaCaballero!BN27*(1+4.6%)</f>
        <v>3661000</v>
      </c>
      <c r="BO27" s="9">
        <f>RopaCaballero!BO27*(1+4.6%)</f>
        <v>3661000</v>
      </c>
      <c r="BP27" s="9">
        <f>RopaCaballero!BP27*(1+4.6%)</f>
        <v>3661000</v>
      </c>
      <c r="BQ27" s="9">
        <f>RopaCaballero!BQ27*(1+4.6%)</f>
        <v>3661000</v>
      </c>
      <c r="BR27" s="9">
        <f>RopaCaballero!BR27*(1+4.6%)</f>
        <v>3661000</v>
      </c>
      <c r="BS27" s="9">
        <f>RopaCaballero!BS27*(1+4.6%)</f>
        <v>3661000</v>
      </c>
      <c r="BT27" s="9">
        <f>RopaCaballero!BT27*(1+4.6%)</f>
        <v>3661000</v>
      </c>
      <c r="BU27" s="9">
        <f>RopaCaballero!BU27*(1+4.6%)</f>
        <v>3661000</v>
      </c>
      <c r="BV27" s="9">
        <f>RopaCaballero!BV27*(1+4.6%)</f>
        <v>3661000</v>
      </c>
      <c r="BW27" s="9">
        <f>RopaCaballero!BW27*(1+4.6%)</f>
        <v>3661000</v>
      </c>
      <c r="BX27" s="9">
        <f>RopaCaballero!BX27*(1+4.6%)</f>
        <v>3661000</v>
      </c>
      <c r="BY27" s="9">
        <f>RopaCaballero!BY27*(1+4.6%)</f>
        <v>3661000</v>
      </c>
      <c r="BZ27" s="9">
        <f>RopaCaballero!BZ27*(1+4.6%)</f>
        <v>3661000</v>
      </c>
      <c r="CA27" s="9">
        <f>RopaCaballero!CA27*(1+4.6%)</f>
        <v>3661000</v>
      </c>
      <c r="CB27" s="9">
        <f>RopaCaballero!CB27*(1+4.6%)</f>
        <v>3661000</v>
      </c>
      <c r="CC27" s="9">
        <f>RopaCaballero!CC27*(1+4.6%)</f>
        <v>3661000</v>
      </c>
      <c r="CD27" s="9">
        <f>RopaCaballero!CD27*(1+4.6%)</f>
        <v>3661000</v>
      </c>
      <c r="CE27" s="9">
        <f>RopaCaballero!CE27*(1+4.6%)</f>
        <v>3661000</v>
      </c>
      <c r="CF27" s="9">
        <f>RopaCaballero!CF27*(1+4.6%)</f>
        <v>3661000</v>
      </c>
      <c r="CG27" s="9">
        <f>RopaCaballero!CG27*(1+4.6%)</f>
        <v>3661000</v>
      </c>
      <c r="CH27" s="9">
        <f>RopaCaballero!CH27*(1+4.6%)</f>
        <v>3661000</v>
      </c>
      <c r="CI27" s="9">
        <f>RopaCaballero!CI27*(1+4.6%)</f>
        <v>3661000</v>
      </c>
      <c r="CJ27" s="9">
        <f>RopaCaballero!CJ27*(1+4.6%)</f>
        <v>3661000</v>
      </c>
      <c r="CK27" s="9">
        <f>RopaCaballero!CK27*(1+4.6%)</f>
        <v>3661000</v>
      </c>
      <c r="CL27" s="9">
        <f>RopaCaballero!CL27*(1+4.6%)</f>
        <v>3661000</v>
      </c>
      <c r="CM27" s="9">
        <f>RopaCaballero!CM27*(1+4.6%)</f>
        <v>3661000</v>
      </c>
      <c r="CN27" s="9">
        <f>RopaCaballero!CN27*(1+4.6%)</f>
        <v>3661000</v>
      </c>
      <c r="CO27" s="9">
        <f>RopaCaballero!CO27*(1+4.6%)</f>
        <v>3661000</v>
      </c>
      <c r="CP27" s="9">
        <f>RopaCaballero!CP27*(1+4.6%)</f>
        <v>3661000</v>
      </c>
      <c r="CQ27" s="9">
        <f>RopaCaballero!CQ27*(1+4.6%)</f>
        <v>3661000</v>
      </c>
      <c r="CR27" s="9">
        <f>RopaCaballero!CR27*(1+4.6%)</f>
        <v>3661000</v>
      </c>
      <c r="CS27" s="9">
        <f>RopaCaballero!CS27*(1+4.6%)</f>
        <v>3661000</v>
      </c>
      <c r="CT27" s="9">
        <f>RopaCaballero!CT27*(1+4.6%)</f>
        <v>3661000</v>
      </c>
      <c r="CU27" s="9">
        <f>RopaCaballero!CU27*(1+4.6%)</f>
        <v>3661000</v>
      </c>
      <c r="CV27" s="9">
        <f>RopaCaballero!CV27*(1+4.6%)</f>
        <v>3661000</v>
      </c>
      <c r="CW27" s="9">
        <f>RopaCaballero!CW27*(1+4.6%)</f>
        <v>3661000</v>
      </c>
      <c r="CX27" s="9">
        <f>RopaCaballero!CX27*(1+4.6%)</f>
        <v>3661000</v>
      </c>
      <c r="CY27" s="9">
        <f>RopaCaballero!CY27*(1+4.6%)</f>
        <v>3661000</v>
      </c>
      <c r="CZ27" s="9">
        <f>RopaCaballero!CZ27*(1+4.6%)</f>
        <v>3661000</v>
      </c>
      <c r="DA27" s="9">
        <f>RopaCaballero!DA27*(1+4.6%)</f>
        <v>3661000</v>
      </c>
      <c r="DB27" s="9">
        <f>RopaCaballero!DB27*(1+4.6%)</f>
        <v>3661000</v>
      </c>
      <c r="DC27" s="9">
        <f>RopaCaballero!DC27*(1+4.6%)</f>
        <v>3661000</v>
      </c>
      <c r="DD27" s="9">
        <f>RopaCaballero!DD27*(1+4.6%)</f>
        <v>3661000</v>
      </c>
      <c r="DE27" s="9">
        <f>RopaCaballero!DE27*(1+4.6%)</f>
        <v>3661000</v>
      </c>
      <c r="DF27" s="9">
        <f>RopaCaballero!DF27*(1+4.6%)</f>
        <v>3661000</v>
      </c>
      <c r="DG27" s="9">
        <f>RopaCaballero!DG27*(1+4.6%)</f>
        <v>3661000</v>
      </c>
      <c r="DH27" s="9">
        <f>RopaCaballero!DH27*(1+4.6%)</f>
        <v>3661000</v>
      </c>
      <c r="DI27" s="9">
        <f>RopaCaballero!DI27*(1+4.6%)</f>
        <v>3661000</v>
      </c>
      <c r="DJ27" s="9">
        <f>RopaCaballero!DJ27*(1+4.6%)</f>
        <v>3661000</v>
      </c>
      <c r="DK27" s="9">
        <f>RopaCaballero!DK27*(1+4.6%)</f>
        <v>3661000</v>
      </c>
      <c r="DL27" s="9">
        <f>RopaCaballero!DL27*(1+4.6%)</f>
        <v>3661000</v>
      </c>
      <c r="DM27" s="9">
        <f>RopaCaballero!DM27*(1+4.6%)</f>
        <v>3661000</v>
      </c>
      <c r="DN27" s="9">
        <f>RopaCaballero!DN27*(1+4.6%)</f>
        <v>3661000</v>
      </c>
      <c r="DO27" s="9">
        <f>RopaCaballero!DO27*(1+4.6%)</f>
        <v>3661000</v>
      </c>
      <c r="DP27" s="9">
        <f>RopaCaballero!DP27*(1+4.6%)</f>
        <v>3661000</v>
      </c>
      <c r="DQ27" s="9">
        <f>RopaCaballero!DQ27*(1+4.6%)</f>
        <v>3661000</v>
      </c>
      <c r="DR27" s="9">
        <f>RopaCaballero!DR27*(1+4.6%)</f>
        <v>3661000</v>
      </c>
      <c r="DS27" s="9">
        <f>RopaCaballero!DS27*(1+4.6%)</f>
        <v>3661000</v>
      </c>
      <c r="DT27" s="9">
        <f>RopaCaballero!DT27*(1+4.6%)</f>
        <v>3661000</v>
      </c>
      <c r="DU27" s="9">
        <f>RopaCaballero!DU27*(1+4.6%)</f>
        <v>3661000</v>
      </c>
      <c r="DV27" s="9">
        <f>RopaCaballero!DV27*(1+4.6%)</f>
        <v>3661000</v>
      </c>
      <c r="DW27" s="9">
        <f>RopaCaballero!DW27*(1+4.6%)</f>
        <v>3661000</v>
      </c>
      <c r="DX27" s="9">
        <f>RopaCaballero!DX27*(1+4.6%)</f>
        <v>3661000</v>
      </c>
      <c r="DY27" s="9">
        <f>RopaCaballero!DY27*(1+4.6%)</f>
        <v>3661000</v>
      </c>
      <c r="DZ27" s="9">
        <f>RopaCaballero!DZ27*(1+4.6%)</f>
        <v>3661000</v>
      </c>
      <c r="EA27" s="9">
        <f>RopaCaballero!EA27*(1+4.6%)</f>
        <v>3661000</v>
      </c>
      <c r="EB27" s="9">
        <f>RopaCaballero!EB27*(1+4.6%)</f>
        <v>3661000</v>
      </c>
      <c r="EC27" s="9">
        <f>RopaCaballero!EC27*(1+4.6%)</f>
        <v>3661000</v>
      </c>
      <c r="ED27" s="9">
        <f>RopaCaballero!ED27*(1+4.6%)</f>
        <v>3661000</v>
      </c>
      <c r="EE27" s="9">
        <f>RopaCaballero!EE27*(1+4.6%)</f>
        <v>3661000</v>
      </c>
      <c r="EF27" s="9">
        <f>RopaCaballero!EF27*(1+4.6%)</f>
        <v>3661000</v>
      </c>
      <c r="EG27" s="9">
        <f>RopaCaballero!EG27*(1+4.6%)</f>
        <v>3661000</v>
      </c>
      <c r="EH27" s="9">
        <f>RopaCaballero!EH27*(1+4.6%)</f>
        <v>3661000</v>
      </c>
      <c r="EI27" s="9">
        <f>RopaCaballero!EI27*(1+4.6%)</f>
        <v>3661000</v>
      </c>
      <c r="EJ27" s="9">
        <f>RopaCaballero!EJ27*(1+4.6%)</f>
        <v>3661000</v>
      </c>
      <c r="EK27" s="9">
        <f>RopaCaballero!EK27*(1+4.6%)</f>
        <v>3661000</v>
      </c>
      <c r="EL27" s="9">
        <f>RopaCaballero!EL27*(1+4.6%)</f>
        <v>3661000</v>
      </c>
      <c r="EM27" s="9">
        <f>RopaCaballero!EM27*(1+4.6%)</f>
        <v>3661000</v>
      </c>
      <c r="EN27" s="9">
        <f>RopaCaballero!EN27*(1+4.6%)</f>
        <v>3661000</v>
      </c>
      <c r="EO27" s="9">
        <f>RopaCaballero!EO27*(1+4.6%)</f>
        <v>3661000</v>
      </c>
      <c r="EP27" s="9">
        <f>RopaCaballero!EP27*(1+4.6%)</f>
        <v>3661000</v>
      </c>
      <c r="EQ27" s="9">
        <f>RopaCaballero!EQ27*(1+4.6%)</f>
        <v>3661000</v>
      </c>
      <c r="ER27" s="9">
        <f>RopaCaballero!ER27*(1+4.6%)</f>
        <v>3661000</v>
      </c>
      <c r="ES27" s="9">
        <f>RopaCaballero!ES27*(1+4.6%)</f>
        <v>3661000</v>
      </c>
      <c r="ET27" s="9">
        <f>RopaCaballero!ET27*(1+4.6%)</f>
        <v>3661000</v>
      </c>
      <c r="EU27" s="9">
        <f>RopaCaballero!EU27*(1+4.6%)</f>
        <v>3661000</v>
      </c>
      <c r="EV27" s="9">
        <f>RopaCaballero!EV27*(1+4.6%)</f>
        <v>3661000</v>
      </c>
      <c r="EW27" s="9">
        <f>RopaCaballero!EW27*(1+4.6%)</f>
        <v>3661000</v>
      </c>
      <c r="EX27" s="9">
        <f>RopaCaballero!EX27*(1+4.6%)</f>
        <v>3661000</v>
      </c>
      <c r="EY27" s="9">
        <f>RopaCaballero!EY27*(1+4.6%)</f>
        <v>3661000</v>
      </c>
      <c r="EZ27" s="9">
        <f>RopaCaballero!EZ27*(1+4.6%)</f>
        <v>3661000</v>
      </c>
      <c r="FA27" s="9">
        <f>RopaCaballero!FA27*(1+4.6%)</f>
        <v>3661000</v>
      </c>
      <c r="FB27" s="9">
        <f>RopaCaballero!FB27*(1+4.6%)</f>
        <v>3661000</v>
      </c>
      <c r="FC27" s="9">
        <f>RopaCaballero!FC27*(1+4.6%)</f>
        <v>3661000</v>
      </c>
      <c r="FD27" s="9">
        <f>RopaCaballero!FD27*(1+4.6%)</f>
        <v>3661000</v>
      </c>
      <c r="FE27" s="9">
        <f>RopaCaballero!FE27*(1+4.6%)</f>
        <v>3661000</v>
      </c>
      <c r="FF27" s="9">
        <f>RopaCaballero!FF27*(1+4.6%)</f>
        <v>3661000</v>
      </c>
      <c r="FG27" s="9">
        <f>RopaCaballero!FG27*(1+4.6%)</f>
        <v>3661000</v>
      </c>
      <c r="FH27" s="9">
        <f>RopaCaballero!FH27*(1+4.6%)</f>
        <v>3661000</v>
      </c>
      <c r="FI27" s="9">
        <f>RopaCaballero!FI27*(1+4.6%)</f>
        <v>3661000</v>
      </c>
      <c r="FJ27" s="3">
        <f t="shared" si="81"/>
        <v>351456</v>
      </c>
      <c r="FK27" s="3">
        <f t="shared" si="82"/>
        <v>345180</v>
      </c>
      <c r="FL27" s="3">
        <f t="shared" si="83"/>
        <v>338904</v>
      </c>
      <c r="FM27" s="3">
        <f t="shared" si="1"/>
        <v>351456</v>
      </c>
      <c r="FN27" s="3">
        <f t="shared" si="2"/>
        <v>345180</v>
      </c>
      <c r="FO27" s="3">
        <f t="shared" si="3"/>
        <v>338904</v>
      </c>
      <c r="FP27" s="3">
        <f t="shared" si="4"/>
        <v>313800</v>
      </c>
      <c r="FQ27" s="3">
        <f t="shared" si="5"/>
        <v>307524</v>
      </c>
      <c r="FR27" s="3">
        <f t="shared" si="6"/>
        <v>301248</v>
      </c>
      <c r="FS27" s="3">
        <f t="shared" si="7"/>
        <v>323214</v>
      </c>
      <c r="FT27" s="3">
        <f t="shared" si="8"/>
        <v>316938</v>
      </c>
      <c r="FU27" s="3">
        <f t="shared" si="9"/>
        <v>310662</v>
      </c>
      <c r="FV27" s="3">
        <f t="shared" si="84"/>
        <v>164222</v>
      </c>
      <c r="FW27" s="3">
        <f t="shared" si="85"/>
        <v>160038</v>
      </c>
      <c r="FX27" s="3">
        <f t="shared" si="86"/>
        <v>160038</v>
      </c>
      <c r="FY27" s="3">
        <f t="shared" si="11"/>
        <v>154808</v>
      </c>
      <c r="FZ27" s="3">
        <f t="shared" si="12"/>
        <v>150624</v>
      </c>
      <c r="GA27" s="3">
        <f t="shared" si="13"/>
        <v>146440</v>
      </c>
      <c r="GB27" s="3">
        <f t="shared" si="14"/>
        <v>154808</v>
      </c>
      <c r="GC27" s="3">
        <f t="shared" si="15"/>
        <v>150624</v>
      </c>
      <c r="GD27" s="3">
        <f t="shared" si="16"/>
        <v>146440</v>
      </c>
      <c r="GE27" s="3">
        <f t="shared" si="17"/>
        <v>164222</v>
      </c>
      <c r="GF27" s="3">
        <f t="shared" si="18"/>
        <v>160038</v>
      </c>
      <c r="GG27" s="3">
        <f t="shared" si="19"/>
        <v>160038</v>
      </c>
      <c r="GH27" s="14">
        <f t="shared" si="20"/>
        <v>23012</v>
      </c>
      <c r="GI27" s="3">
        <f t="shared" si="21"/>
        <v>20920</v>
      </c>
      <c r="GJ27" s="3">
        <f t="shared" si="22"/>
        <v>18828</v>
      </c>
      <c r="GK27" s="3">
        <f t="shared" si="23"/>
        <v>20920</v>
      </c>
      <c r="GL27" s="3">
        <f t="shared" si="24"/>
        <v>18828</v>
      </c>
      <c r="GM27" s="3">
        <f t="shared" si="25"/>
        <v>16736</v>
      </c>
      <c r="GN27" s="3">
        <f t="shared" si="26"/>
        <v>28242</v>
      </c>
      <c r="GO27" s="3">
        <f t="shared" si="27"/>
        <v>26150</v>
      </c>
      <c r="GP27" s="3">
        <f t="shared" si="28"/>
        <v>24058</v>
      </c>
      <c r="GQ27" s="3">
        <f t="shared" si="29"/>
        <v>33472</v>
      </c>
      <c r="GR27" s="3">
        <f t="shared" si="30"/>
        <v>31380</v>
      </c>
      <c r="GS27" s="3">
        <f t="shared" si="31"/>
        <v>29288</v>
      </c>
      <c r="GT27" s="3">
        <f t="shared" si="32"/>
        <v>19874</v>
      </c>
      <c r="GU27" s="3">
        <f t="shared" si="33"/>
        <v>17782</v>
      </c>
      <c r="GV27" s="3">
        <f t="shared" si="34"/>
        <v>15690</v>
      </c>
      <c r="GW27" s="3">
        <f t="shared" si="35"/>
        <v>19874</v>
      </c>
      <c r="GX27" s="3">
        <f t="shared" si="36"/>
        <v>17782</v>
      </c>
      <c r="GY27" s="3">
        <f t="shared" si="37"/>
        <v>15690</v>
      </c>
      <c r="GZ27" s="3">
        <f t="shared" si="38"/>
        <v>67.990000000000009</v>
      </c>
      <c r="HA27" s="3">
        <f t="shared" si="38"/>
        <v>18034482.434</v>
      </c>
      <c r="HB27" s="3">
        <f t="shared" si="38"/>
        <v>18034482.434</v>
      </c>
      <c r="HC27" s="3">
        <f t="shared" si="39"/>
        <v>10983000</v>
      </c>
      <c r="HD27" s="3">
        <f t="shared" si="40"/>
        <v>10983000</v>
      </c>
      <c r="HE27" s="3">
        <f t="shared" si="41"/>
        <v>10983000</v>
      </c>
      <c r="HF27" s="3">
        <f t="shared" si="42"/>
        <v>10983000</v>
      </c>
      <c r="HG27" s="3">
        <f t="shared" si="43"/>
        <v>10983000</v>
      </c>
      <c r="HH27" s="3">
        <f t="shared" si="44"/>
        <v>10983000</v>
      </c>
      <c r="HI27" s="3">
        <f t="shared" si="45"/>
        <v>10983000</v>
      </c>
      <c r="HJ27" s="3">
        <f t="shared" si="46"/>
        <v>10983000</v>
      </c>
      <c r="HK27" s="3">
        <f t="shared" si="47"/>
        <v>10983000</v>
      </c>
      <c r="HL27" s="3">
        <f t="shared" si="48"/>
        <v>10983000</v>
      </c>
      <c r="HM27" s="3">
        <f t="shared" si="49"/>
        <v>10983000</v>
      </c>
      <c r="HN27" s="3">
        <f t="shared" si="50"/>
        <v>10983000</v>
      </c>
      <c r="HO27" s="3">
        <f t="shared" si="51"/>
        <v>10983000</v>
      </c>
      <c r="HP27" s="3">
        <f t="shared" si="52"/>
        <v>10983000</v>
      </c>
      <c r="HQ27" s="3">
        <f t="shared" si="53"/>
        <v>10983000</v>
      </c>
      <c r="HR27" s="3">
        <f t="shared" si="54"/>
        <v>10983000</v>
      </c>
      <c r="HS27" s="3">
        <f t="shared" si="55"/>
        <v>10983000</v>
      </c>
      <c r="HT27" s="3">
        <f t="shared" si="56"/>
        <v>10983000</v>
      </c>
      <c r="HU27" s="3">
        <f t="shared" si="57"/>
        <v>10983000</v>
      </c>
      <c r="HV27" s="3">
        <f t="shared" si="58"/>
        <v>10983000</v>
      </c>
      <c r="HW27" s="3">
        <f t="shared" si="59"/>
        <v>10983000</v>
      </c>
      <c r="HX27" s="3">
        <f t="shared" si="60"/>
        <v>7322000</v>
      </c>
      <c r="HY27" s="3">
        <f t="shared" si="61"/>
        <v>7322000</v>
      </c>
      <c r="HZ27" s="3">
        <f t="shared" si="62"/>
        <v>7322000</v>
      </c>
      <c r="IA27" s="3">
        <f t="shared" si="63"/>
        <v>7322000</v>
      </c>
      <c r="IB27" s="3">
        <f t="shared" si="64"/>
        <v>7322000</v>
      </c>
      <c r="IC27" s="3">
        <f t="shared" si="65"/>
        <v>7322000</v>
      </c>
      <c r="ID27" s="3">
        <f t="shared" si="66"/>
        <v>7322000</v>
      </c>
      <c r="IE27" s="3">
        <f t="shared" si="67"/>
        <v>7322000</v>
      </c>
      <c r="IF27" s="3">
        <f t="shared" si="68"/>
        <v>7322000</v>
      </c>
      <c r="IG27" s="3">
        <f t="shared" si="69"/>
        <v>7322000</v>
      </c>
      <c r="IH27" s="3">
        <f t="shared" si="70"/>
        <v>7322000</v>
      </c>
      <c r="II27" s="3">
        <f t="shared" si="71"/>
        <v>7322000</v>
      </c>
      <c r="IJ27" s="3">
        <f t="shared" si="72"/>
        <v>7322000</v>
      </c>
      <c r="IK27" s="3">
        <f t="shared" si="73"/>
        <v>7322000</v>
      </c>
      <c r="IL27" s="3">
        <f t="shared" si="74"/>
        <v>7322000</v>
      </c>
      <c r="IM27" s="3">
        <f t="shared" si="75"/>
        <v>7322000</v>
      </c>
      <c r="IN27" s="3">
        <f t="shared" si="76"/>
        <v>7322000</v>
      </c>
      <c r="IO27" s="3">
        <f t="shared" si="77"/>
        <v>10983000</v>
      </c>
      <c r="IP27" s="3">
        <f t="shared" si="78"/>
        <v>7322000</v>
      </c>
      <c r="IQ27" s="3">
        <f t="shared" si="79"/>
        <v>7322000</v>
      </c>
      <c r="IR27" s="3">
        <f t="shared" si="80"/>
        <v>7322000</v>
      </c>
      <c r="IS27" s="3">
        <f t="array" ref="IS27">SUM(IF($C$2:$IR$2&gt;=1,C27:IR27,0))</f>
        <v>151048169.736</v>
      </c>
      <c r="IT27" s="5" t="s">
        <v>164</v>
      </c>
    </row>
    <row r="28" spans="1:254" x14ac:dyDescent="0.2">
      <c r="A28" s="2" t="s">
        <v>168</v>
      </c>
      <c r="B28" s="1" t="s">
        <v>6</v>
      </c>
      <c r="C28" s="9">
        <f>RopaCaballero!C28*(1+4.6%)</f>
        <v>244764</v>
      </c>
      <c r="D28" s="9">
        <f>RopaCaballero!D28*(1+4.6%)</f>
        <v>71128</v>
      </c>
      <c r="E28" s="9">
        <f>RopaCaballero!E28*(1+4.6%)</f>
        <v>71128</v>
      </c>
      <c r="F28" s="9">
        <f>RopaCaballero!F28*(1+4.6%)</f>
        <v>29288</v>
      </c>
      <c r="G28" s="9">
        <f>RopaCaballero!G28*(1+4.6%)</f>
        <v>156900</v>
      </c>
      <c r="H28" s="9">
        <f>RopaCaballero!H28*(1+4.6%)</f>
        <v>71128</v>
      </c>
      <c r="I28" s="9">
        <f>RopaCaballero!I28*(1+4.6%)</f>
        <v>18828</v>
      </c>
      <c r="J28" s="9">
        <f>RopaCaballero!J28*(1+4.6%)</f>
        <v>26150</v>
      </c>
      <c r="K28" s="9">
        <f>RopaCaballero!K28*(1+4.6%)</f>
        <v>62760</v>
      </c>
      <c r="L28" s="9">
        <f>RopaCaballero!L28*(1+4.6%)</f>
        <v>79496</v>
      </c>
      <c r="M28" s="9">
        <f>RopaCaballero!M28*(1+4.6%)</f>
        <v>73220</v>
      </c>
      <c r="N28" s="9">
        <f>RopaCaballero!N28*(1+4.6%)</f>
        <v>88910</v>
      </c>
      <c r="O28" s="9">
        <f>RopaCaballero!O28*(1+4.6%)</f>
        <v>20920</v>
      </c>
      <c r="P28" s="9">
        <f>RopaCaballero!P28*(1+4.6%)</f>
        <v>17782</v>
      </c>
      <c r="Q28" s="9">
        <f>RopaCaballero!Q28*(1+4.6%)</f>
        <v>17782</v>
      </c>
      <c r="R28" s="9">
        <f>RopaCaballero!R28*(1+4.6%)</f>
        <v>31380</v>
      </c>
      <c r="S28" s="9">
        <f>RopaCaballero!S28*(1+4.6%)</f>
        <v>244764</v>
      </c>
      <c r="T28" s="9">
        <f>RopaCaballero!T28*(1+4.6%)</f>
        <v>71128</v>
      </c>
      <c r="U28" s="9">
        <f>RopaCaballero!U28*(1+4.6%)</f>
        <v>71128</v>
      </c>
      <c r="V28" s="9">
        <f>RopaCaballero!V28*(1+4.6%)</f>
        <v>29288</v>
      </c>
      <c r="W28" s="9">
        <f>RopaCaballero!W28*(1+4.6%)</f>
        <v>156900</v>
      </c>
      <c r="X28" s="9">
        <f>RopaCaballero!X28*(1+4.6%)</f>
        <v>71128</v>
      </c>
      <c r="Y28" s="9">
        <f>RopaCaballero!Y28*(1+4.6%)</f>
        <v>18828</v>
      </c>
      <c r="Z28" s="9">
        <f>RopaCaballero!Z28*(1+4.6%)</f>
        <v>26150</v>
      </c>
      <c r="AA28" s="9">
        <f>RopaCaballero!AA28*(1+4.6%)</f>
        <v>62760</v>
      </c>
      <c r="AB28" s="9">
        <f>RopaCaballero!AB28*(1+4.6%)</f>
        <v>79496</v>
      </c>
      <c r="AC28" s="9">
        <f>RopaCaballero!AC28*(1+4.6%)</f>
        <v>73220</v>
      </c>
      <c r="AD28" s="9">
        <f>RopaCaballero!AD28*(1+4.6%)</f>
        <v>88910</v>
      </c>
      <c r="AE28" s="9">
        <f>RopaCaballero!AE28*(1+4.6%)</f>
        <v>20920</v>
      </c>
      <c r="AF28" s="9">
        <f>RopaCaballero!AF28*(1+4.6%)</f>
        <v>17782</v>
      </c>
      <c r="AG28" s="9">
        <f>RopaCaballero!AG28*(1+4.6%)</f>
        <v>17782</v>
      </c>
      <c r="AH28" s="9">
        <f>RopaCaballero!AH28*(1+4.6%)</f>
        <v>31380</v>
      </c>
      <c r="AI28" s="9">
        <f>RopaCaballero!AI28*(1+4.6%)</f>
        <v>244764</v>
      </c>
      <c r="AJ28" s="9">
        <f>RopaCaballero!AJ28*(1+4.6%)</f>
        <v>71128</v>
      </c>
      <c r="AK28" s="9">
        <f>RopaCaballero!AK28*(1+4.6%)</f>
        <v>71128</v>
      </c>
      <c r="AL28" s="9">
        <f>RopaCaballero!AL28*(1+4.6%)</f>
        <v>29288</v>
      </c>
      <c r="AM28" s="9">
        <f>RopaCaballero!AM28*(1+4.6%)</f>
        <v>156900</v>
      </c>
      <c r="AN28" s="9">
        <f>RopaCaballero!AN28*(1+4.6%)</f>
        <v>71128</v>
      </c>
      <c r="AO28" s="9">
        <f>RopaCaballero!AO28*(1+4.6%)</f>
        <v>18828</v>
      </c>
      <c r="AP28" s="9">
        <f>RopaCaballero!AP28*(1+4.6%)</f>
        <v>26150</v>
      </c>
      <c r="AQ28" s="9">
        <f>RopaCaballero!AQ28*(1+4.6%)</f>
        <v>62760</v>
      </c>
      <c r="AR28" s="9">
        <f>RopaCaballero!AR28*(1+4.6%)</f>
        <v>79496</v>
      </c>
      <c r="AS28" s="9">
        <f>RopaCaballero!AS28*(1+4.6%)</f>
        <v>73220</v>
      </c>
      <c r="AT28" s="9">
        <f>RopaCaballero!AT28*(1+4.6%)</f>
        <v>88910</v>
      </c>
      <c r="AU28" s="9">
        <f>RopaCaballero!AU28*(1+4.6%)</f>
        <v>20920</v>
      </c>
      <c r="AV28" s="9">
        <f>RopaCaballero!AV28*(1+4.6%)</f>
        <v>17782</v>
      </c>
      <c r="AW28" s="9">
        <f>RopaCaballero!AW28*(1+4.6%)</f>
        <v>17782</v>
      </c>
      <c r="AX28" s="9">
        <f>RopaCaballero!AX28*(1+4.6%)</f>
        <v>31380</v>
      </c>
      <c r="AY28" s="9">
        <f>RopaCaballero!AY28*(1+4.6%)</f>
        <v>313.8</v>
      </c>
      <c r="AZ28" s="9">
        <f>RopaCaballero!AZ28*(1+4.6%)</f>
        <v>8368000</v>
      </c>
      <c r="BA28" s="9">
        <f>RopaCaballero!BA28*(1+4.6%)</f>
        <v>8368000</v>
      </c>
      <c r="BB28" s="9">
        <f>RopaCaballero!BB28*(1+4.6%)</f>
        <v>2615000</v>
      </c>
      <c r="BC28" s="9">
        <f>RopaCaballero!BC28*(1+4.6%)</f>
        <v>2615000</v>
      </c>
      <c r="BD28" s="9">
        <f>RopaCaballero!BD28*(1+4.6%)</f>
        <v>2615000</v>
      </c>
      <c r="BE28" s="9">
        <f>RopaCaballero!BE28*(1+4.6%)</f>
        <v>2615000</v>
      </c>
      <c r="BF28" s="9">
        <f>RopaCaballero!BF28*(1+4.6%)</f>
        <v>2615000</v>
      </c>
      <c r="BG28" s="9">
        <f>RopaCaballero!BG28*(1+4.6%)</f>
        <v>2615000</v>
      </c>
      <c r="BH28" s="9">
        <f>RopaCaballero!BH28*(1+4.6%)</f>
        <v>2615000</v>
      </c>
      <c r="BI28" s="9">
        <f>RopaCaballero!BI28*(1+4.6%)</f>
        <v>2615000</v>
      </c>
      <c r="BJ28" s="9">
        <f>RopaCaballero!BJ28*(1+4.6%)</f>
        <v>2615000</v>
      </c>
      <c r="BK28" s="9">
        <f>RopaCaballero!BK28*(1+4.6%)</f>
        <v>2615000</v>
      </c>
      <c r="BL28" s="9">
        <f>RopaCaballero!BL28*(1+4.6%)</f>
        <v>2615000</v>
      </c>
      <c r="BM28" s="9">
        <f>RopaCaballero!BM28*(1+4.6%)</f>
        <v>2615000</v>
      </c>
      <c r="BN28" s="9">
        <f>RopaCaballero!BN28*(1+4.6%)</f>
        <v>2615000</v>
      </c>
      <c r="BO28" s="9">
        <f>RopaCaballero!BO28*(1+4.6%)</f>
        <v>2615000</v>
      </c>
      <c r="BP28" s="9">
        <f>RopaCaballero!BP28*(1+4.6%)</f>
        <v>2615000</v>
      </c>
      <c r="BQ28" s="9">
        <f>RopaCaballero!BQ28*(1+4.6%)</f>
        <v>2615000</v>
      </c>
      <c r="BR28" s="9">
        <f>RopaCaballero!BR28*(1+4.6%)</f>
        <v>2615000</v>
      </c>
      <c r="BS28" s="9">
        <f>RopaCaballero!BS28*(1+4.6%)</f>
        <v>2615000</v>
      </c>
      <c r="BT28" s="9">
        <f>RopaCaballero!BT28*(1+4.6%)</f>
        <v>2615000</v>
      </c>
      <c r="BU28" s="9">
        <f>RopaCaballero!BU28*(1+4.6%)</f>
        <v>2615000</v>
      </c>
      <c r="BV28" s="9">
        <f>RopaCaballero!BV28*(1+4.6%)</f>
        <v>2615000</v>
      </c>
      <c r="BW28" s="9">
        <f>RopaCaballero!BW28*(1+4.6%)</f>
        <v>2615000</v>
      </c>
      <c r="BX28" s="9">
        <f>RopaCaballero!BX28*(1+4.6%)</f>
        <v>2615000</v>
      </c>
      <c r="BY28" s="9">
        <f>RopaCaballero!BY28*(1+4.6%)</f>
        <v>2615000</v>
      </c>
      <c r="BZ28" s="9">
        <f>RopaCaballero!BZ28*(1+4.6%)</f>
        <v>2615000</v>
      </c>
      <c r="CA28" s="9">
        <f>RopaCaballero!CA28*(1+4.6%)</f>
        <v>2615000</v>
      </c>
      <c r="CB28" s="9">
        <f>RopaCaballero!CB28*(1+4.6%)</f>
        <v>2615000</v>
      </c>
      <c r="CC28" s="9">
        <f>RopaCaballero!CC28*(1+4.6%)</f>
        <v>2615000</v>
      </c>
      <c r="CD28" s="9">
        <f>RopaCaballero!CD28*(1+4.6%)</f>
        <v>2615000</v>
      </c>
      <c r="CE28" s="9">
        <f>RopaCaballero!CE28*(1+4.6%)</f>
        <v>2615000</v>
      </c>
      <c r="CF28" s="9">
        <f>RopaCaballero!CF28*(1+4.6%)</f>
        <v>2615000</v>
      </c>
      <c r="CG28" s="9">
        <f>RopaCaballero!CG28*(1+4.6%)</f>
        <v>2615000</v>
      </c>
      <c r="CH28" s="9">
        <f>RopaCaballero!CH28*(1+4.6%)</f>
        <v>2615000</v>
      </c>
      <c r="CI28" s="9">
        <f>RopaCaballero!CI28*(1+4.6%)</f>
        <v>2615000</v>
      </c>
      <c r="CJ28" s="9">
        <f>RopaCaballero!CJ28*(1+4.6%)</f>
        <v>2615000</v>
      </c>
      <c r="CK28" s="9">
        <f>RopaCaballero!CK28*(1+4.6%)</f>
        <v>2615000</v>
      </c>
      <c r="CL28" s="9">
        <f>RopaCaballero!CL28*(1+4.6%)</f>
        <v>2615000</v>
      </c>
      <c r="CM28" s="9">
        <f>RopaCaballero!CM28*(1+4.6%)</f>
        <v>2615000</v>
      </c>
      <c r="CN28" s="9">
        <f>RopaCaballero!CN28*(1+4.6%)</f>
        <v>2615000</v>
      </c>
      <c r="CO28" s="9">
        <f>RopaCaballero!CO28*(1+4.6%)</f>
        <v>2615000</v>
      </c>
      <c r="CP28" s="9">
        <f>RopaCaballero!CP28*(1+4.6%)</f>
        <v>2615000</v>
      </c>
      <c r="CQ28" s="9">
        <f>RopaCaballero!CQ28*(1+4.6%)</f>
        <v>2615000</v>
      </c>
      <c r="CR28" s="9">
        <f>RopaCaballero!CR28*(1+4.6%)</f>
        <v>2615000</v>
      </c>
      <c r="CS28" s="9">
        <f>RopaCaballero!CS28*(1+4.6%)</f>
        <v>2615000</v>
      </c>
      <c r="CT28" s="9">
        <f>RopaCaballero!CT28*(1+4.6%)</f>
        <v>2615000</v>
      </c>
      <c r="CU28" s="9">
        <f>RopaCaballero!CU28*(1+4.6%)</f>
        <v>2615000</v>
      </c>
      <c r="CV28" s="9">
        <f>RopaCaballero!CV28*(1+4.6%)</f>
        <v>2615000</v>
      </c>
      <c r="CW28" s="9">
        <f>RopaCaballero!CW28*(1+4.6%)</f>
        <v>2615000</v>
      </c>
      <c r="CX28" s="9">
        <f>RopaCaballero!CX28*(1+4.6%)</f>
        <v>2615000</v>
      </c>
      <c r="CY28" s="9">
        <f>RopaCaballero!CY28*(1+4.6%)</f>
        <v>2615000</v>
      </c>
      <c r="CZ28" s="9">
        <f>RopaCaballero!CZ28*(1+4.6%)</f>
        <v>2615000</v>
      </c>
      <c r="DA28" s="9">
        <f>RopaCaballero!DA28*(1+4.6%)</f>
        <v>2615000</v>
      </c>
      <c r="DB28" s="9">
        <f>RopaCaballero!DB28*(1+4.6%)</f>
        <v>2615000</v>
      </c>
      <c r="DC28" s="9">
        <f>RopaCaballero!DC28*(1+4.6%)</f>
        <v>2615000</v>
      </c>
      <c r="DD28" s="9">
        <f>RopaCaballero!DD28*(1+4.6%)</f>
        <v>2615000</v>
      </c>
      <c r="DE28" s="9">
        <f>RopaCaballero!DE28*(1+4.6%)</f>
        <v>2615000</v>
      </c>
      <c r="DF28" s="9">
        <f>RopaCaballero!DF28*(1+4.6%)</f>
        <v>2615000</v>
      </c>
      <c r="DG28" s="9">
        <f>RopaCaballero!DG28*(1+4.6%)</f>
        <v>2615000</v>
      </c>
      <c r="DH28" s="9">
        <f>RopaCaballero!DH28*(1+4.6%)</f>
        <v>2615000</v>
      </c>
      <c r="DI28" s="9">
        <f>RopaCaballero!DI28*(1+4.6%)</f>
        <v>2615000</v>
      </c>
      <c r="DJ28" s="9">
        <f>RopaCaballero!DJ28*(1+4.6%)</f>
        <v>2615000</v>
      </c>
      <c r="DK28" s="9">
        <f>RopaCaballero!DK28*(1+4.6%)</f>
        <v>2615000</v>
      </c>
      <c r="DL28" s="9">
        <f>RopaCaballero!DL28*(1+4.6%)</f>
        <v>2615000</v>
      </c>
      <c r="DM28" s="9">
        <f>RopaCaballero!DM28*(1+4.6%)</f>
        <v>2615000</v>
      </c>
      <c r="DN28" s="9">
        <f>RopaCaballero!DN28*(1+4.6%)</f>
        <v>2615000</v>
      </c>
      <c r="DO28" s="9">
        <f>RopaCaballero!DO28*(1+4.6%)</f>
        <v>2615000</v>
      </c>
      <c r="DP28" s="9">
        <f>RopaCaballero!DP28*(1+4.6%)</f>
        <v>2615000</v>
      </c>
      <c r="DQ28" s="9">
        <f>RopaCaballero!DQ28*(1+4.6%)</f>
        <v>2615000</v>
      </c>
      <c r="DR28" s="9">
        <f>RopaCaballero!DR28*(1+4.6%)</f>
        <v>2615000</v>
      </c>
      <c r="DS28" s="9">
        <f>RopaCaballero!DS28*(1+4.6%)</f>
        <v>2615000</v>
      </c>
      <c r="DT28" s="9">
        <f>RopaCaballero!DT28*(1+4.6%)</f>
        <v>2615000</v>
      </c>
      <c r="DU28" s="9">
        <f>RopaCaballero!DU28*(1+4.6%)</f>
        <v>2615000</v>
      </c>
      <c r="DV28" s="9">
        <f>RopaCaballero!DV28*(1+4.6%)</f>
        <v>2615000</v>
      </c>
      <c r="DW28" s="9">
        <f>RopaCaballero!DW28*(1+4.6%)</f>
        <v>2615000</v>
      </c>
      <c r="DX28" s="9">
        <f>RopaCaballero!DX28*(1+4.6%)</f>
        <v>2615000</v>
      </c>
      <c r="DY28" s="9">
        <f>RopaCaballero!DY28*(1+4.6%)</f>
        <v>2615000</v>
      </c>
      <c r="DZ28" s="9">
        <f>RopaCaballero!DZ28*(1+4.6%)</f>
        <v>2615000</v>
      </c>
      <c r="EA28" s="9">
        <f>RopaCaballero!EA28*(1+4.6%)</f>
        <v>2615000</v>
      </c>
      <c r="EB28" s="9">
        <f>RopaCaballero!EB28*(1+4.6%)</f>
        <v>2615000</v>
      </c>
      <c r="EC28" s="9">
        <f>RopaCaballero!EC28*(1+4.6%)</f>
        <v>2615000</v>
      </c>
      <c r="ED28" s="9">
        <f>RopaCaballero!ED28*(1+4.6%)</f>
        <v>2615000</v>
      </c>
      <c r="EE28" s="9">
        <f>RopaCaballero!EE28*(1+4.6%)</f>
        <v>2615000</v>
      </c>
      <c r="EF28" s="9">
        <f>RopaCaballero!EF28*(1+4.6%)</f>
        <v>2615000</v>
      </c>
      <c r="EG28" s="9">
        <f>RopaCaballero!EG28*(1+4.6%)</f>
        <v>2615000</v>
      </c>
      <c r="EH28" s="9">
        <f>RopaCaballero!EH28*(1+4.6%)</f>
        <v>2615000</v>
      </c>
      <c r="EI28" s="9">
        <f>RopaCaballero!EI28*(1+4.6%)</f>
        <v>2615000</v>
      </c>
      <c r="EJ28" s="9">
        <f>RopaCaballero!EJ28*(1+4.6%)</f>
        <v>2615000</v>
      </c>
      <c r="EK28" s="9">
        <f>RopaCaballero!EK28*(1+4.6%)</f>
        <v>2615000</v>
      </c>
      <c r="EL28" s="9">
        <f>RopaCaballero!EL28*(1+4.6%)</f>
        <v>2615000</v>
      </c>
      <c r="EM28" s="9">
        <f>RopaCaballero!EM28*(1+4.6%)</f>
        <v>2615000</v>
      </c>
      <c r="EN28" s="9">
        <f>RopaCaballero!EN28*(1+4.6%)</f>
        <v>2615000</v>
      </c>
      <c r="EO28" s="9">
        <f>RopaCaballero!EO28*(1+4.6%)</f>
        <v>2615000</v>
      </c>
      <c r="EP28" s="9">
        <f>RopaCaballero!EP28*(1+4.6%)</f>
        <v>2615000</v>
      </c>
      <c r="EQ28" s="9">
        <f>RopaCaballero!EQ28*(1+4.6%)</f>
        <v>2615000</v>
      </c>
      <c r="ER28" s="9">
        <f>RopaCaballero!ER28*(1+4.6%)</f>
        <v>2615000</v>
      </c>
      <c r="ES28" s="9">
        <f>RopaCaballero!ES28*(1+4.6%)</f>
        <v>2615000</v>
      </c>
      <c r="ET28" s="9">
        <f>RopaCaballero!ET28*(1+4.6%)</f>
        <v>2615000</v>
      </c>
      <c r="EU28" s="9">
        <f>RopaCaballero!EU28*(1+4.6%)</f>
        <v>2615000</v>
      </c>
      <c r="EV28" s="9">
        <f>RopaCaballero!EV28*(1+4.6%)</f>
        <v>2615000</v>
      </c>
      <c r="EW28" s="9">
        <f>RopaCaballero!EW28*(1+4.6%)</f>
        <v>2615000</v>
      </c>
      <c r="EX28" s="9">
        <f>RopaCaballero!EX28*(1+4.6%)</f>
        <v>2615000</v>
      </c>
      <c r="EY28" s="9">
        <f>RopaCaballero!EY28*(1+4.6%)</f>
        <v>2615000</v>
      </c>
      <c r="EZ28" s="9">
        <f>RopaCaballero!EZ28*(1+4.6%)</f>
        <v>2615000</v>
      </c>
      <c r="FA28" s="9">
        <f>RopaCaballero!FA28*(1+4.6%)</f>
        <v>2615000</v>
      </c>
      <c r="FB28" s="9">
        <f>RopaCaballero!FB28*(1+4.6%)</f>
        <v>2615000</v>
      </c>
      <c r="FC28" s="9">
        <f>RopaCaballero!FC28*(1+4.6%)</f>
        <v>2615000</v>
      </c>
      <c r="FD28" s="9">
        <f>RopaCaballero!FD28*(1+4.6%)</f>
        <v>2615000</v>
      </c>
      <c r="FE28" s="9">
        <f>RopaCaballero!FE28*(1+4.6%)</f>
        <v>2615000</v>
      </c>
      <c r="FF28" s="9">
        <f>RopaCaballero!FF28*(1+4.6%)</f>
        <v>2615000</v>
      </c>
      <c r="FG28" s="9">
        <f>RopaCaballero!FG28*(1+4.6%)</f>
        <v>2615000</v>
      </c>
      <c r="FH28" s="9">
        <f>RopaCaballero!FH28*(1+4.6%)</f>
        <v>2615000</v>
      </c>
      <c r="FI28" s="9">
        <f>RopaCaballero!FI28*(1+4.6%)</f>
        <v>2615000</v>
      </c>
      <c r="FJ28" s="3">
        <f t="shared" si="81"/>
        <v>345180</v>
      </c>
      <c r="FK28" s="3">
        <f t="shared" si="82"/>
        <v>345180</v>
      </c>
      <c r="FL28" s="3">
        <f t="shared" si="83"/>
        <v>345180</v>
      </c>
      <c r="FM28" s="3">
        <f t="shared" si="1"/>
        <v>345180</v>
      </c>
      <c r="FN28" s="3">
        <f t="shared" si="2"/>
        <v>345180</v>
      </c>
      <c r="FO28" s="3">
        <f t="shared" si="3"/>
        <v>345180</v>
      </c>
      <c r="FP28" s="3">
        <f t="shared" si="4"/>
        <v>307524</v>
      </c>
      <c r="FQ28" s="3">
        <f t="shared" si="5"/>
        <v>307524</v>
      </c>
      <c r="FR28" s="3">
        <f t="shared" si="6"/>
        <v>307524</v>
      </c>
      <c r="FS28" s="3">
        <f t="shared" si="7"/>
        <v>316938</v>
      </c>
      <c r="FT28" s="3">
        <f t="shared" si="8"/>
        <v>316938</v>
      </c>
      <c r="FU28" s="3">
        <f t="shared" si="9"/>
        <v>316938</v>
      </c>
      <c r="FV28" s="3">
        <f t="shared" si="84"/>
        <v>160038</v>
      </c>
      <c r="FW28" s="3">
        <f t="shared" si="85"/>
        <v>160038</v>
      </c>
      <c r="FX28" s="3">
        <f t="shared" si="86"/>
        <v>160038</v>
      </c>
      <c r="FY28" s="3">
        <f t="shared" si="11"/>
        <v>150624</v>
      </c>
      <c r="FZ28" s="3">
        <f t="shared" si="12"/>
        <v>150624</v>
      </c>
      <c r="GA28" s="3">
        <f t="shared" si="13"/>
        <v>150624</v>
      </c>
      <c r="GB28" s="3">
        <f t="shared" si="14"/>
        <v>150624</v>
      </c>
      <c r="GC28" s="3">
        <f t="shared" si="15"/>
        <v>150624</v>
      </c>
      <c r="GD28" s="3">
        <f t="shared" si="16"/>
        <v>150624</v>
      </c>
      <c r="GE28" s="3">
        <f t="shared" si="17"/>
        <v>160038</v>
      </c>
      <c r="GF28" s="3">
        <f t="shared" si="18"/>
        <v>160038</v>
      </c>
      <c r="GG28" s="3">
        <f t="shared" si="19"/>
        <v>160038</v>
      </c>
      <c r="GH28" s="14">
        <f t="shared" si="20"/>
        <v>20920</v>
      </c>
      <c r="GI28" s="3">
        <f t="shared" si="21"/>
        <v>20920</v>
      </c>
      <c r="GJ28" s="3">
        <f t="shared" si="22"/>
        <v>20920</v>
      </c>
      <c r="GK28" s="3">
        <f t="shared" si="23"/>
        <v>18828</v>
      </c>
      <c r="GL28" s="3">
        <f t="shared" si="24"/>
        <v>18828</v>
      </c>
      <c r="GM28" s="3">
        <f t="shared" si="25"/>
        <v>18828</v>
      </c>
      <c r="GN28" s="3">
        <f t="shared" si="26"/>
        <v>26150</v>
      </c>
      <c r="GO28" s="3">
        <f t="shared" si="27"/>
        <v>26150</v>
      </c>
      <c r="GP28" s="3">
        <f t="shared" si="28"/>
        <v>26150</v>
      </c>
      <c r="GQ28" s="3">
        <f t="shared" si="29"/>
        <v>31380</v>
      </c>
      <c r="GR28" s="3">
        <f t="shared" si="30"/>
        <v>31380</v>
      </c>
      <c r="GS28" s="3">
        <f t="shared" si="31"/>
        <v>31380</v>
      </c>
      <c r="GT28" s="3">
        <f t="shared" si="32"/>
        <v>17782</v>
      </c>
      <c r="GU28" s="3">
        <f t="shared" si="33"/>
        <v>17782</v>
      </c>
      <c r="GV28" s="3">
        <f t="shared" si="34"/>
        <v>17782</v>
      </c>
      <c r="GW28" s="3">
        <f t="shared" si="35"/>
        <v>17782</v>
      </c>
      <c r="GX28" s="3">
        <f t="shared" si="36"/>
        <v>17782</v>
      </c>
      <c r="GY28" s="3">
        <f t="shared" si="37"/>
        <v>17782</v>
      </c>
      <c r="GZ28" s="3">
        <f t="shared" si="38"/>
        <v>313.8</v>
      </c>
      <c r="HA28" s="3">
        <f t="shared" si="38"/>
        <v>8368000</v>
      </c>
      <c r="HB28" s="3">
        <f t="shared" si="38"/>
        <v>8368000</v>
      </c>
      <c r="HC28" s="3">
        <f t="shared" si="39"/>
        <v>7845000</v>
      </c>
      <c r="HD28" s="3">
        <f t="shared" si="40"/>
        <v>7845000</v>
      </c>
      <c r="HE28" s="3">
        <f t="shared" si="41"/>
        <v>7845000</v>
      </c>
      <c r="HF28" s="3">
        <f t="shared" si="42"/>
        <v>7845000</v>
      </c>
      <c r="HG28" s="3">
        <f t="shared" si="43"/>
        <v>7845000</v>
      </c>
      <c r="HH28" s="3">
        <f t="shared" si="44"/>
        <v>7845000</v>
      </c>
      <c r="HI28" s="3">
        <f t="shared" si="45"/>
        <v>7845000</v>
      </c>
      <c r="HJ28" s="3">
        <f t="shared" si="46"/>
        <v>7845000</v>
      </c>
      <c r="HK28" s="3">
        <f t="shared" si="47"/>
        <v>7845000</v>
      </c>
      <c r="HL28" s="3">
        <f t="shared" si="48"/>
        <v>7845000</v>
      </c>
      <c r="HM28" s="3">
        <f t="shared" si="49"/>
        <v>7845000</v>
      </c>
      <c r="HN28" s="3">
        <f t="shared" si="50"/>
        <v>7845000</v>
      </c>
      <c r="HO28" s="3">
        <f t="shared" si="51"/>
        <v>7845000</v>
      </c>
      <c r="HP28" s="3">
        <f t="shared" si="52"/>
        <v>7845000</v>
      </c>
      <c r="HQ28" s="3">
        <f t="shared" si="53"/>
        <v>7845000</v>
      </c>
      <c r="HR28" s="3">
        <f t="shared" si="54"/>
        <v>7845000</v>
      </c>
      <c r="HS28" s="3">
        <f t="shared" si="55"/>
        <v>7845000</v>
      </c>
      <c r="HT28" s="3">
        <f t="shared" si="56"/>
        <v>7845000</v>
      </c>
      <c r="HU28" s="3">
        <f t="shared" si="57"/>
        <v>7845000</v>
      </c>
      <c r="HV28" s="3">
        <f t="shared" si="58"/>
        <v>7845000</v>
      </c>
      <c r="HW28" s="3">
        <f t="shared" si="59"/>
        <v>7845000</v>
      </c>
      <c r="HX28" s="3">
        <f t="shared" si="60"/>
        <v>5230000</v>
      </c>
      <c r="HY28" s="3">
        <f t="shared" si="61"/>
        <v>5230000</v>
      </c>
      <c r="HZ28" s="3">
        <f t="shared" si="62"/>
        <v>5230000</v>
      </c>
      <c r="IA28" s="3">
        <f t="shared" si="63"/>
        <v>5230000</v>
      </c>
      <c r="IB28" s="3">
        <f t="shared" si="64"/>
        <v>5230000</v>
      </c>
      <c r="IC28" s="3">
        <f t="shared" si="65"/>
        <v>5230000</v>
      </c>
      <c r="ID28" s="3">
        <f t="shared" si="66"/>
        <v>5230000</v>
      </c>
      <c r="IE28" s="3">
        <f t="shared" si="67"/>
        <v>5230000</v>
      </c>
      <c r="IF28" s="3">
        <f t="shared" si="68"/>
        <v>5230000</v>
      </c>
      <c r="IG28" s="3">
        <f t="shared" si="69"/>
        <v>5230000</v>
      </c>
      <c r="IH28" s="3">
        <f t="shared" si="70"/>
        <v>5230000</v>
      </c>
      <c r="II28" s="3">
        <f t="shared" si="71"/>
        <v>5230000</v>
      </c>
      <c r="IJ28" s="3">
        <f t="shared" si="72"/>
        <v>5230000</v>
      </c>
      <c r="IK28" s="3">
        <f t="shared" si="73"/>
        <v>5230000</v>
      </c>
      <c r="IL28" s="3">
        <f t="shared" si="74"/>
        <v>5230000</v>
      </c>
      <c r="IM28" s="3">
        <f t="shared" si="75"/>
        <v>5230000</v>
      </c>
      <c r="IN28" s="3">
        <f t="shared" si="76"/>
        <v>5230000</v>
      </c>
      <c r="IO28" s="3">
        <f t="shared" si="77"/>
        <v>7845000</v>
      </c>
      <c r="IP28" s="3">
        <f t="shared" si="78"/>
        <v>5230000</v>
      </c>
      <c r="IQ28" s="3">
        <f t="shared" si="79"/>
        <v>5230000</v>
      </c>
      <c r="IR28" s="3">
        <f t="shared" si="80"/>
        <v>5230000</v>
      </c>
      <c r="IS28" s="3">
        <f t="array" ref="IS28">SUM(IF($C$2:$IR$2&gt;=1,C28:IR28,0))</f>
        <v>90455988</v>
      </c>
      <c r="IT28" s="5" t="s">
        <v>164</v>
      </c>
    </row>
    <row r="29" spans="1:254" x14ac:dyDescent="0.2">
      <c r="A29" s="2" t="s">
        <v>137</v>
      </c>
      <c r="B29" s="1" t="s">
        <v>157</v>
      </c>
      <c r="C29" s="9">
        <f>RopaCaballero!C29*(1+4.6%)</f>
        <v>246856</v>
      </c>
      <c r="D29" s="9">
        <f>RopaCaballero!D29*(1+4.6%)</f>
        <v>73220</v>
      </c>
      <c r="E29" s="9">
        <f>RopaCaballero!E29*(1+4.6%)</f>
        <v>73220</v>
      </c>
      <c r="F29" s="9">
        <f>RopaCaballero!F29*(1+4.6%)</f>
        <v>31380</v>
      </c>
      <c r="G29" s="9">
        <f>RopaCaballero!G29*(1+4.6%)</f>
        <v>158992</v>
      </c>
      <c r="H29" s="9">
        <f>RopaCaballero!H29*(1+4.6%)</f>
        <v>73220</v>
      </c>
      <c r="I29" s="9">
        <f>RopaCaballero!I29*(1+4.6%)</f>
        <v>20920</v>
      </c>
      <c r="J29" s="9">
        <f>RopaCaballero!J29*(1+4.6%)</f>
        <v>28242</v>
      </c>
      <c r="K29" s="9">
        <f>RopaCaballero!K29*(1+4.6%)</f>
        <v>64852</v>
      </c>
      <c r="L29" s="9">
        <f>RopaCaballero!L29*(1+4.6%)</f>
        <v>81588</v>
      </c>
      <c r="M29" s="9">
        <f>RopaCaballero!M29*(1+4.6%)</f>
        <v>75312</v>
      </c>
      <c r="N29" s="9">
        <f>RopaCaballero!N29*(1+4.6%)</f>
        <v>91002</v>
      </c>
      <c r="O29" s="9">
        <f>RopaCaballero!O29*(1+4.6%)</f>
        <v>23012</v>
      </c>
      <c r="P29" s="9">
        <f>RopaCaballero!P29*(1+4.6%)</f>
        <v>19874</v>
      </c>
      <c r="Q29" s="9">
        <f>RopaCaballero!Q29*(1+4.6%)</f>
        <v>19874</v>
      </c>
      <c r="R29" s="9">
        <f>RopaCaballero!R29*(1+4.6%)</f>
        <v>33472</v>
      </c>
      <c r="S29" s="9">
        <f>RopaCaballero!S29*(1+4.6%)</f>
        <v>244764</v>
      </c>
      <c r="T29" s="9">
        <f>RopaCaballero!T29*(1+4.6%)</f>
        <v>71128</v>
      </c>
      <c r="U29" s="9">
        <f>RopaCaballero!U29*(1+4.6%)</f>
        <v>71128</v>
      </c>
      <c r="V29" s="9">
        <f>RopaCaballero!V29*(1+4.6%)</f>
        <v>29288</v>
      </c>
      <c r="W29" s="9">
        <f>RopaCaballero!W29*(1+4.6%)</f>
        <v>156900</v>
      </c>
      <c r="X29" s="9">
        <f>RopaCaballero!X29*(1+4.6%)</f>
        <v>71128</v>
      </c>
      <c r="Y29" s="9">
        <f>RopaCaballero!Y29*(1+4.6%)</f>
        <v>18828</v>
      </c>
      <c r="Z29" s="9">
        <f>RopaCaballero!Z29*(1+4.6%)</f>
        <v>26150</v>
      </c>
      <c r="AA29" s="9">
        <f>RopaCaballero!AA29*(1+4.6%)</f>
        <v>62760</v>
      </c>
      <c r="AB29" s="9">
        <f>RopaCaballero!AB29*(1+4.6%)</f>
        <v>79496</v>
      </c>
      <c r="AC29" s="9">
        <f>RopaCaballero!AC29*(1+4.6%)</f>
        <v>73220</v>
      </c>
      <c r="AD29" s="9">
        <f>RopaCaballero!AD29*(1+4.6%)</f>
        <v>88910</v>
      </c>
      <c r="AE29" s="9">
        <f>RopaCaballero!AE29*(1+4.6%)</f>
        <v>20920</v>
      </c>
      <c r="AF29" s="9">
        <f>RopaCaballero!AF29*(1+4.6%)</f>
        <v>17782</v>
      </c>
      <c r="AG29" s="9">
        <f>RopaCaballero!AG29*(1+4.6%)</f>
        <v>17782</v>
      </c>
      <c r="AH29" s="9">
        <f>RopaCaballero!AH29*(1+4.6%)</f>
        <v>31380</v>
      </c>
      <c r="AI29" s="9">
        <f>RopaCaballero!AI29*(1+4.6%)</f>
        <v>242672</v>
      </c>
      <c r="AJ29" s="9">
        <f>RopaCaballero!AJ29*(1+4.6%)</f>
        <v>69036</v>
      </c>
      <c r="AK29" s="9">
        <f>RopaCaballero!AK29*(1+4.6%)</f>
        <v>69036</v>
      </c>
      <c r="AL29" s="9">
        <f>RopaCaballero!AL29*(1+4.6%)</f>
        <v>27196</v>
      </c>
      <c r="AM29" s="9">
        <f>RopaCaballero!AM29*(1+4.6%)</f>
        <v>154808</v>
      </c>
      <c r="AN29" s="9">
        <f>RopaCaballero!AN29*(1+4.6%)</f>
        <v>69036</v>
      </c>
      <c r="AO29" s="9">
        <f>RopaCaballero!AO29*(1+4.6%)</f>
        <v>16736</v>
      </c>
      <c r="AP29" s="9">
        <f>RopaCaballero!AP29*(1+4.6%)</f>
        <v>24058</v>
      </c>
      <c r="AQ29" s="9">
        <f>RopaCaballero!AQ29*(1+4.6%)</f>
        <v>60668</v>
      </c>
      <c r="AR29" s="9">
        <f>RopaCaballero!AR29*(1+4.6%)</f>
        <v>77404</v>
      </c>
      <c r="AS29" s="9">
        <f>RopaCaballero!AS29*(1+4.6%)</f>
        <v>71128</v>
      </c>
      <c r="AT29" s="9">
        <f>RopaCaballero!AT29*(1+4.6%)</f>
        <v>86818</v>
      </c>
      <c r="AU29" s="9">
        <f>RopaCaballero!AU29*(1+4.6%)</f>
        <v>18828</v>
      </c>
      <c r="AV29" s="9">
        <f>RopaCaballero!AV29*(1+4.6%)</f>
        <v>15690</v>
      </c>
      <c r="AW29" s="9">
        <f>RopaCaballero!AW29*(1+4.6%)</f>
        <v>15690</v>
      </c>
      <c r="AX29" s="9">
        <f>RopaCaballero!AX29*(1+4.6%)</f>
        <v>29288</v>
      </c>
      <c r="AY29" s="9">
        <f>RopaCaballero!AY29*(1+4.6%)</f>
        <v>67.990000000000009</v>
      </c>
      <c r="AZ29" s="9">
        <f>RopaCaballero!AZ29*(1+4.6%)</f>
        <v>22543103.304000001</v>
      </c>
      <c r="BA29" s="9">
        <f>RopaCaballero!BA29*(1+4.6%)</f>
        <v>22543103.304000001</v>
      </c>
      <c r="BB29" s="9">
        <f>RopaCaballero!BB29*(1+4.6%)</f>
        <v>3661000</v>
      </c>
      <c r="BC29" s="9">
        <f>RopaCaballero!BC29*(1+4.6%)</f>
        <v>3661000</v>
      </c>
      <c r="BD29" s="9">
        <f>RopaCaballero!BD29*(1+4.6%)</f>
        <v>3661000</v>
      </c>
      <c r="BE29" s="9">
        <f>RopaCaballero!BE29*(1+4.6%)</f>
        <v>3661000</v>
      </c>
      <c r="BF29" s="9">
        <f>RopaCaballero!BF29*(1+4.6%)</f>
        <v>3661000</v>
      </c>
      <c r="BG29" s="9">
        <f>RopaCaballero!BG29*(1+4.6%)</f>
        <v>3661000</v>
      </c>
      <c r="BH29" s="9">
        <f>RopaCaballero!BH29*(1+4.6%)</f>
        <v>3661000</v>
      </c>
      <c r="BI29" s="9">
        <f>RopaCaballero!BI29*(1+4.6%)</f>
        <v>3661000</v>
      </c>
      <c r="BJ29" s="9">
        <f>RopaCaballero!BJ29*(1+4.6%)</f>
        <v>3661000</v>
      </c>
      <c r="BK29" s="9">
        <f>RopaCaballero!BK29*(1+4.6%)</f>
        <v>3661000</v>
      </c>
      <c r="BL29" s="9">
        <f>RopaCaballero!BL29*(1+4.6%)</f>
        <v>3661000</v>
      </c>
      <c r="BM29" s="9">
        <f>RopaCaballero!BM29*(1+4.6%)</f>
        <v>3661000</v>
      </c>
      <c r="BN29" s="9">
        <f>RopaCaballero!BN29*(1+4.6%)</f>
        <v>3661000</v>
      </c>
      <c r="BO29" s="9">
        <f>RopaCaballero!BO29*(1+4.6%)</f>
        <v>3661000</v>
      </c>
      <c r="BP29" s="9">
        <f>RopaCaballero!BP29*(1+4.6%)</f>
        <v>3661000</v>
      </c>
      <c r="BQ29" s="9">
        <f>RopaCaballero!BQ29*(1+4.6%)</f>
        <v>3661000</v>
      </c>
      <c r="BR29" s="9">
        <f>RopaCaballero!BR29*(1+4.6%)</f>
        <v>3661000</v>
      </c>
      <c r="BS29" s="9">
        <f>RopaCaballero!BS29*(1+4.6%)</f>
        <v>3661000</v>
      </c>
      <c r="BT29" s="9">
        <f>RopaCaballero!BT29*(1+4.6%)</f>
        <v>3661000</v>
      </c>
      <c r="BU29" s="9">
        <f>RopaCaballero!BU29*(1+4.6%)</f>
        <v>3661000</v>
      </c>
      <c r="BV29" s="9">
        <f>RopaCaballero!BV29*(1+4.6%)</f>
        <v>3661000</v>
      </c>
      <c r="BW29" s="9">
        <f>RopaCaballero!BW29*(1+4.6%)</f>
        <v>3661000</v>
      </c>
      <c r="BX29" s="9">
        <f>RopaCaballero!BX29*(1+4.6%)</f>
        <v>3661000</v>
      </c>
      <c r="BY29" s="9">
        <f>RopaCaballero!BY29*(1+4.6%)</f>
        <v>3661000</v>
      </c>
      <c r="BZ29" s="9">
        <f>RopaCaballero!BZ29*(1+4.6%)</f>
        <v>3661000</v>
      </c>
      <c r="CA29" s="9">
        <f>RopaCaballero!CA29*(1+4.6%)</f>
        <v>3661000</v>
      </c>
      <c r="CB29" s="9">
        <f>RopaCaballero!CB29*(1+4.6%)</f>
        <v>3661000</v>
      </c>
      <c r="CC29" s="9">
        <f>RopaCaballero!CC29*(1+4.6%)</f>
        <v>3661000</v>
      </c>
      <c r="CD29" s="9">
        <f>RopaCaballero!CD29*(1+4.6%)</f>
        <v>3661000</v>
      </c>
      <c r="CE29" s="9">
        <f>RopaCaballero!CE29*(1+4.6%)</f>
        <v>3661000</v>
      </c>
      <c r="CF29" s="9">
        <f>RopaCaballero!CF29*(1+4.6%)</f>
        <v>3661000</v>
      </c>
      <c r="CG29" s="9">
        <f>RopaCaballero!CG29*(1+4.6%)</f>
        <v>3661000</v>
      </c>
      <c r="CH29" s="9">
        <f>RopaCaballero!CH29*(1+4.6%)</f>
        <v>3661000</v>
      </c>
      <c r="CI29" s="9">
        <f>RopaCaballero!CI29*(1+4.6%)</f>
        <v>3661000</v>
      </c>
      <c r="CJ29" s="9">
        <f>RopaCaballero!CJ29*(1+4.6%)</f>
        <v>3661000</v>
      </c>
      <c r="CK29" s="9">
        <f>RopaCaballero!CK29*(1+4.6%)</f>
        <v>3661000</v>
      </c>
      <c r="CL29" s="9">
        <f>RopaCaballero!CL29*(1+4.6%)</f>
        <v>3661000</v>
      </c>
      <c r="CM29" s="9">
        <f>RopaCaballero!CM29*(1+4.6%)</f>
        <v>3661000</v>
      </c>
      <c r="CN29" s="9">
        <f>RopaCaballero!CN29*(1+4.6%)</f>
        <v>3661000</v>
      </c>
      <c r="CO29" s="9">
        <f>RopaCaballero!CO29*(1+4.6%)</f>
        <v>3661000</v>
      </c>
      <c r="CP29" s="9">
        <f>RopaCaballero!CP29*(1+4.6%)</f>
        <v>3661000</v>
      </c>
      <c r="CQ29" s="9">
        <f>RopaCaballero!CQ29*(1+4.6%)</f>
        <v>3661000</v>
      </c>
      <c r="CR29" s="9">
        <f>RopaCaballero!CR29*(1+4.6%)</f>
        <v>3661000</v>
      </c>
      <c r="CS29" s="9">
        <f>RopaCaballero!CS29*(1+4.6%)</f>
        <v>3661000</v>
      </c>
      <c r="CT29" s="9">
        <f>RopaCaballero!CT29*(1+4.6%)</f>
        <v>3661000</v>
      </c>
      <c r="CU29" s="9">
        <f>RopaCaballero!CU29*(1+4.6%)</f>
        <v>3661000</v>
      </c>
      <c r="CV29" s="9">
        <f>RopaCaballero!CV29*(1+4.6%)</f>
        <v>3661000</v>
      </c>
      <c r="CW29" s="9">
        <f>RopaCaballero!CW29*(1+4.6%)</f>
        <v>3661000</v>
      </c>
      <c r="CX29" s="9">
        <f>RopaCaballero!CX29*(1+4.6%)</f>
        <v>3661000</v>
      </c>
      <c r="CY29" s="9">
        <f>RopaCaballero!CY29*(1+4.6%)</f>
        <v>3661000</v>
      </c>
      <c r="CZ29" s="9">
        <f>RopaCaballero!CZ29*(1+4.6%)</f>
        <v>3661000</v>
      </c>
      <c r="DA29" s="9">
        <f>RopaCaballero!DA29*(1+4.6%)</f>
        <v>3661000</v>
      </c>
      <c r="DB29" s="9">
        <f>RopaCaballero!DB29*(1+4.6%)</f>
        <v>3661000</v>
      </c>
      <c r="DC29" s="9">
        <f>RopaCaballero!DC29*(1+4.6%)</f>
        <v>3661000</v>
      </c>
      <c r="DD29" s="9">
        <f>RopaCaballero!DD29*(1+4.6%)</f>
        <v>3661000</v>
      </c>
      <c r="DE29" s="9">
        <f>RopaCaballero!DE29*(1+4.6%)</f>
        <v>3661000</v>
      </c>
      <c r="DF29" s="9">
        <f>RopaCaballero!DF29*(1+4.6%)</f>
        <v>3661000</v>
      </c>
      <c r="DG29" s="9">
        <f>RopaCaballero!DG29*(1+4.6%)</f>
        <v>3661000</v>
      </c>
      <c r="DH29" s="9">
        <f>RopaCaballero!DH29*(1+4.6%)</f>
        <v>3661000</v>
      </c>
      <c r="DI29" s="9">
        <f>RopaCaballero!DI29*(1+4.6%)</f>
        <v>3661000</v>
      </c>
      <c r="DJ29" s="9">
        <f>RopaCaballero!DJ29*(1+4.6%)</f>
        <v>3661000</v>
      </c>
      <c r="DK29" s="9">
        <f>RopaCaballero!DK29*(1+4.6%)</f>
        <v>3661000</v>
      </c>
      <c r="DL29" s="9">
        <f>RopaCaballero!DL29*(1+4.6%)</f>
        <v>3661000</v>
      </c>
      <c r="DM29" s="9">
        <f>RopaCaballero!DM29*(1+4.6%)</f>
        <v>3661000</v>
      </c>
      <c r="DN29" s="9">
        <f>RopaCaballero!DN29*(1+4.6%)</f>
        <v>3661000</v>
      </c>
      <c r="DO29" s="9">
        <f>RopaCaballero!DO29*(1+4.6%)</f>
        <v>3661000</v>
      </c>
      <c r="DP29" s="9">
        <f>RopaCaballero!DP29*(1+4.6%)</f>
        <v>3661000</v>
      </c>
      <c r="DQ29" s="9">
        <f>RopaCaballero!DQ29*(1+4.6%)</f>
        <v>3661000</v>
      </c>
      <c r="DR29" s="9">
        <f>RopaCaballero!DR29*(1+4.6%)</f>
        <v>3661000</v>
      </c>
      <c r="DS29" s="9">
        <f>RopaCaballero!DS29*(1+4.6%)</f>
        <v>3661000</v>
      </c>
      <c r="DT29" s="9">
        <f>RopaCaballero!DT29*(1+4.6%)</f>
        <v>3661000</v>
      </c>
      <c r="DU29" s="9">
        <f>RopaCaballero!DU29*(1+4.6%)</f>
        <v>3661000</v>
      </c>
      <c r="DV29" s="9">
        <f>RopaCaballero!DV29*(1+4.6%)</f>
        <v>3661000</v>
      </c>
      <c r="DW29" s="9">
        <f>RopaCaballero!DW29*(1+4.6%)</f>
        <v>3661000</v>
      </c>
      <c r="DX29" s="9">
        <f>RopaCaballero!DX29*(1+4.6%)</f>
        <v>3661000</v>
      </c>
      <c r="DY29" s="9">
        <f>RopaCaballero!DY29*(1+4.6%)</f>
        <v>3661000</v>
      </c>
      <c r="DZ29" s="9">
        <f>RopaCaballero!DZ29*(1+4.6%)</f>
        <v>3661000</v>
      </c>
      <c r="EA29" s="9">
        <f>RopaCaballero!EA29*(1+4.6%)</f>
        <v>3661000</v>
      </c>
      <c r="EB29" s="9">
        <f>RopaCaballero!EB29*(1+4.6%)</f>
        <v>3661000</v>
      </c>
      <c r="EC29" s="9">
        <f>RopaCaballero!EC29*(1+4.6%)</f>
        <v>3661000</v>
      </c>
      <c r="ED29" s="9">
        <f>RopaCaballero!ED29*(1+4.6%)</f>
        <v>3661000</v>
      </c>
      <c r="EE29" s="9">
        <f>RopaCaballero!EE29*(1+4.6%)</f>
        <v>3661000</v>
      </c>
      <c r="EF29" s="9">
        <f>RopaCaballero!EF29*(1+4.6%)</f>
        <v>3661000</v>
      </c>
      <c r="EG29" s="9">
        <f>RopaCaballero!EG29*(1+4.6%)</f>
        <v>3661000</v>
      </c>
      <c r="EH29" s="9">
        <f>RopaCaballero!EH29*(1+4.6%)</f>
        <v>3661000</v>
      </c>
      <c r="EI29" s="9">
        <f>RopaCaballero!EI29*(1+4.6%)</f>
        <v>3661000</v>
      </c>
      <c r="EJ29" s="9">
        <f>RopaCaballero!EJ29*(1+4.6%)</f>
        <v>3661000</v>
      </c>
      <c r="EK29" s="9">
        <f>RopaCaballero!EK29*(1+4.6%)</f>
        <v>3661000</v>
      </c>
      <c r="EL29" s="9">
        <f>RopaCaballero!EL29*(1+4.6%)</f>
        <v>3661000</v>
      </c>
      <c r="EM29" s="9">
        <f>RopaCaballero!EM29*(1+4.6%)</f>
        <v>3661000</v>
      </c>
      <c r="EN29" s="9">
        <f>RopaCaballero!EN29*(1+4.6%)</f>
        <v>3661000</v>
      </c>
      <c r="EO29" s="9">
        <f>RopaCaballero!EO29*(1+4.6%)</f>
        <v>3661000</v>
      </c>
      <c r="EP29" s="9">
        <f>RopaCaballero!EP29*(1+4.6%)</f>
        <v>3661000</v>
      </c>
      <c r="EQ29" s="9">
        <f>RopaCaballero!EQ29*(1+4.6%)</f>
        <v>3661000</v>
      </c>
      <c r="ER29" s="9">
        <f>RopaCaballero!ER29*(1+4.6%)</f>
        <v>3661000</v>
      </c>
      <c r="ES29" s="9">
        <f>RopaCaballero!ES29*(1+4.6%)</f>
        <v>3661000</v>
      </c>
      <c r="ET29" s="9">
        <f>RopaCaballero!ET29*(1+4.6%)</f>
        <v>3661000</v>
      </c>
      <c r="EU29" s="9">
        <f>RopaCaballero!EU29*(1+4.6%)</f>
        <v>3661000</v>
      </c>
      <c r="EV29" s="9">
        <f>RopaCaballero!EV29*(1+4.6%)</f>
        <v>3661000</v>
      </c>
      <c r="EW29" s="9">
        <f>RopaCaballero!EW29*(1+4.6%)</f>
        <v>3661000</v>
      </c>
      <c r="EX29" s="9">
        <f>RopaCaballero!EX29*(1+4.6%)</f>
        <v>3661000</v>
      </c>
      <c r="EY29" s="9">
        <f>RopaCaballero!EY29*(1+4.6%)</f>
        <v>3661000</v>
      </c>
      <c r="EZ29" s="9">
        <f>RopaCaballero!EZ29*(1+4.6%)</f>
        <v>3661000</v>
      </c>
      <c r="FA29" s="9">
        <f>RopaCaballero!FA29*(1+4.6%)</f>
        <v>3661000</v>
      </c>
      <c r="FB29" s="9">
        <f>RopaCaballero!FB29*(1+4.6%)</f>
        <v>3661000</v>
      </c>
      <c r="FC29" s="9">
        <f>RopaCaballero!FC29*(1+4.6%)</f>
        <v>3661000</v>
      </c>
      <c r="FD29" s="9">
        <f>RopaCaballero!FD29*(1+4.6%)</f>
        <v>3661000</v>
      </c>
      <c r="FE29" s="9">
        <f>RopaCaballero!FE29*(1+4.6%)</f>
        <v>3661000</v>
      </c>
      <c r="FF29" s="9">
        <f>RopaCaballero!FF29*(1+4.6%)</f>
        <v>3661000</v>
      </c>
      <c r="FG29" s="9">
        <f>RopaCaballero!FG29*(1+4.6%)</f>
        <v>3661000</v>
      </c>
      <c r="FH29" s="9">
        <f>RopaCaballero!FH29*(1+4.6%)</f>
        <v>3661000</v>
      </c>
      <c r="FI29" s="9">
        <f>RopaCaballero!FI29*(1+4.6%)</f>
        <v>3661000</v>
      </c>
      <c r="FJ29" s="3">
        <f t="shared" si="81"/>
        <v>351456</v>
      </c>
      <c r="FK29" s="3">
        <f t="shared" si="82"/>
        <v>345180</v>
      </c>
      <c r="FL29" s="3">
        <f t="shared" si="83"/>
        <v>338904</v>
      </c>
      <c r="FM29" s="3">
        <f t="shared" si="1"/>
        <v>351456</v>
      </c>
      <c r="FN29" s="3">
        <f t="shared" si="2"/>
        <v>345180</v>
      </c>
      <c r="FO29" s="3">
        <f t="shared" si="3"/>
        <v>338904</v>
      </c>
      <c r="FP29" s="3">
        <f t="shared" si="4"/>
        <v>313800</v>
      </c>
      <c r="FQ29" s="3">
        <f t="shared" si="5"/>
        <v>307524</v>
      </c>
      <c r="FR29" s="3">
        <f t="shared" si="6"/>
        <v>301248</v>
      </c>
      <c r="FS29" s="3">
        <f t="shared" si="7"/>
        <v>323214</v>
      </c>
      <c r="FT29" s="3">
        <f t="shared" si="8"/>
        <v>316938</v>
      </c>
      <c r="FU29" s="3">
        <f t="shared" si="9"/>
        <v>310662</v>
      </c>
      <c r="FV29" s="3">
        <f t="shared" si="84"/>
        <v>164222</v>
      </c>
      <c r="FW29" s="3">
        <f t="shared" si="85"/>
        <v>160038</v>
      </c>
      <c r="FX29" s="3">
        <f t="shared" si="86"/>
        <v>160038</v>
      </c>
      <c r="FY29" s="3">
        <f t="shared" si="11"/>
        <v>154808</v>
      </c>
      <c r="FZ29" s="3">
        <f t="shared" si="12"/>
        <v>150624</v>
      </c>
      <c r="GA29" s="3">
        <f t="shared" si="13"/>
        <v>146440</v>
      </c>
      <c r="GB29" s="3">
        <f t="shared" si="14"/>
        <v>154808</v>
      </c>
      <c r="GC29" s="3">
        <f t="shared" si="15"/>
        <v>150624</v>
      </c>
      <c r="GD29" s="3">
        <f t="shared" si="16"/>
        <v>146440</v>
      </c>
      <c r="GE29" s="3">
        <f t="shared" si="17"/>
        <v>164222</v>
      </c>
      <c r="GF29" s="3">
        <f t="shared" si="18"/>
        <v>160038</v>
      </c>
      <c r="GG29" s="3">
        <f t="shared" si="19"/>
        <v>160038</v>
      </c>
      <c r="GH29" s="14">
        <f t="shared" si="20"/>
        <v>23012</v>
      </c>
      <c r="GI29" s="3">
        <f t="shared" si="21"/>
        <v>20920</v>
      </c>
      <c r="GJ29" s="3">
        <f t="shared" si="22"/>
        <v>18828</v>
      </c>
      <c r="GK29" s="3">
        <f t="shared" si="23"/>
        <v>20920</v>
      </c>
      <c r="GL29" s="3">
        <f t="shared" si="24"/>
        <v>18828</v>
      </c>
      <c r="GM29" s="3">
        <f t="shared" si="25"/>
        <v>16736</v>
      </c>
      <c r="GN29" s="3">
        <f t="shared" si="26"/>
        <v>28242</v>
      </c>
      <c r="GO29" s="3">
        <f t="shared" si="27"/>
        <v>26150</v>
      </c>
      <c r="GP29" s="3">
        <f t="shared" si="28"/>
        <v>24058</v>
      </c>
      <c r="GQ29" s="3">
        <f t="shared" si="29"/>
        <v>33472</v>
      </c>
      <c r="GR29" s="3">
        <f t="shared" si="30"/>
        <v>31380</v>
      </c>
      <c r="GS29" s="3">
        <f t="shared" si="31"/>
        <v>29288</v>
      </c>
      <c r="GT29" s="3">
        <f t="shared" si="32"/>
        <v>19874</v>
      </c>
      <c r="GU29" s="3">
        <f t="shared" si="33"/>
        <v>17782</v>
      </c>
      <c r="GV29" s="3">
        <f t="shared" si="34"/>
        <v>15690</v>
      </c>
      <c r="GW29" s="3">
        <f t="shared" si="35"/>
        <v>19874</v>
      </c>
      <c r="GX29" s="3">
        <f t="shared" si="36"/>
        <v>17782</v>
      </c>
      <c r="GY29" s="3">
        <f t="shared" si="37"/>
        <v>15690</v>
      </c>
      <c r="GZ29" s="3">
        <f t="shared" si="38"/>
        <v>67.990000000000009</v>
      </c>
      <c r="HA29" s="3">
        <f t="shared" si="38"/>
        <v>22543103.304000001</v>
      </c>
      <c r="HB29" s="3">
        <f t="shared" si="38"/>
        <v>22543103.304000001</v>
      </c>
      <c r="HC29" s="3">
        <f t="shared" si="39"/>
        <v>10983000</v>
      </c>
      <c r="HD29" s="3">
        <f t="shared" si="40"/>
        <v>10983000</v>
      </c>
      <c r="HE29" s="3">
        <f t="shared" si="41"/>
        <v>10983000</v>
      </c>
      <c r="HF29" s="3">
        <f t="shared" si="42"/>
        <v>10983000</v>
      </c>
      <c r="HG29" s="3">
        <f t="shared" si="43"/>
        <v>10983000</v>
      </c>
      <c r="HH29" s="3">
        <f t="shared" si="44"/>
        <v>10983000</v>
      </c>
      <c r="HI29" s="3">
        <f t="shared" si="45"/>
        <v>10983000</v>
      </c>
      <c r="HJ29" s="3">
        <f t="shared" si="46"/>
        <v>10983000</v>
      </c>
      <c r="HK29" s="3">
        <f t="shared" si="47"/>
        <v>10983000</v>
      </c>
      <c r="HL29" s="3">
        <f t="shared" si="48"/>
        <v>10983000</v>
      </c>
      <c r="HM29" s="3">
        <f t="shared" si="49"/>
        <v>10983000</v>
      </c>
      <c r="HN29" s="3">
        <f t="shared" si="50"/>
        <v>10983000</v>
      </c>
      <c r="HO29" s="3">
        <f t="shared" si="51"/>
        <v>10983000</v>
      </c>
      <c r="HP29" s="3">
        <f t="shared" si="52"/>
        <v>10983000</v>
      </c>
      <c r="HQ29" s="3">
        <f t="shared" si="53"/>
        <v>10983000</v>
      </c>
      <c r="HR29" s="3">
        <f t="shared" si="54"/>
        <v>10983000</v>
      </c>
      <c r="HS29" s="3">
        <f t="shared" si="55"/>
        <v>10983000</v>
      </c>
      <c r="HT29" s="3">
        <f t="shared" si="56"/>
        <v>10983000</v>
      </c>
      <c r="HU29" s="3">
        <f t="shared" si="57"/>
        <v>10983000</v>
      </c>
      <c r="HV29" s="3">
        <f t="shared" si="58"/>
        <v>10983000</v>
      </c>
      <c r="HW29" s="3">
        <f t="shared" si="59"/>
        <v>10983000</v>
      </c>
      <c r="HX29" s="3">
        <f t="shared" si="60"/>
        <v>7322000</v>
      </c>
      <c r="HY29" s="3">
        <f t="shared" si="61"/>
        <v>7322000</v>
      </c>
      <c r="HZ29" s="3">
        <f t="shared" si="62"/>
        <v>7322000</v>
      </c>
      <c r="IA29" s="3">
        <f t="shared" si="63"/>
        <v>7322000</v>
      </c>
      <c r="IB29" s="3">
        <f t="shared" si="64"/>
        <v>7322000</v>
      </c>
      <c r="IC29" s="3">
        <f t="shared" si="65"/>
        <v>7322000</v>
      </c>
      <c r="ID29" s="3">
        <f t="shared" si="66"/>
        <v>7322000</v>
      </c>
      <c r="IE29" s="3">
        <f t="shared" si="67"/>
        <v>7322000</v>
      </c>
      <c r="IF29" s="3">
        <f t="shared" si="68"/>
        <v>7322000</v>
      </c>
      <c r="IG29" s="3">
        <f t="shared" si="69"/>
        <v>7322000</v>
      </c>
      <c r="IH29" s="3">
        <f t="shared" si="70"/>
        <v>7322000</v>
      </c>
      <c r="II29" s="3">
        <f t="shared" si="71"/>
        <v>7322000</v>
      </c>
      <c r="IJ29" s="3">
        <f t="shared" si="72"/>
        <v>7322000</v>
      </c>
      <c r="IK29" s="3">
        <f t="shared" si="73"/>
        <v>7322000</v>
      </c>
      <c r="IL29" s="3">
        <f t="shared" si="74"/>
        <v>7322000</v>
      </c>
      <c r="IM29" s="3">
        <f t="shared" si="75"/>
        <v>7322000</v>
      </c>
      <c r="IN29" s="3">
        <f t="shared" si="76"/>
        <v>7322000</v>
      </c>
      <c r="IO29" s="3">
        <f t="shared" si="77"/>
        <v>10983000</v>
      </c>
      <c r="IP29" s="3">
        <f t="shared" si="78"/>
        <v>7322000</v>
      </c>
      <c r="IQ29" s="3">
        <f t="shared" si="79"/>
        <v>7322000</v>
      </c>
      <c r="IR29" s="3">
        <f t="shared" si="80"/>
        <v>7322000</v>
      </c>
      <c r="IS29" s="3">
        <f t="array" ref="IS29">SUM(IF($C$2:$IR$2&gt;=1,C29:IR29,0))</f>
        <v>169082653.21600002</v>
      </c>
      <c r="IT29" s="5" t="s">
        <v>164</v>
      </c>
    </row>
    <row r="30" spans="1:254" x14ac:dyDescent="0.2">
      <c r="A30" s="2" t="s">
        <v>168</v>
      </c>
      <c r="B30" s="1" t="s">
        <v>157</v>
      </c>
      <c r="C30" s="9">
        <f>RopaCaballero!C30*(1+4.6%)</f>
        <v>244764</v>
      </c>
      <c r="D30" s="9">
        <f>RopaCaballero!D30*(1+4.6%)</f>
        <v>71128</v>
      </c>
      <c r="E30" s="9">
        <f>RopaCaballero!E30*(1+4.6%)</f>
        <v>71128</v>
      </c>
      <c r="F30" s="9">
        <f>RopaCaballero!F30*(1+4.6%)</f>
        <v>29288</v>
      </c>
      <c r="G30" s="9">
        <f>RopaCaballero!G30*(1+4.6%)</f>
        <v>156900</v>
      </c>
      <c r="H30" s="9">
        <f>RopaCaballero!H30*(1+4.6%)</f>
        <v>71128</v>
      </c>
      <c r="I30" s="9">
        <f>RopaCaballero!I30*(1+4.6%)</f>
        <v>18828</v>
      </c>
      <c r="J30" s="9">
        <f>RopaCaballero!J30*(1+4.6%)</f>
        <v>26150</v>
      </c>
      <c r="K30" s="9">
        <f>RopaCaballero!K30*(1+4.6%)</f>
        <v>62760</v>
      </c>
      <c r="L30" s="9">
        <f>RopaCaballero!L30*(1+4.6%)</f>
        <v>79496</v>
      </c>
      <c r="M30" s="9">
        <f>RopaCaballero!M30*(1+4.6%)</f>
        <v>73220</v>
      </c>
      <c r="N30" s="9">
        <f>RopaCaballero!N30*(1+4.6%)</f>
        <v>88910</v>
      </c>
      <c r="O30" s="9">
        <f>RopaCaballero!O30*(1+4.6%)</f>
        <v>20920</v>
      </c>
      <c r="P30" s="9">
        <f>RopaCaballero!P30*(1+4.6%)</f>
        <v>17782</v>
      </c>
      <c r="Q30" s="9">
        <f>RopaCaballero!Q30*(1+4.6%)</f>
        <v>17782</v>
      </c>
      <c r="R30" s="9">
        <f>RopaCaballero!R30*(1+4.6%)</f>
        <v>31380</v>
      </c>
      <c r="S30" s="9">
        <f>RopaCaballero!S30*(1+4.6%)</f>
        <v>244764</v>
      </c>
      <c r="T30" s="9">
        <f>RopaCaballero!T30*(1+4.6%)</f>
        <v>71128</v>
      </c>
      <c r="U30" s="9">
        <f>RopaCaballero!U30*(1+4.6%)</f>
        <v>71128</v>
      </c>
      <c r="V30" s="9">
        <f>RopaCaballero!V30*(1+4.6%)</f>
        <v>29288</v>
      </c>
      <c r="W30" s="9">
        <f>RopaCaballero!W30*(1+4.6%)</f>
        <v>156900</v>
      </c>
      <c r="X30" s="9">
        <f>RopaCaballero!X30*(1+4.6%)</f>
        <v>71128</v>
      </c>
      <c r="Y30" s="9">
        <f>RopaCaballero!Y30*(1+4.6%)</f>
        <v>18828</v>
      </c>
      <c r="Z30" s="9">
        <f>RopaCaballero!Z30*(1+4.6%)</f>
        <v>26150</v>
      </c>
      <c r="AA30" s="9">
        <f>RopaCaballero!AA30*(1+4.6%)</f>
        <v>62760</v>
      </c>
      <c r="AB30" s="9">
        <f>RopaCaballero!AB30*(1+4.6%)</f>
        <v>79496</v>
      </c>
      <c r="AC30" s="9">
        <f>RopaCaballero!AC30*(1+4.6%)</f>
        <v>73220</v>
      </c>
      <c r="AD30" s="9">
        <f>RopaCaballero!AD30*(1+4.6%)</f>
        <v>88910</v>
      </c>
      <c r="AE30" s="9">
        <f>RopaCaballero!AE30*(1+4.6%)</f>
        <v>20920</v>
      </c>
      <c r="AF30" s="9">
        <f>RopaCaballero!AF30*(1+4.6%)</f>
        <v>17782</v>
      </c>
      <c r="AG30" s="9">
        <f>RopaCaballero!AG30*(1+4.6%)</f>
        <v>17782</v>
      </c>
      <c r="AH30" s="9">
        <f>RopaCaballero!AH30*(1+4.6%)</f>
        <v>31380</v>
      </c>
      <c r="AI30" s="9">
        <f>RopaCaballero!AI30*(1+4.6%)</f>
        <v>244764</v>
      </c>
      <c r="AJ30" s="9">
        <f>RopaCaballero!AJ30*(1+4.6%)</f>
        <v>71128</v>
      </c>
      <c r="AK30" s="9">
        <f>RopaCaballero!AK30*(1+4.6%)</f>
        <v>71128</v>
      </c>
      <c r="AL30" s="9">
        <f>RopaCaballero!AL30*(1+4.6%)</f>
        <v>29288</v>
      </c>
      <c r="AM30" s="9">
        <f>RopaCaballero!AM30*(1+4.6%)</f>
        <v>156900</v>
      </c>
      <c r="AN30" s="9">
        <f>RopaCaballero!AN30*(1+4.6%)</f>
        <v>71128</v>
      </c>
      <c r="AO30" s="9">
        <f>RopaCaballero!AO30*(1+4.6%)</f>
        <v>18828</v>
      </c>
      <c r="AP30" s="9">
        <f>RopaCaballero!AP30*(1+4.6%)</f>
        <v>26150</v>
      </c>
      <c r="AQ30" s="9">
        <f>RopaCaballero!AQ30*(1+4.6%)</f>
        <v>62760</v>
      </c>
      <c r="AR30" s="9">
        <f>RopaCaballero!AR30*(1+4.6%)</f>
        <v>79496</v>
      </c>
      <c r="AS30" s="9">
        <f>RopaCaballero!AS30*(1+4.6%)</f>
        <v>73220</v>
      </c>
      <c r="AT30" s="9">
        <f>RopaCaballero!AT30*(1+4.6%)</f>
        <v>88910</v>
      </c>
      <c r="AU30" s="9">
        <f>RopaCaballero!AU30*(1+4.6%)</f>
        <v>20920</v>
      </c>
      <c r="AV30" s="9">
        <f>RopaCaballero!AV30*(1+4.6%)</f>
        <v>17782</v>
      </c>
      <c r="AW30" s="9">
        <f>RopaCaballero!AW30*(1+4.6%)</f>
        <v>17782</v>
      </c>
      <c r="AX30" s="9">
        <f>RopaCaballero!AX30*(1+4.6%)</f>
        <v>31380</v>
      </c>
      <c r="AY30" s="9">
        <f>RopaCaballero!AY30*(1+4.6%)</f>
        <v>313.8</v>
      </c>
      <c r="AZ30" s="9">
        <f>RopaCaballero!AZ30*(1+4.6%)</f>
        <v>8368000</v>
      </c>
      <c r="BA30" s="9">
        <f>RopaCaballero!BA30*(1+4.6%)</f>
        <v>8368000</v>
      </c>
      <c r="BB30" s="9">
        <f>RopaCaballero!BB30*(1+4.6%)</f>
        <v>2615000</v>
      </c>
      <c r="BC30" s="9">
        <f>RopaCaballero!BC30*(1+4.6%)</f>
        <v>2615000</v>
      </c>
      <c r="BD30" s="9">
        <f>RopaCaballero!BD30*(1+4.6%)</f>
        <v>2615000</v>
      </c>
      <c r="BE30" s="9">
        <f>RopaCaballero!BE30*(1+4.6%)</f>
        <v>2615000</v>
      </c>
      <c r="BF30" s="9">
        <f>RopaCaballero!BF30*(1+4.6%)</f>
        <v>2615000</v>
      </c>
      <c r="BG30" s="9">
        <f>RopaCaballero!BG30*(1+4.6%)</f>
        <v>2615000</v>
      </c>
      <c r="BH30" s="9">
        <f>RopaCaballero!BH30*(1+4.6%)</f>
        <v>2615000</v>
      </c>
      <c r="BI30" s="9">
        <f>RopaCaballero!BI30*(1+4.6%)</f>
        <v>2615000</v>
      </c>
      <c r="BJ30" s="9">
        <f>RopaCaballero!BJ30*(1+4.6%)</f>
        <v>2615000</v>
      </c>
      <c r="BK30" s="9">
        <f>RopaCaballero!BK30*(1+4.6%)</f>
        <v>2615000</v>
      </c>
      <c r="BL30" s="9">
        <f>RopaCaballero!BL30*(1+4.6%)</f>
        <v>2615000</v>
      </c>
      <c r="BM30" s="9">
        <f>RopaCaballero!BM30*(1+4.6%)</f>
        <v>2615000</v>
      </c>
      <c r="BN30" s="9">
        <f>RopaCaballero!BN30*(1+4.6%)</f>
        <v>2615000</v>
      </c>
      <c r="BO30" s="9">
        <f>RopaCaballero!BO30*(1+4.6%)</f>
        <v>2615000</v>
      </c>
      <c r="BP30" s="9">
        <f>RopaCaballero!BP30*(1+4.6%)</f>
        <v>2615000</v>
      </c>
      <c r="BQ30" s="9">
        <f>RopaCaballero!BQ30*(1+4.6%)</f>
        <v>2615000</v>
      </c>
      <c r="BR30" s="9">
        <f>RopaCaballero!BR30*(1+4.6%)</f>
        <v>2615000</v>
      </c>
      <c r="BS30" s="9">
        <f>RopaCaballero!BS30*(1+4.6%)</f>
        <v>2615000</v>
      </c>
      <c r="BT30" s="9">
        <f>RopaCaballero!BT30*(1+4.6%)</f>
        <v>2615000</v>
      </c>
      <c r="BU30" s="9">
        <f>RopaCaballero!BU30*(1+4.6%)</f>
        <v>2615000</v>
      </c>
      <c r="BV30" s="9">
        <f>RopaCaballero!BV30*(1+4.6%)</f>
        <v>2615000</v>
      </c>
      <c r="BW30" s="9">
        <f>RopaCaballero!BW30*(1+4.6%)</f>
        <v>2615000</v>
      </c>
      <c r="BX30" s="9">
        <f>RopaCaballero!BX30*(1+4.6%)</f>
        <v>2615000</v>
      </c>
      <c r="BY30" s="9">
        <f>RopaCaballero!BY30*(1+4.6%)</f>
        <v>2615000</v>
      </c>
      <c r="BZ30" s="9">
        <f>RopaCaballero!BZ30*(1+4.6%)</f>
        <v>2615000</v>
      </c>
      <c r="CA30" s="9">
        <f>RopaCaballero!CA30*(1+4.6%)</f>
        <v>2615000</v>
      </c>
      <c r="CB30" s="9">
        <f>RopaCaballero!CB30*(1+4.6%)</f>
        <v>2615000</v>
      </c>
      <c r="CC30" s="9">
        <f>RopaCaballero!CC30*(1+4.6%)</f>
        <v>2615000</v>
      </c>
      <c r="CD30" s="9">
        <f>RopaCaballero!CD30*(1+4.6%)</f>
        <v>2615000</v>
      </c>
      <c r="CE30" s="9">
        <f>RopaCaballero!CE30*(1+4.6%)</f>
        <v>2615000</v>
      </c>
      <c r="CF30" s="9">
        <f>RopaCaballero!CF30*(1+4.6%)</f>
        <v>2615000</v>
      </c>
      <c r="CG30" s="9">
        <f>RopaCaballero!CG30*(1+4.6%)</f>
        <v>2615000</v>
      </c>
      <c r="CH30" s="9">
        <f>RopaCaballero!CH30*(1+4.6%)</f>
        <v>2615000</v>
      </c>
      <c r="CI30" s="9">
        <f>RopaCaballero!CI30*(1+4.6%)</f>
        <v>2615000</v>
      </c>
      <c r="CJ30" s="9">
        <f>RopaCaballero!CJ30*(1+4.6%)</f>
        <v>2615000</v>
      </c>
      <c r="CK30" s="9">
        <f>RopaCaballero!CK30*(1+4.6%)</f>
        <v>2615000</v>
      </c>
      <c r="CL30" s="9">
        <f>RopaCaballero!CL30*(1+4.6%)</f>
        <v>2615000</v>
      </c>
      <c r="CM30" s="9">
        <f>RopaCaballero!CM30*(1+4.6%)</f>
        <v>2615000</v>
      </c>
      <c r="CN30" s="9">
        <f>RopaCaballero!CN30*(1+4.6%)</f>
        <v>2615000</v>
      </c>
      <c r="CO30" s="9">
        <f>RopaCaballero!CO30*(1+4.6%)</f>
        <v>2615000</v>
      </c>
      <c r="CP30" s="9">
        <f>RopaCaballero!CP30*(1+4.6%)</f>
        <v>2615000</v>
      </c>
      <c r="CQ30" s="9">
        <f>RopaCaballero!CQ30*(1+4.6%)</f>
        <v>2615000</v>
      </c>
      <c r="CR30" s="9">
        <f>RopaCaballero!CR30*(1+4.6%)</f>
        <v>2615000</v>
      </c>
      <c r="CS30" s="9">
        <f>RopaCaballero!CS30*(1+4.6%)</f>
        <v>2615000</v>
      </c>
      <c r="CT30" s="9">
        <f>RopaCaballero!CT30*(1+4.6%)</f>
        <v>2615000</v>
      </c>
      <c r="CU30" s="9">
        <f>RopaCaballero!CU30*(1+4.6%)</f>
        <v>2615000</v>
      </c>
      <c r="CV30" s="9">
        <f>RopaCaballero!CV30*(1+4.6%)</f>
        <v>2615000</v>
      </c>
      <c r="CW30" s="9">
        <f>RopaCaballero!CW30*(1+4.6%)</f>
        <v>2615000</v>
      </c>
      <c r="CX30" s="9">
        <f>RopaCaballero!CX30*(1+4.6%)</f>
        <v>2615000</v>
      </c>
      <c r="CY30" s="9">
        <f>RopaCaballero!CY30*(1+4.6%)</f>
        <v>2615000</v>
      </c>
      <c r="CZ30" s="9">
        <f>RopaCaballero!CZ30*(1+4.6%)</f>
        <v>2615000</v>
      </c>
      <c r="DA30" s="9">
        <f>RopaCaballero!DA30*(1+4.6%)</f>
        <v>2615000</v>
      </c>
      <c r="DB30" s="9">
        <f>RopaCaballero!DB30*(1+4.6%)</f>
        <v>2615000</v>
      </c>
      <c r="DC30" s="9">
        <f>RopaCaballero!DC30*(1+4.6%)</f>
        <v>2615000</v>
      </c>
      <c r="DD30" s="9">
        <f>RopaCaballero!DD30*(1+4.6%)</f>
        <v>2615000</v>
      </c>
      <c r="DE30" s="9">
        <f>RopaCaballero!DE30*(1+4.6%)</f>
        <v>2615000</v>
      </c>
      <c r="DF30" s="9">
        <f>RopaCaballero!DF30*(1+4.6%)</f>
        <v>2615000</v>
      </c>
      <c r="DG30" s="9">
        <f>RopaCaballero!DG30*(1+4.6%)</f>
        <v>2615000</v>
      </c>
      <c r="DH30" s="9">
        <f>RopaCaballero!DH30*(1+4.6%)</f>
        <v>2615000</v>
      </c>
      <c r="DI30" s="9">
        <f>RopaCaballero!DI30*(1+4.6%)</f>
        <v>2615000</v>
      </c>
      <c r="DJ30" s="9">
        <f>RopaCaballero!DJ30*(1+4.6%)</f>
        <v>2615000</v>
      </c>
      <c r="DK30" s="9">
        <f>RopaCaballero!DK30*(1+4.6%)</f>
        <v>2615000</v>
      </c>
      <c r="DL30" s="9">
        <f>RopaCaballero!DL30*(1+4.6%)</f>
        <v>2615000</v>
      </c>
      <c r="DM30" s="9">
        <f>RopaCaballero!DM30*(1+4.6%)</f>
        <v>2615000</v>
      </c>
      <c r="DN30" s="9">
        <f>RopaCaballero!DN30*(1+4.6%)</f>
        <v>2615000</v>
      </c>
      <c r="DO30" s="9">
        <f>RopaCaballero!DO30*(1+4.6%)</f>
        <v>2615000</v>
      </c>
      <c r="DP30" s="9">
        <f>RopaCaballero!DP30*(1+4.6%)</f>
        <v>2615000</v>
      </c>
      <c r="DQ30" s="9">
        <f>RopaCaballero!DQ30*(1+4.6%)</f>
        <v>2615000</v>
      </c>
      <c r="DR30" s="9">
        <f>RopaCaballero!DR30*(1+4.6%)</f>
        <v>2615000</v>
      </c>
      <c r="DS30" s="9">
        <f>RopaCaballero!DS30*(1+4.6%)</f>
        <v>2615000</v>
      </c>
      <c r="DT30" s="9">
        <f>RopaCaballero!DT30*(1+4.6%)</f>
        <v>2615000</v>
      </c>
      <c r="DU30" s="9">
        <f>RopaCaballero!DU30*(1+4.6%)</f>
        <v>2615000</v>
      </c>
      <c r="DV30" s="9">
        <f>RopaCaballero!DV30*(1+4.6%)</f>
        <v>2615000</v>
      </c>
      <c r="DW30" s="9">
        <f>RopaCaballero!DW30*(1+4.6%)</f>
        <v>2615000</v>
      </c>
      <c r="DX30" s="9">
        <f>RopaCaballero!DX30*(1+4.6%)</f>
        <v>2615000</v>
      </c>
      <c r="DY30" s="9">
        <f>RopaCaballero!DY30*(1+4.6%)</f>
        <v>2615000</v>
      </c>
      <c r="DZ30" s="9">
        <f>RopaCaballero!DZ30*(1+4.6%)</f>
        <v>2615000</v>
      </c>
      <c r="EA30" s="9">
        <f>RopaCaballero!EA30*(1+4.6%)</f>
        <v>2615000</v>
      </c>
      <c r="EB30" s="9">
        <f>RopaCaballero!EB30*(1+4.6%)</f>
        <v>2615000</v>
      </c>
      <c r="EC30" s="9">
        <f>RopaCaballero!EC30*(1+4.6%)</f>
        <v>2615000</v>
      </c>
      <c r="ED30" s="9">
        <f>RopaCaballero!ED30*(1+4.6%)</f>
        <v>2615000</v>
      </c>
      <c r="EE30" s="9">
        <f>RopaCaballero!EE30*(1+4.6%)</f>
        <v>2615000</v>
      </c>
      <c r="EF30" s="9">
        <f>RopaCaballero!EF30*(1+4.6%)</f>
        <v>2615000</v>
      </c>
      <c r="EG30" s="9">
        <f>RopaCaballero!EG30*(1+4.6%)</f>
        <v>2615000</v>
      </c>
      <c r="EH30" s="9">
        <f>RopaCaballero!EH30*(1+4.6%)</f>
        <v>2615000</v>
      </c>
      <c r="EI30" s="9">
        <f>RopaCaballero!EI30*(1+4.6%)</f>
        <v>2615000</v>
      </c>
      <c r="EJ30" s="9">
        <f>RopaCaballero!EJ30*(1+4.6%)</f>
        <v>2615000</v>
      </c>
      <c r="EK30" s="9">
        <f>RopaCaballero!EK30*(1+4.6%)</f>
        <v>2615000</v>
      </c>
      <c r="EL30" s="9">
        <f>RopaCaballero!EL30*(1+4.6%)</f>
        <v>2615000</v>
      </c>
      <c r="EM30" s="9">
        <f>RopaCaballero!EM30*(1+4.6%)</f>
        <v>2615000</v>
      </c>
      <c r="EN30" s="9">
        <f>RopaCaballero!EN30*(1+4.6%)</f>
        <v>2615000</v>
      </c>
      <c r="EO30" s="9">
        <f>RopaCaballero!EO30*(1+4.6%)</f>
        <v>2615000</v>
      </c>
      <c r="EP30" s="9">
        <f>RopaCaballero!EP30*(1+4.6%)</f>
        <v>2615000</v>
      </c>
      <c r="EQ30" s="9">
        <f>RopaCaballero!EQ30*(1+4.6%)</f>
        <v>2615000</v>
      </c>
      <c r="ER30" s="9">
        <f>RopaCaballero!ER30*(1+4.6%)</f>
        <v>2615000</v>
      </c>
      <c r="ES30" s="9">
        <f>RopaCaballero!ES30*(1+4.6%)</f>
        <v>2615000</v>
      </c>
      <c r="ET30" s="9">
        <f>RopaCaballero!ET30*(1+4.6%)</f>
        <v>2615000</v>
      </c>
      <c r="EU30" s="9">
        <f>RopaCaballero!EU30*(1+4.6%)</f>
        <v>2615000</v>
      </c>
      <c r="EV30" s="9">
        <f>RopaCaballero!EV30*(1+4.6%)</f>
        <v>2615000</v>
      </c>
      <c r="EW30" s="9">
        <f>RopaCaballero!EW30*(1+4.6%)</f>
        <v>2615000</v>
      </c>
      <c r="EX30" s="9">
        <f>RopaCaballero!EX30*(1+4.6%)</f>
        <v>2615000</v>
      </c>
      <c r="EY30" s="9">
        <f>RopaCaballero!EY30*(1+4.6%)</f>
        <v>2615000</v>
      </c>
      <c r="EZ30" s="9">
        <f>RopaCaballero!EZ30*(1+4.6%)</f>
        <v>2615000</v>
      </c>
      <c r="FA30" s="9">
        <f>RopaCaballero!FA30*(1+4.6%)</f>
        <v>2615000</v>
      </c>
      <c r="FB30" s="9">
        <f>RopaCaballero!FB30*(1+4.6%)</f>
        <v>2615000</v>
      </c>
      <c r="FC30" s="9">
        <f>RopaCaballero!FC30*(1+4.6%)</f>
        <v>2615000</v>
      </c>
      <c r="FD30" s="9">
        <f>RopaCaballero!FD30*(1+4.6%)</f>
        <v>2615000</v>
      </c>
      <c r="FE30" s="9">
        <f>RopaCaballero!FE30*(1+4.6%)</f>
        <v>2615000</v>
      </c>
      <c r="FF30" s="9">
        <f>RopaCaballero!FF30*(1+4.6%)</f>
        <v>2615000</v>
      </c>
      <c r="FG30" s="9">
        <f>RopaCaballero!FG30*(1+4.6%)</f>
        <v>2615000</v>
      </c>
      <c r="FH30" s="9">
        <f>RopaCaballero!FH30*(1+4.6%)</f>
        <v>2615000</v>
      </c>
      <c r="FI30" s="9">
        <f>RopaCaballero!FI30*(1+4.6%)</f>
        <v>2615000</v>
      </c>
      <c r="FJ30" s="3">
        <f t="shared" si="81"/>
        <v>345180</v>
      </c>
      <c r="FK30" s="3">
        <f t="shared" si="82"/>
        <v>345180</v>
      </c>
      <c r="FL30" s="3">
        <f t="shared" si="83"/>
        <v>345180</v>
      </c>
      <c r="FM30" s="3">
        <f t="shared" si="1"/>
        <v>345180</v>
      </c>
      <c r="FN30" s="3">
        <f t="shared" si="2"/>
        <v>345180</v>
      </c>
      <c r="FO30" s="3">
        <f t="shared" si="3"/>
        <v>345180</v>
      </c>
      <c r="FP30" s="3">
        <f t="shared" si="4"/>
        <v>307524</v>
      </c>
      <c r="FQ30" s="3">
        <f t="shared" si="5"/>
        <v>307524</v>
      </c>
      <c r="FR30" s="3">
        <f t="shared" si="6"/>
        <v>307524</v>
      </c>
      <c r="FS30" s="3">
        <f t="shared" si="7"/>
        <v>316938</v>
      </c>
      <c r="FT30" s="3">
        <f t="shared" si="8"/>
        <v>316938</v>
      </c>
      <c r="FU30" s="3">
        <f t="shared" si="9"/>
        <v>316938</v>
      </c>
      <c r="FV30" s="3">
        <f t="shared" si="84"/>
        <v>160038</v>
      </c>
      <c r="FW30" s="3">
        <f t="shared" si="85"/>
        <v>160038</v>
      </c>
      <c r="FX30" s="3">
        <f t="shared" si="86"/>
        <v>160038</v>
      </c>
      <c r="FY30" s="3">
        <f t="shared" si="11"/>
        <v>150624</v>
      </c>
      <c r="FZ30" s="3">
        <f t="shared" si="12"/>
        <v>150624</v>
      </c>
      <c r="GA30" s="3">
        <f t="shared" si="13"/>
        <v>150624</v>
      </c>
      <c r="GB30" s="3">
        <f t="shared" si="14"/>
        <v>150624</v>
      </c>
      <c r="GC30" s="3">
        <f t="shared" si="15"/>
        <v>150624</v>
      </c>
      <c r="GD30" s="3">
        <f t="shared" si="16"/>
        <v>150624</v>
      </c>
      <c r="GE30" s="3">
        <f t="shared" si="17"/>
        <v>160038</v>
      </c>
      <c r="GF30" s="3">
        <f t="shared" si="18"/>
        <v>160038</v>
      </c>
      <c r="GG30" s="3">
        <f t="shared" si="19"/>
        <v>160038</v>
      </c>
      <c r="GH30" s="14">
        <f t="shared" si="20"/>
        <v>20920</v>
      </c>
      <c r="GI30" s="3">
        <f t="shared" si="21"/>
        <v>20920</v>
      </c>
      <c r="GJ30" s="3">
        <f t="shared" si="22"/>
        <v>20920</v>
      </c>
      <c r="GK30" s="3">
        <f t="shared" si="23"/>
        <v>18828</v>
      </c>
      <c r="GL30" s="3">
        <f t="shared" si="24"/>
        <v>18828</v>
      </c>
      <c r="GM30" s="3">
        <f t="shared" si="25"/>
        <v>18828</v>
      </c>
      <c r="GN30" s="3">
        <f t="shared" si="26"/>
        <v>26150</v>
      </c>
      <c r="GO30" s="3">
        <f t="shared" si="27"/>
        <v>26150</v>
      </c>
      <c r="GP30" s="3">
        <f t="shared" si="28"/>
        <v>26150</v>
      </c>
      <c r="GQ30" s="3">
        <f t="shared" si="29"/>
        <v>31380</v>
      </c>
      <c r="GR30" s="3">
        <f t="shared" si="30"/>
        <v>31380</v>
      </c>
      <c r="GS30" s="3">
        <f t="shared" si="31"/>
        <v>31380</v>
      </c>
      <c r="GT30" s="3">
        <f t="shared" si="32"/>
        <v>17782</v>
      </c>
      <c r="GU30" s="3">
        <f t="shared" si="33"/>
        <v>17782</v>
      </c>
      <c r="GV30" s="3">
        <f t="shared" si="34"/>
        <v>17782</v>
      </c>
      <c r="GW30" s="3">
        <f t="shared" si="35"/>
        <v>17782</v>
      </c>
      <c r="GX30" s="3">
        <f t="shared" si="36"/>
        <v>17782</v>
      </c>
      <c r="GY30" s="3">
        <f t="shared" si="37"/>
        <v>17782</v>
      </c>
      <c r="GZ30" s="3">
        <f t="shared" si="38"/>
        <v>313.8</v>
      </c>
      <c r="HA30" s="3">
        <f t="shared" si="38"/>
        <v>8368000</v>
      </c>
      <c r="HB30" s="3">
        <f t="shared" si="38"/>
        <v>8368000</v>
      </c>
      <c r="HC30" s="3">
        <f t="shared" si="39"/>
        <v>7845000</v>
      </c>
      <c r="HD30" s="3">
        <f t="shared" si="40"/>
        <v>7845000</v>
      </c>
      <c r="HE30" s="3">
        <f t="shared" si="41"/>
        <v>7845000</v>
      </c>
      <c r="HF30" s="3">
        <f t="shared" si="42"/>
        <v>7845000</v>
      </c>
      <c r="HG30" s="3">
        <f t="shared" si="43"/>
        <v>7845000</v>
      </c>
      <c r="HH30" s="3">
        <f t="shared" si="44"/>
        <v>7845000</v>
      </c>
      <c r="HI30" s="3">
        <f t="shared" si="45"/>
        <v>7845000</v>
      </c>
      <c r="HJ30" s="3">
        <f t="shared" si="46"/>
        <v>7845000</v>
      </c>
      <c r="HK30" s="3">
        <f t="shared" si="47"/>
        <v>7845000</v>
      </c>
      <c r="HL30" s="3">
        <f t="shared" si="48"/>
        <v>7845000</v>
      </c>
      <c r="HM30" s="3">
        <f t="shared" si="49"/>
        <v>7845000</v>
      </c>
      <c r="HN30" s="3">
        <f t="shared" si="50"/>
        <v>7845000</v>
      </c>
      <c r="HO30" s="3">
        <f t="shared" si="51"/>
        <v>7845000</v>
      </c>
      <c r="HP30" s="3">
        <f t="shared" si="52"/>
        <v>7845000</v>
      </c>
      <c r="HQ30" s="3">
        <f t="shared" si="53"/>
        <v>7845000</v>
      </c>
      <c r="HR30" s="3">
        <f t="shared" si="54"/>
        <v>7845000</v>
      </c>
      <c r="HS30" s="3">
        <f t="shared" si="55"/>
        <v>7845000</v>
      </c>
      <c r="HT30" s="3">
        <f t="shared" si="56"/>
        <v>7845000</v>
      </c>
      <c r="HU30" s="3">
        <f t="shared" si="57"/>
        <v>7845000</v>
      </c>
      <c r="HV30" s="3">
        <f t="shared" si="58"/>
        <v>7845000</v>
      </c>
      <c r="HW30" s="3">
        <f t="shared" si="59"/>
        <v>7845000</v>
      </c>
      <c r="HX30" s="3">
        <f t="shared" si="60"/>
        <v>5230000</v>
      </c>
      <c r="HY30" s="3">
        <f t="shared" si="61"/>
        <v>5230000</v>
      </c>
      <c r="HZ30" s="3">
        <f t="shared" si="62"/>
        <v>5230000</v>
      </c>
      <c r="IA30" s="3">
        <f t="shared" si="63"/>
        <v>5230000</v>
      </c>
      <c r="IB30" s="3">
        <f t="shared" si="64"/>
        <v>5230000</v>
      </c>
      <c r="IC30" s="3">
        <f t="shared" si="65"/>
        <v>5230000</v>
      </c>
      <c r="ID30" s="3">
        <f t="shared" si="66"/>
        <v>5230000</v>
      </c>
      <c r="IE30" s="3">
        <f t="shared" si="67"/>
        <v>5230000</v>
      </c>
      <c r="IF30" s="3">
        <f t="shared" si="68"/>
        <v>5230000</v>
      </c>
      <c r="IG30" s="3">
        <f t="shared" si="69"/>
        <v>5230000</v>
      </c>
      <c r="IH30" s="3">
        <f t="shared" si="70"/>
        <v>5230000</v>
      </c>
      <c r="II30" s="3">
        <f t="shared" si="71"/>
        <v>5230000</v>
      </c>
      <c r="IJ30" s="3">
        <f t="shared" si="72"/>
        <v>5230000</v>
      </c>
      <c r="IK30" s="3">
        <f t="shared" si="73"/>
        <v>5230000</v>
      </c>
      <c r="IL30" s="3">
        <f t="shared" si="74"/>
        <v>5230000</v>
      </c>
      <c r="IM30" s="3">
        <f t="shared" si="75"/>
        <v>5230000</v>
      </c>
      <c r="IN30" s="3">
        <f t="shared" si="76"/>
        <v>5230000</v>
      </c>
      <c r="IO30" s="3">
        <f t="shared" si="77"/>
        <v>7845000</v>
      </c>
      <c r="IP30" s="3">
        <f t="shared" si="78"/>
        <v>5230000</v>
      </c>
      <c r="IQ30" s="3">
        <f t="shared" si="79"/>
        <v>5230000</v>
      </c>
      <c r="IR30" s="3">
        <f t="shared" si="80"/>
        <v>5230000</v>
      </c>
      <c r="IS30" s="3">
        <f t="array" ref="IS30">SUM(IF($C$2:$IR$2&gt;=1,C30:IR30,0))</f>
        <v>90455988</v>
      </c>
      <c r="IT30" s="5" t="s">
        <v>164</v>
      </c>
    </row>
    <row r="31" spans="1:254" x14ac:dyDescent="0.2">
      <c r="A31" s="2" t="s">
        <v>137</v>
      </c>
      <c r="B31" s="1" t="s">
        <v>7</v>
      </c>
      <c r="C31" s="9">
        <f>RopaCaballero!C31*(1+4.6%)</f>
        <v>246856</v>
      </c>
      <c r="D31" s="9">
        <f>RopaCaballero!D31*(1+4.6%)</f>
        <v>73220</v>
      </c>
      <c r="E31" s="9">
        <f>RopaCaballero!E31*(1+4.6%)</f>
        <v>73220</v>
      </c>
      <c r="F31" s="9">
        <f>RopaCaballero!F31*(1+4.6%)</f>
        <v>31380</v>
      </c>
      <c r="G31" s="9">
        <f>RopaCaballero!G31*(1+4.6%)</f>
        <v>158992</v>
      </c>
      <c r="H31" s="9">
        <f>RopaCaballero!H31*(1+4.6%)</f>
        <v>73220</v>
      </c>
      <c r="I31" s="9">
        <f>RopaCaballero!I31*(1+4.6%)</f>
        <v>20920</v>
      </c>
      <c r="J31" s="9">
        <f>RopaCaballero!J31*(1+4.6%)</f>
        <v>28242</v>
      </c>
      <c r="K31" s="9">
        <f>RopaCaballero!K31*(1+4.6%)</f>
        <v>64852</v>
      </c>
      <c r="L31" s="9">
        <f>RopaCaballero!L31*(1+4.6%)</f>
        <v>81588</v>
      </c>
      <c r="M31" s="9">
        <f>RopaCaballero!M31*(1+4.6%)</f>
        <v>75312</v>
      </c>
      <c r="N31" s="9">
        <f>RopaCaballero!N31*(1+4.6%)</f>
        <v>91002</v>
      </c>
      <c r="O31" s="9">
        <f>RopaCaballero!O31*(1+4.6%)</f>
        <v>23012</v>
      </c>
      <c r="P31" s="9">
        <f>RopaCaballero!P31*(1+4.6%)</f>
        <v>19874</v>
      </c>
      <c r="Q31" s="9">
        <f>RopaCaballero!Q31*(1+4.6%)</f>
        <v>19874</v>
      </c>
      <c r="R31" s="9">
        <f>RopaCaballero!R31*(1+4.6%)</f>
        <v>33472</v>
      </c>
      <c r="S31" s="9">
        <f>RopaCaballero!S31*(1+4.6%)</f>
        <v>244764</v>
      </c>
      <c r="T31" s="9">
        <f>RopaCaballero!T31*(1+4.6%)</f>
        <v>71128</v>
      </c>
      <c r="U31" s="9">
        <f>RopaCaballero!U31*(1+4.6%)</f>
        <v>71128</v>
      </c>
      <c r="V31" s="9">
        <f>RopaCaballero!V31*(1+4.6%)</f>
        <v>29288</v>
      </c>
      <c r="W31" s="9">
        <f>RopaCaballero!W31*(1+4.6%)</f>
        <v>156900</v>
      </c>
      <c r="X31" s="9">
        <f>RopaCaballero!X31*(1+4.6%)</f>
        <v>71128</v>
      </c>
      <c r="Y31" s="9">
        <f>RopaCaballero!Y31*(1+4.6%)</f>
        <v>18828</v>
      </c>
      <c r="Z31" s="9">
        <f>RopaCaballero!Z31*(1+4.6%)</f>
        <v>26150</v>
      </c>
      <c r="AA31" s="9">
        <f>RopaCaballero!AA31*(1+4.6%)</f>
        <v>62760</v>
      </c>
      <c r="AB31" s="9">
        <f>RopaCaballero!AB31*(1+4.6%)</f>
        <v>79496</v>
      </c>
      <c r="AC31" s="9">
        <f>RopaCaballero!AC31*(1+4.6%)</f>
        <v>73220</v>
      </c>
      <c r="AD31" s="9">
        <f>RopaCaballero!AD31*(1+4.6%)</f>
        <v>88910</v>
      </c>
      <c r="AE31" s="9">
        <f>RopaCaballero!AE31*(1+4.6%)</f>
        <v>20920</v>
      </c>
      <c r="AF31" s="9">
        <f>RopaCaballero!AF31*(1+4.6%)</f>
        <v>17782</v>
      </c>
      <c r="AG31" s="9">
        <f>RopaCaballero!AG31*(1+4.6%)</f>
        <v>17782</v>
      </c>
      <c r="AH31" s="9">
        <f>RopaCaballero!AH31*(1+4.6%)</f>
        <v>31380</v>
      </c>
      <c r="AI31" s="9">
        <f>RopaCaballero!AI31*(1+4.6%)</f>
        <v>242672</v>
      </c>
      <c r="AJ31" s="9">
        <f>RopaCaballero!AJ31*(1+4.6%)</f>
        <v>69036</v>
      </c>
      <c r="AK31" s="9">
        <f>RopaCaballero!AK31*(1+4.6%)</f>
        <v>69036</v>
      </c>
      <c r="AL31" s="9">
        <f>RopaCaballero!AL31*(1+4.6%)</f>
        <v>27196</v>
      </c>
      <c r="AM31" s="9">
        <f>RopaCaballero!AM31*(1+4.6%)</f>
        <v>154808</v>
      </c>
      <c r="AN31" s="9">
        <f>RopaCaballero!AN31*(1+4.6%)</f>
        <v>69036</v>
      </c>
      <c r="AO31" s="9">
        <f>RopaCaballero!AO31*(1+4.6%)</f>
        <v>16736</v>
      </c>
      <c r="AP31" s="9">
        <f>RopaCaballero!AP31*(1+4.6%)</f>
        <v>24058</v>
      </c>
      <c r="AQ31" s="9">
        <f>RopaCaballero!AQ31*(1+4.6%)</f>
        <v>60668</v>
      </c>
      <c r="AR31" s="9">
        <f>RopaCaballero!AR31*(1+4.6%)</f>
        <v>77404</v>
      </c>
      <c r="AS31" s="9">
        <f>RopaCaballero!AS31*(1+4.6%)</f>
        <v>71128</v>
      </c>
      <c r="AT31" s="9">
        <f>RopaCaballero!AT31*(1+4.6%)</f>
        <v>86818</v>
      </c>
      <c r="AU31" s="9">
        <f>RopaCaballero!AU31*(1+4.6%)</f>
        <v>18828</v>
      </c>
      <c r="AV31" s="9">
        <f>RopaCaballero!AV31*(1+4.6%)</f>
        <v>15690</v>
      </c>
      <c r="AW31" s="9">
        <f>RopaCaballero!AW31*(1+4.6%)</f>
        <v>15690</v>
      </c>
      <c r="AX31" s="9">
        <f>RopaCaballero!AX31*(1+4.6%)</f>
        <v>29288</v>
      </c>
      <c r="AY31" s="9">
        <f>RopaCaballero!AY31*(1+4.6%)</f>
        <v>67.990000000000009</v>
      </c>
      <c r="AZ31" s="9">
        <f>RopaCaballero!AZ31*(1+4.6%)</f>
        <v>22543103.304000001</v>
      </c>
      <c r="BA31" s="9">
        <f>RopaCaballero!BA31*(1+4.6%)</f>
        <v>22543103.304000001</v>
      </c>
      <c r="BB31" s="9">
        <f>RopaCaballero!BB31*(1+4.6%)</f>
        <v>3661000</v>
      </c>
      <c r="BC31" s="9">
        <f>RopaCaballero!BC31*(1+4.6%)</f>
        <v>3661000</v>
      </c>
      <c r="BD31" s="9">
        <f>RopaCaballero!BD31*(1+4.6%)</f>
        <v>3661000</v>
      </c>
      <c r="BE31" s="9">
        <f>RopaCaballero!BE31*(1+4.6%)</f>
        <v>3661000</v>
      </c>
      <c r="BF31" s="9">
        <f>RopaCaballero!BF31*(1+4.6%)</f>
        <v>3661000</v>
      </c>
      <c r="BG31" s="9">
        <f>RopaCaballero!BG31*(1+4.6%)</f>
        <v>3661000</v>
      </c>
      <c r="BH31" s="9">
        <f>RopaCaballero!BH31*(1+4.6%)</f>
        <v>3661000</v>
      </c>
      <c r="BI31" s="9">
        <f>RopaCaballero!BI31*(1+4.6%)</f>
        <v>3661000</v>
      </c>
      <c r="BJ31" s="9">
        <f>RopaCaballero!BJ31*(1+4.6%)</f>
        <v>3661000</v>
      </c>
      <c r="BK31" s="9">
        <f>RopaCaballero!BK31*(1+4.6%)</f>
        <v>3661000</v>
      </c>
      <c r="BL31" s="9">
        <f>RopaCaballero!BL31*(1+4.6%)</f>
        <v>3661000</v>
      </c>
      <c r="BM31" s="9">
        <f>RopaCaballero!BM31*(1+4.6%)</f>
        <v>3661000</v>
      </c>
      <c r="BN31" s="9">
        <f>RopaCaballero!BN31*(1+4.6%)</f>
        <v>3661000</v>
      </c>
      <c r="BO31" s="9">
        <f>RopaCaballero!BO31*(1+4.6%)</f>
        <v>3661000</v>
      </c>
      <c r="BP31" s="9">
        <f>RopaCaballero!BP31*(1+4.6%)</f>
        <v>3661000</v>
      </c>
      <c r="BQ31" s="9">
        <f>RopaCaballero!BQ31*(1+4.6%)</f>
        <v>3661000</v>
      </c>
      <c r="BR31" s="9">
        <f>RopaCaballero!BR31*(1+4.6%)</f>
        <v>3661000</v>
      </c>
      <c r="BS31" s="9">
        <f>RopaCaballero!BS31*(1+4.6%)</f>
        <v>3661000</v>
      </c>
      <c r="BT31" s="9">
        <f>RopaCaballero!BT31*(1+4.6%)</f>
        <v>3661000</v>
      </c>
      <c r="BU31" s="9">
        <f>RopaCaballero!BU31*(1+4.6%)</f>
        <v>3661000</v>
      </c>
      <c r="BV31" s="9">
        <f>RopaCaballero!BV31*(1+4.6%)</f>
        <v>3661000</v>
      </c>
      <c r="BW31" s="9">
        <f>RopaCaballero!BW31*(1+4.6%)</f>
        <v>3661000</v>
      </c>
      <c r="BX31" s="9">
        <f>RopaCaballero!BX31*(1+4.6%)</f>
        <v>3661000</v>
      </c>
      <c r="BY31" s="9">
        <f>RopaCaballero!BY31*(1+4.6%)</f>
        <v>3661000</v>
      </c>
      <c r="BZ31" s="9">
        <f>RopaCaballero!BZ31*(1+4.6%)</f>
        <v>3661000</v>
      </c>
      <c r="CA31" s="9">
        <f>RopaCaballero!CA31*(1+4.6%)</f>
        <v>3661000</v>
      </c>
      <c r="CB31" s="9">
        <f>RopaCaballero!CB31*(1+4.6%)</f>
        <v>3661000</v>
      </c>
      <c r="CC31" s="9">
        <f>RopaCaballero!CC31*(1+4.6%)</f>
        <v>3661000</v>
      </c>
      <c r="CD31" s="9">
        <f>RopaCaballero!CD31*(1+4.6%)</f>
        <v>3661000</v>
      </c>
      <c r="CE31" s="9">
        <f>RopaCaballero!CE31*(1+4.6%)</f>
        <v>3661000</v>
      </c>
      <c r="CF31" s="9">
        <f>RopaCaballero!CF31*(1+4.6%)</f>
        <v>3661000</v>
      </c>
      <c r="CG31" s="9">
        <f>RopaCaballero!CG31*(1+4.6%)</f>
        <v>3661000</v>
      </c>
      <c r="CH31" s="9">
        <f>RopaCaballero!CH31*(1+4.6%)</f>
        <v>3661000</v>
      </c>
      <c r="CI31" s="9">
        <f>RopaCaballero!CI31*(1+4.6%)</f>
        <v>3661000</v>
      </c>
      <c r="CJ31" s="9">
        <f>RopaCaballero!CJ31*(1+4.6%)</f>
        <v>3661000</v>
      </c>
      <c r="CK31" s="9">
        <f>RopaCaballero!CK31*(1+4.6%)</f>
        <v>3661000</v>
      </c>
      <c r="CL31" s="9">
        <f>RopaCaballero!CL31*(1+4.6%)</f>
        <v>3661000</v>
      </c>
      <c r="CM31" s="9">
        <f>RopaCaballero!CM31*(1+4.6%)</f>
        <v>3661000</v>
      </c>
      <c r="CN31" s="9">
        <f>RopaCaballero!CN31*(1+4.6%)</f>
        <v>3661000</v>
      </c>
      <c r="CO31" s="9">
        <f>RopaCaballero!CO31*(1+4.6%)</f>
        <v>3661000</v>
      </c>
      <c r="CP31" s="9">
        <f>RopaCaballero!CP31*(1+4.6%)</f>
        <v>3661000</v>
      </c>
      <c r="CQ31" s="9">
        <f>RopaCaballero!CQ31*(1+4.6%)</f>
        <v>3661000</v>
      </c>
      <c r="CR31" s="9">
        <f>RopaCaballero!CR31*(1+4.6%)</f>
        <v>3661000</v>
      </c>
      <c r="CS31" s="9">
        <f>RopaCaballero!CS31*(1+4.6%)</f>
        <v>3661000</v>
      </c>
      <c r="CT31" s="9">
        <f>RopaCaballero!CT31*(1+4.6%)</f>
        <v>3661000</v>
      </c>
      <c r="CU31" s="9">
        <f>RopaCaballero!CU31*(1+4.6%)</f>
        <v>3661000</v>
      </c>
      <c r="CV31" s="9">
        <f>RopaCaballero!CV31*(1+4.6%)</f>
        <v>3661000</v>
      </c>
      <c r="CW31" s="9">
        <f>RopaCaballero!CW31*(1+4.6%)</f>
        <v>3661000</v>
      </c>
      <c r="CX31" s="9">
        <f>RopaCaballero!CX31*(1+4.6%)</f>
        <v>3661000</v>
      </c>
      <c r="CY31" s="9">
        <f>RopaCaballero!CY31*(1+4.6%)</f>
        <v>3661000</v>
      </c>
      <c r="CZ31" s="9">
        <f>RopaCaballero!CZ31*(1+4.6%)</f>
        <v>3661000</v>
      </c>
      <c r="DA31" s="9">
        <f>RopaCaballero!DA31*(1+4.6%)</f>
        <v>3661000</v>
      </c>
      <c r="DB31" s="9">
        <f>RopaCaballero!DB31*(1+4.6%)</f>
        <v>3661000</v>
      </c>
      <c r="DC31" s="9">
        <f>RopaCaballero!DC31*(1+4.6%)</f>
        <v>3661000</v>
      </c>
      <c r="DD31" s="9">
        <f>RopaCaballero!DD31*(1+4.6%)</f>
        <v>3661000</v>
      </c>
      <c r="DE31" s="9">
        <f>RopaCaballero!DE31*(1+4.6%)</f>
        <v>3661000</v>
      </c>
      <c r="DF31" s="9">
        <f>RopaCaballero!DF31*(1+4.6%)</f>
        <v>3661000</v>
      </c>
      <c r="DG31" s="9">
        <f>RopaCaballero!DG31*(1+4.6%)</f>
        <v>3661000</v>
      </c>
      <c r="DH31" s="9">
        <f>RopaCaballero!DH31*(1+4.6%)</f>
        <v>3661000</v>
      </c>
      <c r="DI31" s="9">
        <f>RopaCaballero!DI31*(1+4.6%)</f>
        <v>3661000</v>
      </c>
      <c r="DJ31" s="9">
        <f>RopaCaballero!DJ31*(1+4.6%)</f>
        <v>3661000</v>
      </c>
      <c r="DK31" s="9">
        <f>RopaCaballero!DK31*(1+4.6%)</f>
        <v>3661000</v>
      </c>
      <c r="DL31" s="9">
        <f>RopaCaballero!DL31*(1+4.6%)</f>
        <v>3661000</v>
      </c>
      <c r="DM31" s="9">
        <f>RopaCaballero!DM31*(1+4.6%)</f>
        <v>3661000</v>
      </c>
      <c r="DN31" s="9">
        <f>RopaCaballero!DN31*(1+4.6%)</f>
        <v>3661000</v>
      </c>
      <c r="DO31" s="9">
        <f>RopaCaballero!DO31*(1+4.6%)</f>
        <v>3661000</v>
      </c>
      <c r="DP31" s="9">
        <f>RopaCaballero!DP31*(1+4.6%)</f>
        <v>3661000</v>
      </c>
      <c r="DQ31" s="9">
        <f>RopaCaballero!DQ31*(1+4.6%)</f>
        <v>3661000</v>
      </c>
      <c r="DR31" s="9">
        <f>RopaCaballero!DR31*(1+4.6%)</f>
        <v>3661000</v>
      </c>
      <c r="DS31" s="9">
        <f>RopaCaballero!DS31*(1+4.6%)</f>
        <v>3661000</v>
      </c>
      <c r="DT31" s="9">
        <f>RopaCaballero!DT31*(1+4.6%)</f>
        <v>3661000</v>
      </c>
      <c r="DU31" s="9">
        <f>RopaCaballero!DU31*(1+4.6%)</f>
        <v>3661000</v>
      </c>
      <c r="DV31" s="9">
        <f>RopaCaballero!DV31*(1+4.6%)</f>
        <v>3661000</v>
      </c>
      <c r="DW31" s="9">
        <f>RopaCaballero!DW31*(1+4.6%)</f>
        <v>3661000</v>
      </c>
      <c r="DX31" s="9">
        <f>RopaCaballero!DX31*(1+4.6%)</f>
        <v>3661000</v>
      </c>
      <c r="DY31" s="9">
        <f>RopaCaballero!DY31*(1+4.6%)</f>
        <v>3661000</v>
      </c>
      <c r="DZ31" s="9">
        <f>RopaCaballero!DZ31*(1+4.6%)</f>
        <v>3661000</v>
      </c>
      <c r="EA31" s="9">
        <f>RopaCaballero!EA31*(1+4.6%)</f>
        <v>3661000</v>
      </c>
      <c r="EB31" s="9">
        <f>RopaCaballero!EB31*(1+4.6%)</f>
        <v>3661000</v>
      </c>
      <c r="EC31" s="9">
        <f>RopaCaballero!EC31*(1+4.6%)</f>
        <v>3661000</v>
      </c>
      <c r="ED31" s="9">
        <f>RopaCaballero!ED31*(1+4.6%)</f>
        <v>3661000</v>
      </c>
      <c r="EE31" s="9">
        <f>RopaCaballero!EE31*(1+4.6%)</f>
        <v>3661000</v>
      </c>
      <c r="EF31" s="9">
        <f>RopaCaballero!EF31*(1+4.6%)</f>
        <v>3661000</v>
      </c>
      <c r="EG31" s="9">
        <f>RopaCaballero!EG31*(1+4.6%)</f>
        <v>3661000</v>
      </c>
      <c r="EH31" s="9">
        <f>RopaCaballero!EH31*(1+4.6%)</f>
        <v>3661000</v>
      </c>
      <c r="EI31" s="9">
        <f>RopaCaballero!EI31*(1+4.6%)</f>
        <v>3661000</v>
      </c>
      <c r="EJ31" s="9">
        <f>RopaCaballero!EJ31*(1+4.6%)</f>
        <v>3661000</v>
      </c>
      <c r="EK31" s="9">
        <f>RopaCaballero!EK31*(1+4.6%)</f>
        <v>3661000</v>
      </c>
      <c r="EL31" s="9">
        <f>RopaCaballero!EL31*(1+4.6%)</f>
        <v>3661000</v>
      </c>
      <c r="EM31" s="9">
        <f>RopaCaballero!EM31*(1+4.6%)</f>
        <v>3661000</v>
      </c>
      <c r="EN31" s="9">
        <f>RopaCaballero!EN31*(1+4.6%)</f>
        <v>3661000</v>
      </c>
      <c r="EO31" s="9">
        <f>RopaCaballero!EO31*(1+4.6%)</f>
        <v>3661000</v>
      </c>
      <c r="EP31" s="9">
        <f>RopaCaballero!EP31*(1+4.6%)</f>
        <v>3661000</v>
      </c>
      <c r="EQ31" s="9">
        <f>RopaCaballero!EQ31*(1+4.6%)</f>
        <v>3661000</v>
      </c>
      <c r="ER31" s="9">
        <f>RopaCaballero!ER31*(1+4.6%)</f>
        <v>3661000</v>
      </c>
      <c r="ES31" s="9">
        <f>RopaCaballero!ES31*(1+4.6%)</f>
        <v>3661000</v>
      </c>
      <c r="ET31" s="9">
        <f>RopaCaballero!ET31*(1+4.6%)</f>
        <v>3661000</v>
      </c>
      <c r="EU31" s="9">
        <f>RopaCaballero!EU31*(1+4.6%)</f>
        <v>3661000</v>
      </c>
      <c r="EV31" s="9">
        <f>RopaCaballero!EV31*(1+4.6%)</f>
        <v>3661000</v>
      </c>
      <c r="EW31" s="9">
        <f>RopaCaballero!EW31*(1+4.6%)</f>
        <v>3661000</v>
      </c>
      <c r="EX31" s="9">
        <f>RopaCaballero!EX31*(1+4.6%)</f>
        <v>3661000</v>
      </c>
      <c r="EY31" s="9">
        <f>RopaCaballero!EY31*(1+4.6%)</f>
        <v>3661000</v>
      </c>
      <c r="EZ31" s="9">
        <f>RopaCaballero!EZ31*(1+4.6%)</f>
        <v>3661000</v>
      </c>
      <c r="FA31" s="9">
        <f>RopaCaballero!FA31*(1+4.6%)</f>
        <v>3661000</v>
      </c>
      <c r="FB31" s="9">
        <f>RopaCaballero!FB31*(1+4.6%)</f>
        <v>3661000</v>
      </c>
      <c r="FC31" s="9">
        <f>RopaCaballero!FC31*(1+4.6%)</f>
        <v>3661000</v>
      </c>
      <c r="FD31" s="9">
        <f>RopaCaballero!FD31*(1+4.6%)</f>
        <v>3661000</v>
      </c>
      <c r="FE31" s="9">
        <f>RopaCaballero!FE31*(1+4.6%)</f>
        <v>3661000</v>
      </c>
      <c r="FF31" s="9">
        <f>RopaCaballero!FF31*(1+4.6%)</f>
        <v>3661000</v>
      </c>
      <c r="FG31" s="9">
        <f>RopaCaballero!FG31*(1+4.6%)</f>
        <v>3661000</v>
      </c>
      <c r="FH31" s="9">
        <f>RopaCaballero!FH31*(1+4.6%)</f>
        <v>3661000</v>
      </c>
      <c r="FI31" s="9">
        <f>RopaCaballero!FI31*(1+4.6%)</f>
        <v>3661000</v>
      </c>
      <c r="FJ31" s="3">
        <f t="shared" si="81"/>
        <v>351456</v>
      </c>
      <c r="FK31" s="3">
        <f t="shared" si="82"/>
        <v>345180</v>
      </c>
      <c r="FL31" s="3">
        <f t="shared" si="83"/>
        <v>338904</v>
      </c>
      <c r="FM31" s="3">
        <f t="shared" si="1"/>
        <v>351456</v>
      </c>
      <c r="FN31" s="3">
        <f t="shared" si="2"/>
        <v>345180</v>
      </c>
      <c r="FO31" s="3">
        <f t="shared" si="3"/>
        <v>338904</v>
      </c>
      <c r="FP31" s="3">
        <f t="shared" si="4"/>
        <v>313800</v>
      </c>
      <c r="FQ31" s="3">
        <f t="shared" si="5"/>
        <v>307524</v>
      </c>
      <c r="FR31" s="3">
        <f t="shared" si="6"/>
        <v>301248</v>
      </c>
      <c r="FS31" s="3">
        <f t="shared" si="7"/>
        <v>323214</v>
      </c>
      <c r="FT31" s="3">
        <f t="shared" si="8"/>
        <v>316938</v>
      </c>
      <c r="FU31" s="3">
        <f t="shared" si="9"/>
        <v>310662</v>
      </c>
      <c r="FV31" s="3">
        <f t="shared" si="84"/>
        <v>164222</v>
      </c>
      <c r="FW31" s="3">
        <f t="shared" si="85"/>
        <v>160038</v>
      </c>
      <c r="FX31" s="3">
        <f t="shared" si="86"/>
        <v>160038</v>
      </c>
      <c r="FY31" s="3">
        <f t="shared" si="11"/>
        <v>154808</v>
      </c>
      <c r="FZ31" s="3">
        <f t="shared" si="12"/>
        <v>150624</v>
      </c>
      <c r="GA31" s="3">
        <f t="shared" si="13"/>
        <v>146440</v>
      </c>
      <c r="GB31" s="3">
        <f t="shared" si="14"/>
        <v>154808</v>
      </c>
      <c r="GC31" s="3">
        <f t="shared" si="15"/>
        <v>150624</v>
      </c>
      <c r="GD31" s="3">
        <f t="shared" si="16"/>
        <v>146440</v>
      </c>
      <c r="GE31" s="3">
        <f t="shared" si="17"/>
        <v>164222</v>
      </c>
      <c r="GF31" s="3">
        <f t="shared" si="18"/>
        <v>160038</v>
      </c>
      <c r="GG31" s="3">
        <f t="shared" si="19"/>
        <v>160038</v>
      </c>
      <c r="GH31" s="14">
        <f t="shared" si="20"/>
        <v>23012</v>
      </c>
      <c r="GI31" s="3">
        <f t="shared" si="21"/>
        <v>20920</v>
      </c>
      <c r="GJ31" s="3">
        <f t="shared" si="22"/>
        <v>18828</v>
      </c>
      <c r="GK31" s="3">
        <f t="shared" si="23"/>
        <v>20920</v>
      </c>
      <c r="GL31" s="3">
        <f t="shared" si="24"/>
        <v>18828</v>
      </c>
      <c r="GM31" s="3">
        <f t="shared" si="25"/>
        <v>16736</v>
      </c>
      <c r="GN31" s="3">
        <f t="shared" si="26"/>
        <v>28242</v>
      </c>
      <c r="GO31" s="3">
        <f t="shared" si="27"/>
        <v>26150</v>
      </c>
      <c r="GP31" s="3">
        <f t="shared" si="28"/>
        <v>24058</v>
      </c>
      <c r="GQ31" s="3">
        <f t="shared" si="29"/>
        <v>33472</v>
      </c>
      <c r="GR31" s="3">
        <f t="shared" si="30"/>
        <v>31380</v>
      </c>
      <c r="GS31" s="3">
        <f t="shared" si="31"/>
        <v>29288</v>
      </c>
      <c r="GT31" s="3">
        <f t="shared" si="32"/>
        <v>19874</v>
      </c>
      <c r="GU31" s="3">
        <f t="shared" si="33"/>
        <v>17782</v>
      </c>
      <c r="GV31" s="3">
        <f t="shared" si="34"/>
        <v>15690</v>
      </c>
      <c r="GW31" s="3">
        <f t="shared" si="35"/>
        <v>19874</v>
      </c>
      <c r="GX31" s="3">
        <f t="shared" si="36"/>
        <v>17782</v>
      </c>
      <c r="GY31" s="3">
        <f t="shared" si="37"/>
        <v>15690</v>
      </c>
      <c r="GZ31" s="3">
        <f t="shared" si="38"/>
        <v>67.990000000000009</v>
      </c>
      <c r="HA31" s="3">
        <f t="shared" si="38"/>
        <v>22543103.304000001</v>
      </c>
      <c r="HB31" s="3">
        <f t="shared" si="38"/>
        <v>22543103.304000001</v>
      </c>
      <c r="HC31" s="3">
        <f t="shared" si="39"/>
        <v>10983000</v>
      </c>
      <c r="HD31" s="3">
        <f t="shared" si="40"/>
        <v>10983000</v>
      </c>
      <c r="HE31" s="3">
        <f t="shared" si="41"/>
        <v>10983000</v>
      </c>
      <c r="HF31" s="3">
        <f t="shared" si="42"/>
        <v>10983000</v>
      </c>
      <c r="HG31" s="3">
        <f t="shared" si="43"/>
        <v>10983000</v>
      </c>
      <c r="HH31" s="3">
        <f t="shared" si="44"/>
        <v>10983000</v>
      </c>
      <c r="HI31" s="3">
        <f t="shared" si="45"/>
        <v>10983000</v>
      </c>
      <c r="HJ31" s="3">
        <f t="shared" si="46"/>
        <v>10983000</v>
      </c>
      <c r="HK31" s="3">
        <f t="shared" si="47"/>
        <v>10983000</v>
      </c>
      <c r="HL31" s="3">
        <f t="shared" si="48"/>
        <v>10983000</v>
      </c>
      <c r="HM31" s="3">
        <f t="shared" si="49"/>
        <v>10983000</v>
      </c>
      <c r="HN31" s="3">
        <f t="shared" si="50"/>
        <v>10983000</v>
      </c>
      <c r="HO31" s="3">
        <f t="shared" si="51"/>
        <v>10983000</v>
      </c>
      <c r="HP31" s="3">
        <f t="shared" si="52"/>
        <v>10983000</v>
      </c>
      <c r="HQ31" s="3">
        <f t="shared" si="53"/>
        <v>10983000</v>
      </c>
      <c r="HR31" s="3">
        <f t="shared" si="54"/>
        <v>10983000</v>
      </c>
      <c r="HS31" s="3">
        <f t="shared" si="55"/>
        <v>10983000</v>
      </c>
      <c r="HT31" s="3">
        <f t="shared" si="56"/>
        <v>10983000</v>
      </c>
      <c r="HU31" s="3">
        <f t="shared" si="57"/>
        <v>10983000</v>
      </c>
      <c r="HV31" s="3">
        <f t="shared" si="58"/>
        <v>10983000</v>
      </c>
      <c r="HW31" s="3">
        <f t="shared" si="59"/>
        <v>10983000</v>
      </c>
      <c r="HX31" s="3">
        <f t="shared" si="60"/>
        <v>7322000</v>
      </c>
      <c r="HY31" s="3">
        <f t="shared" si="61"/>
        <v>7322000</v>
      </c>
      <c r="HZ31" s="3">
        <f t="shared" si="62"/>
        <v>7322000</v>
      </c>
      <c r="IA31" s="3">
        <f t="shared" si="63"/>
        <v>7322000</v>
      </c>
      <c r="IB31" s="3">
        <f t="shared" si="64"/>
        <v>7322000</v>
      </c>
      <c r="IC31" s="3">
        <f t="shared" si="65"/>
        <v>7322000</v>
      </c>
      <c r="ID31" s="3">
        <f t="shared" si="66"/>
        <v>7322000</v>
      </c>
      <c r="IE31" s="3">
        <f t="shared" si="67"/>
        <v>7322000</v>
      </c>
      <c r="IF31" s="3">
        <f t="shared" si="68"/>
        <v>7322000</v>
      </c>
      <c r="IG31" s="3">
        <f t="shared" si="69"/>
        <v>7322000</v>
      </c>
      <c r="IH31" s="3">
        <f t="shared" si="70"/>
        <v>7322000</v>
      </c>
      <c r="II31" s="3">
        <f t="shared" si="71"/>
        <v>7322000</v>
      </c>
      <c r="IJ31" s="3">
        <f t="shared" si="72"/>
        <v>7322000</v>
      </c>
      <c r="IK31" s="3">
        <f t="shared" si="73"/>
        <v>7322000</v>
      </c>
      <c r="IL31" s="3">
        <f t="shared" si="74"/>
        <v>7322000</v>
      </c>
      <c r="IM31" s="3">
        <f t="shared" si="75"/>
        <v>7322000</v>
      </c>
      <c r="IN31" s="3">
        <f t="shared" si="76"/>
        <v>7322000</v>
      </c>
      <c r="IO31" s="3">
        <f t="shared" si="77"/>
        <v>10983000</v>
      </c>
      <c r="IP31" s="3">
        <f t="shared" si="78"/>
        <v>7322000</v>
      </c>
      <c r="IQ31" s="3">
        <f t="shared" si="79"/>
        <v>7322000</v>
      </c>
      <c r="IR31" s="3">
        <f t="shared" si="80"/>
        <v>7322000</v>
      </c>
      <c r="IS31" s="3">
        <f t="array" ref="IS31">SUM(IF($C$2:$IR$2&gt;=1,C31:IR31,0))</f>
        <v>169082653.21600002</v>
      </c>
      <c r="IT31" s="5" t="s">
        <v>164</v>
      </c>
    </row>
    <row r="32" spans="1:254" x14ac:dyDescent="0.2">
      <c r="A32" s="2" t="s">
        <v>168</v>
      </c>
      <c r="B32" s="1" t="s">
        <v>7</v>
      </c>
      <c r="C32" s="9">
        <f>RopaCaballero!C32*(1+4.6%)</f>
        <v>244764</v>
      </c>
      <c r="D32" s="9">
        <f>RopaCaballero!D32*(1+4.6%)</f>
        <v>71128</v>
      </c>
      <c r="E32" s="9">
        <f>RopaCaballero!E32*(1+4.6%)</f>
        <v>71128</v>
      </c>
      <c r="F32" s="9">
        <f>RopaCaballero!F32*(1+4.6%)</f>
        <v>29288</v>
      </c>
      <c r="G32" s="9">
        <f>RopaCaballero!G32*(1+4.6%)</f>
        <v>156900</v>
      </c>
      <c r="H32" s="9">
        <f>RopaCaballero!H32*(1+4.6%)</f>
        <v>71128</v>
      </c>
      <c r="I32" s="9">
        <f>RopaCaballero!I32*(1+4.6%)</f>
        <v>18828</v>
      </c>
      <c r="J32" s="9">
        <f>RopaCaballero!J32*(1+4.6%)</f>
        <v>26150</v>
      </c>
      <c r="K32" s="9">
        <f>RopaCaballero!K32*(1+4.6%)</f>
        <v>62760</v>
      </c>
      <c r="L32" s="9">
        <f>RopaCaballero!L32*(1+4.6%)</f>
        <v>79496</v>
      </c>
      <c r="M32" s="9">
        <f>RopaCaballero!M32*(1+4.6%)</f>
        <v>73220</v>
      </c>
      <c r="N32" s="9">
        <f>RopaCaballero!N32*(1+4.6%)</f>
        <v>88910</v>
      </c>
      <c r="O32" s="9">
        <f>RopaCaballero!O32*(1+4.6%)</f>
        <v>20920</v>
      </c>
      <c r="P32" s="9">
        <f>RopaCaballero!P32*(1+4.6%)</f>
        <v>17782</v>
      </c>
      <c r="Q32" s="9">
        <f>RopaCaballero!Q32*(1+4.6%)</f>
        <v>17782</v>
      </c>
      <c r="R32" s="9">
        <f>RopaCaballero!R32*(1+4.6%)</f>
        <v>31380</v>
      </c>
      <c r="S32" s="9">
        <f>RopaCaballero!S32*(1+4.6%)</f>
        <v>244764</v>
      </c>
      <c r="T32" s="9">
        <f>RopaCaballero!T32*(1+4.6%)</f>
        <v>71128</v>
      </c>
      <c r="U32" s="9">
        <f>RopaCaballero!U32*(1+4.6%)</f>
        <v>71128</v>
      </c>
      <c r="V32" s="9">
        <f>RopaCaballero!V32*(1+4.6%)</f>
        <v>29288</v>
      </c>
      <c r="W32" s="9">
        <f>RopaCaballero!W32*(1+4.6%)</f>
        <v>156900</v>
      </c>
      <c r="X32" s="9">
        <f>RopaCaballero!X32*(1+4.6%)</f>
        <v>71128</v>
      </c>
      <c r="Y32" s="9">
        <f>RopaCaballero!Y32*(1+4.6%)</f>
        <v>18828</v>
      </c>
      <c r="Z32" s="9">
        <f>RopaCaballero!Z32*(1+4.6%)</f>
        <v>26150</v>
      </c>
      <c r="AA32" s="9">
        <f>RopaCaballero!AA32*(1+4.6%)</f>
        <v>62760</v>
      </c>
      <c r="AB32" s="9">
        <f>RopaCaballero!AB32*(1+4.6%)</f>
        <v>79496</v>
      </c>
      <c r="AC32" s="9">
        <f>RopaCaballero!AC32*(1+4.6%)</f>
        <v>73220</v>
      </c>
      <c r="AD32" s="9">
        <f>RopaCaballero!AD32*(1+4.6%)</f>
        <v>88910</v>
      </c>
      <c r="AE32" s="9">
        <f>RopaCaballero!AE32*(1+4.6%)</f>
        <v>20920</v>
      </c>
      <c r="AF32" s="9">
        <f>RopaCaballero!AF32*(1+4.6%)</f>
        <v>17782</v>
      </c>
      <c r="AG32" s="9">
        <f>RopaCaballero!AG32*(1+4.6%)</f>
        <v>17782</v>
      </c>
      <c r="AH32" s="9">
        <f>RopaCaballero!AH32*(1+4.6%)</f>
        <v>31380</v>
      </c>
      <c r="AI32" s="9">
        <f>RopaCaballero!AI32*(1+4.6%)</f>
        <v>244764</v>
      </c>
      <c r="AJ32" s="9">
        <f>RopaCaballero!AJ32*(1+4.6%)</f>
        <v>71128</v>
      </c>
      <c r="AK32" s="9">
        <f>RopaCaballero!AK32*(1+4.6%)</f>
        <v>71128</v>
      </c>
      <c r="AL32" s="9">
        <f>RopaCaballero!AL32*(1+4.6%)</f>
        <v>29288</v>
      </c>
      <c r="AM32" s="9">
        <f>RopaCaballero!AM32*(1+4.6%)</f>
        <v>156900</v>
      </c>
      <c r="AN32" s="9">
        <f>RopaCaballero!AN32*(1+4.6%)</f>
        <v>71128</v>
      </c>
      <c r="AO32" s="9">
        <f>RopaCaballero!AO32*(1+4.6%)</f>
        <v>18828</v>
      </c>
      <c r="AP32" s="9">
        <f>RopaCaballero!AP32*(1+4.6%)</f>
        <v>26150</v>
      </c>
      <c r="AQ32" s="9">
        <f>RopaCaballero!AQ32*(1+4.6%)</f>
        <v>62760</v>
      </c>
      <c r="AR32" s="9">
        <f>RopaCaballero!AR32*(1+4.6%)</f>
        <v>79496</v>
      </c>
      <c r="AS32" s="9">
        <f>RopaCaballero!AS32*(1+4.6%)</f>
        <v>73220</v>
      </c>
      <c r="AT32" s="9">
        <f>RopaCaballero!AT32*(1+4.6%)</f>
        <v>88910</v>
      </c>
      <c r="AU32" s="9">
        <f>RopaCaballero!AU32*(1+4.6%)</f>
        <v>20920</v>
      </c>
      <c r="AV32" s="9">
        <f>RopaCaballero!AV32*(1+4.6%)</f>
        <v>17782</v>
      </c>
      <c r="AW32" s="9">
        <f>RopaCaballero!AW32*(1+4.6%)</f>
        <v>17782</v>
      </c>
      <c r="AX32" s="9">
        <f>RopaCaballero!AX32*(1+4.6%)</f>
        <v>31380</v>
      </c>
      <c r="AY32" s="9">
        <f>RopaCaballero!AY32*(1+4.6%)</f>
        <v>313.8</v>
      </c>
      <c r="AZ32" s="9">
        <f>RopaCaballero!AZ32*(1+4.6%)</f>
        <v>8368000</v>
      </c>
      <c r="BA32" s="9">
        <f>RopaCaballero!BA32*(1+4.6%)</f>
        <v>8368000</v>
      </c>
      <c r="BB32" s="9">
        <f>RopaCaballero!BB32*(1+4.6%)</f>
        <v>2615000</v>
      </c>
      <c r="BC32" s="9">
        <f>RopaCaballero!BC32*(1+4.6%)</f>
        <v>2615000</v>
      </c>
      <c r="BD32" s="9">
        <f>RopaCaballero!BD32*(1+4.6%)</f>
        <v>2615000</v>
      </c>
      <c r="BE32" s="9">
        <f>RopaCaballero!BE32*(1+4.6%)</f>
        <v>2615000</v>
      </c>
      <c r="BF32" s="9">
        <f>RopaCaballero!BF32*(1+4.6%)</f>
        <v>2615000</v>
      </c>
      <c r="BG32" s="9">
        <f>RopaCaballero!BG32*(1+4.6%)</f>
        <v>2615000</v>
      </c>
      <c r="BH32" s="9">
        <f>RopaCaballero!BH32*(1+4.6%)</f>
        <v>2615000</v>
      </c>
      <c r="BI32" s="9">
        <f>RopaCaballero!BI32*(1+4.6%)</f>
        <v>2615000</v>
      </c>
      <c r="BJ32" s="9">
        <f>RopaCaballero!BJ32*(1+4.6%)</f>
        <v>2615000</v>
      </c>
      <c r="BK32" s="9">
        <f>RopaCaballero!BK32*(1+4.6%)</f>
        <v>2615000</v>
      </c>
      <c r="BL32" s="9">
        <f>RopaCaballero!BL32*(1+4.6%)</f>
        <v>2615000</v>
      </c>
      <c r="BM32" s="9">
        <f>RopaCaballero!BM32*(1+4.6%)</f>
        <v>2615000</v>
      </c>
      <c r="BN32" s="9">
        <f>RopaCaballero!BN32*(1+4.6%)</f>
        <v>2615000</v>
      </c>
      <c r="BO32" s="9">
        <f>RopaCaballero!BO32*(1+4.6%)</f>
        <v>2615000</v>
      </c>
      <c r="BP32" s="9">
        <f>RopaCaballero!BP32*(1+4.6%)</f>
        <v>2615000</v>
      </c>
      <c r="BQ32" s="9">
        <f>RopaCaballero!BQ32*(1+4.6%)</f>
        <v>2615000</v>
      </c>
      <c r="BR32" s="9">
        <f>RopaCaballero!BR32*(1+4.6%)</f>
        <v>2615000</v>
      </c>
      <c r="BS32" s="9">
        <f>RopaCaballero!BS32*(1+4.6%)</f>
        <v>2615000</v>
      </c>
      <c r="BT32" s="9">
        <f>RopaCaballero!BT32*(1+4.6%)</f>
        <v>2615000</v>
      </c>
      <c r="BU32" s="9">
        <f>RopaCaballero!BU32*(1+4.6%)</f>
        <v>2615000</v>
      </c>
      <c r="BV32" s="9">
        <f>RopaCaballero!BV32*(1+4.6%)</f>
        <v>2615000</v>
      </c>
      <c r="BW32" s="9">
        <f>RopaCaballero!BW32*(1+4.6%)</f>
        <v>2615000</v>
      </c>
      <c r="BX32" s="9">
        <f>RopaCaballero!BX32*(1+4.6%)</f>
        <v>2615000</v>
      </c>
      <c r="BY32" s="9">
        <f>RopaCaballero!BY32*(1+4.6%)</f>
        <v>2615000</v>
      </c>
      <c r="BZ32" s="9">
        <f>RopaCaballero!BZ32*(1+4.6%)</f>
        <v>2615000</v>
      </c>
      <c r="CA32" s="9">
        <f>RopaCaballero!CA32*(1+4.6%)</f>
        <v>2615000</v>
      </c>
      <c r="CB32" s="9">
        <f>RopaCaballero!CB32*(1+4.6%)</f>
        <v>2615000</v>
      </c>
      <c r="CC32" s="9">
        <f>RopaCaballero!CC32*(1+4.6%)</f>
        <v>2615000</v>
      </c>
      <c r="CD32" s="9">
        <f>RopaCaballero!CD32*(1+4.6%)</f>
        <v>2615000</v>
      </c>
      <c r="CE32" s="9">
        <f>RopaCaballero!CE32*(1+4.6%)</f>
        <v>2615000</v>
      </c>
      <c r="CF32" s="9">
        <f>RopaCaballero!CF32*(1+4.6%)</f>
        <v>2615000</v>
      </c>
      <c r="CG32" s="9">
        <f>RopaCaballero!CG32*(1+4.6%)</f>
        <v>2615000</v>
      </c>
      <c r="CH32" s="9">
        <f>RopaCaballero!CH32*(1+4.6%)</f>
        <v>2615000</v>
      </c>
      <c r="CI32" s="9">
        <f>RopaCaballero!CI32*(1+4.6%)</f>
        <v>2615000</v>
      </c>
      <c r="CJ32" s="9">
        <f>RopaCaballero!CJ32*(1+4.6%)</f>
        <v>2615000</v>
      </c>
      <c r="CK32" s="9">
        <f>RopaCaballero!CK32*(1+4.6%)</f>
        <v>2615000</v>
      </c>
      <c r="CL32" s="9">
        <f>RopaCaballero!CL32*(1+4.6%)</f>
        <v>2615000</v>
      </c>
      <c r="CM32" s="9">
        <f>RopaCaballero!CM32*(1+4.6%)</f>
        <v>2615000</v>
      </c>
      <c r="CN32" s="9">
        <f>RopaCaballero!CN32*(1+4.6%)</f>
        <v>2615000</v>
      </c>
      <c r="CO32" s="9">
        <f>RopaCaballero!CO32*(1+4.6%)</f>
        <v>2615000</v>
      </c>
      <c r="CP32" s="9">
        <f>RopaCaballero!CP32*(1+4.6%)</f>
        <v>2615000</v>
      </c>
      <c r="CQ32" s="9">
        <f>RopaCaballero!CQ32*(1+4.6%)</f>
        <v>2615000</v>
      </c>
      <c r="CR32" s="9">
        <f>RopaCaballero!CR32*(1+4.6%)</f>
        <v>2615000</v>
      </c>
      <c r="CS32" s="9">
        <f>RopaCaballero!CS32*(1+4.6%)</f>
        <v>2615000</v>
      </c>
      <c r="CT32" s="9">
        <f>RopaCaballero!CT32*(1+4.6%)</f>
        <v>2615000</v>
      </c>
      <c r="CU32" s="9">
        <f>RopaCaballero!CU32*(1+4.6%)</f>
        <v>2615000</v>
      </c>
      <c r="CV32" s="9">
        <f>RopaCaballero!CV32*(1+4.6%)</f>
        <v>2615000</v>
      </c>
      <c r="CW32" s="9">
        <f>RopaCaballero!CW32*(1+4.6%)</f>
        <v>2615000</v>
      </c>
      <c r="CX32" s="9">
        <f>RopaCaballero!CX32*(1+4.6%)</f>
        <v>2615000</v>
      </c>
      <c r="CY32" s="9">
        <f>RopaCaballero!CY32*(1+4.6%)</f>
        <v>2615000</v>
      </c>
      <c r="CZ32" s="9">
        <f>RopaCaballero!CZ32*(1+4.6%)</f>
        <v>2615000</v>
      </c>
      <c r="DA32" s="9">
        <f>RopaCaballero!DA32*(1+4.6%)</f>
        <v>2615000</v>
      </c>
      <c r="DB32" s="9">
        <f>RopaCaballero!DB32*(1+4.6%)</f>
        <v>2615000</v>
      </c>
      <c r="DC32" s="9">
        <f>RopaCaballero!DC32*(1+4.6%)</f>
        <v>2615000</v>
      </c>
      <c r="DD32" s="9">
        <f>RopaCaballero!DD32*(1+4.6%)</f>
        <v>2615000</v>
      </c>
      <c r="DE32" s="9">
        <f>RopaCaballero!DE32*(1+4.6%)</f>
        <v>2615000</v>
      </c>
      <c r="DF32" s="9">
        <f>RopaCaballero!DF32*(1+4.6%)</f>
        <v>2615000</v>
      </c>
      <c r="DG32" s="9">
        <f>RopaCaballero!DG32*(1+4.6%)</f>
        <v>2615000</v>
      </c>
      <c r="DH32" s="9">
        <f>RopaCaballero!DH32*(1+4.6%)</f>
        <v>2615000</v>
      </c>
      <c r="DI32" s="9">
        <f>RopaCaballero!DI32*(1+4.6%)</f>
        <v>2615000</v>
      </c>
      <c r="DJ32" s="9">
        <f>RopaCaballero!DJ32*(1+4.6%)</f>
        <v>2615000</v>
      </c>
      <c r="DK32" s="9">
        <f>RopaCaballero!DK32*(1+4.6%)</f>
        <v>2615000</v>
      </c>
      <c r="DL32" s="9">
        <f>RopaCaballero!DL32*(1+4.6%)</f>
        <v>2615000</v>
      </c>
      <c r="DM32" s="9">
        <f>RopaCaballero!DM32*(1+4.6%)</f>
        <v>2615000</v>
      </c>
      <c r="DN32" s="9">
        <f>RopaCaballero!DN32*(1+4.6%)</f>
        <v>2615000</v>
      </c>
      <c r="DO32" s="9">
        <f>RopaCaballero!DO32*(1+4.6%)</f>
        <v>2615000</v>
      </c>
      <c r="DP32" s="9">
        <f>RopaCaballero!DP32*(1+4.6%)</f>
        <v>2615000</v>
      </c>
      <c r="DQ32" s="9">
        <f>RopaCaballero!DQ32*(1+4.6%)</f>
        <v>2615000</v>
      </c>
      <c r="DR32" s="9">
        <f>RopaCaballero!DR32*(1+4.6%)</f>
        <v>2615000</v>
      </c>
      <c r="DS32" s="9">
        <f>RopaCaballero!DS32*(1+4.6%)</f>
        <v>2615000</v>
      </c>
      <c r="DT32" s="9">
        <f>RopaCaballero!DT32*(1+4.6%)</f>
        <v>2615000</v>
      </c>
      <c r="DU32" s="9">
        <f>RopaCaballero!DU32*(1+4.6%)</f>
        <v>2615000</v>
      </c>
      <c r="DV32" s="9">
        <f>RopaCaballero!DV32*(1+4.6%)</f>
        <v>2615000</v>
      </c>
      <c r="DW32" s="9">
        <f>RopaCaballero!DW32*(1+4.6%)</f>
        <v>2615000</v>
      </c>
      <c r="DX32" s="9">
        <f>RopaCaballero!DX32*(1+4.6%)</f>
        <v>2615000</v>
      </c>
      <c r="DY32" s="9">
        <f>RopaCaballero!DY32*(1+4.6%)</f>
        <v>2615000</v>
      </c>
      <c r="DZ32" s="9">
        <f>RopaCaballero!DZ32*(1+4.6%)</f>
        <v>2615000</v>
      </c>
      <c r="EA32" s="9">
        <f>RopaCaballero!EA32*(1+4.6%)</f>
        <v>2615000</v>
      </c>
      <c r="EB32" s="9">
        <f>RopaCaballero!EB32*(1+4.6%)</f>
        <v>2615000</v>
      </c>
      <c r="EC32" s="9">
        <f>RopaCaballero!EC32*(1+4.6%)</f>
        <v>2615000</v>
      </c>
      <c r="ED32" s="9">
        <f>RopaCaballero!ED32*(1+4.6%)</f>
        <v>2615000</v>
      </c>
      <c r="EE32" s="9">
        <f>RopaCaballero!EE32*(1+4.6%)</f>
        <v>2615000</v>
      </c>
      <c r="EF32" s="9">
        <f>RopaCaballero!EF32*(1+4.6%)</f>
        <v>2615000</v>
      </c>
      <c r="EG32" s="9">
        <f>RopaCaballero!EG32*(1+4.6%)</f>
        <v>2615000</v>
      </c>
      <c r="EH32" s="9">
        <f>RopaCaballero!EH32*(1+4.6%)</f>
        <v>2615000</v>
      </c>
      <c r="EI32" s="9">
        <f>RopaCaballero!EI32*(1+4.6%)</f>
        <v>2615000</v>
      </c>
      <c r="EJ32" s="9">
        <f>RopaCaballero!EJ32*(1+4.6%)</f>
        <v>2615000</v>
      </c>
      <c r="EK32" s="9">
        <f>RopaCaballero!EK32*(1+4.6%)</f>
        <v>2615000</v>
      </c>
      <c r="EL32" s="9">
        <f>RopaCaballero!EL32*(1+4.6%)</f>
        <v>2615000</v>
      </c>
      <c r="EM32" s="9">
        <f>RopaCaballero!EM32*(1+4.6%)</f>
        <v>2615000</v>
      </c>
      <c r="EN32" s="9">
        <f>RopaCaballero!EN32*(1+4.6%)</f>
        <v>2615000</v>
      </c>
      <c r="EO32" s="9">
        <f>RopaCaballero!EO32*(1+4.6%)</f>
        <v>2615000</v>
      </c>
      <c r="EP32" s="9">
        <f>RopaCaballero!EP32*(1+4.6%)</f>
        <v>2615000</v>
      </c>
      <c r="EQ32" s="9">
        <f>RopaCaballero!EQ32*(1+4.6%)</f>
        <v>2615000</v>
      </c>
      <c r="ER32" s="9">
        <f>RopaCaballero!ER32*(1+4.6%)</f>
        <v>2615000</v>
      </c>
      <c r="ES32" s="9">
        <f>RopaCaballero!ES32*(1+4.6%)</f>
        <v>2615000</v>
      </c>
      <c r="ET32" s="9">
        <f>RopaCaballero!ET32*(1+4.6%)</f>
        <v>2615000</v>
      </c>
      <c r="EU32" s="9">
        <f>RopaCaballero!EU32*(1+4.6%)</f>
        <v>2615000</v>
      </c>
      <c r="EV32" s="9">
        <f>RopaCaballero!EV32*(1+4.6%)</f>
        <v>2615000</v>
      </c>
      <c r="EW32" s="9">
        <f>RopaCaballero!EW32*(1+4.6%)</f>
        <v>2615000</v>
      </c>
      <c r="EX32" s="9">
        <f>RopaCaballero!EX32*(1+4.6%)</f>
        <v>2615000</v>
      </c>
      <c r="EY32" s="9">
        <f>RopaCaballero!EY32*(1+4.6%)</f>
        <v>2615000</v>
      </c>
      <c r="EZ32" s="9">
        <f>RopaCaballero!EZ32*(1+4.6%)</f>
        <v>2615000</v>
      </c>
      <c r="FA32" s="9">
        <f>RopaCaballero!FA32*(1+4.6%)</f>
        <v>2615000</v>
      </c>
      <c r="FB32" s="9">
        <f>RopaCaballero!FB32*(1+4.6%)</f>
        <v>2615000</v>
      </c>
      <c r="FC32" s="9">
        <f>RopaCaballero!FC32*(1+4.6%)</f>
        <v>2615000</v>
      </c>
      <c r="FD32" s="9">
        <f>RopaCaballero!FD32*(1+4.6%)</f>
        <v>2615000</v>
      </c>
      <c r="FE32" s="9">
        <f>RopaCaballero!FE32*(1+4.6%)</f>
        <v>2615000</v>
      </c>
      <c r="FF32" s="9">
        <f>RopaCaballero!FF32*(1+4.6%)</f>
        <v>2615000</v>
      </c>
      <c r="FG32" s="9">
        <f>RopaCaballero!FG32*(1+4.6%)</f>
        <v>2615000</v>
      </c>
      <c r="FH32" s="9">
        <f>RopaCaballero!FH32*(1+4.6%)</f>
        <v>2615000</v>
      </c>
      <c r="FI32" s="9">
        <f>RopaCaballero!FI32*(1+4.6%)</f>
        <v>2615000</v>
      </c>
      <c r="FJ32" s="3">
        <f t="shared" si="81"/>
        <v>345180</v>
      </c>
      <c r="FK32" s="3">
        <f t="shared" si="82"/>
        <v>345180</v>
      </c>
      <c r="FL32" s="3">
        <f t="shared" si="83"/>
        <v>345180</v>
      </c>
      <c r="FM32" s="3">
        <f t="shared" si="1"/>
        <v>345180</v>
      </c>
      <c r="FN32" s="3">
        <f t="shared" si="2"/>
        <v>345180</v>
      </c>
      <c r="FO32" s="3">
        <f t="shared" si="3"/>
        <v>345180</v>
      </c>
      <c r="FP32" s="3">
        <f t="shared" si="4"/>
        <v>307524</v>
      </c>
      <c r="FQ32" s="3">
        <f t="shared" si="5"/>
        <v>307524</v>
      </c>
      <c r="FR32" s="3">
        <f t="shared" si="6"/>
        <v>307524</v>
      </c>
      <c r="FS32" s="3">
        <f t="shared" si="7"/>
        <v>316938</v>
      </c>
      <c r="FT32" s="3">
        <f t="shared" si="8"/>
        <v>316938</v>
      </c>
      <c r="FU32" s="3">
        <f t="shared" si="9"/>
        <v>316938</v>
      </c>
      <c r="FV32" s="3">
        <f t="shared" si="84"/>
        <v>160038</v>
      </c>
      <c r="FW32" s="3">
        <f t="shared" si="85"/>
        <v>160038</v>
      </c>
      <c r="FX32" s="3">
        <f t="shared" si="86"/>
        <v>160038</v>
      </c>
      <c r="FY32" s="3">
        <f t="shared" si="11"/>
        <v>150624</v>
      </c>
      <c r="FZ32" s="3">
        <f t="shared" si="12"/>
        <v>150624</v>
      </c>
      <c r="GA32" s="3">
        <f t="shared" si="13"/>
        <v>150624</v>
      </c>
      <c r="GB32" s="3">
        <f t="shared" si="14"/>
        <v>150624</v>
      </c>
      <c r="GC32" s="3">
        <f t="shared" si="15"/>
        <v>150624</v>
      </c>
      <c r="GD32" s="3">
        <f t="shared" si="16"/>
        <v>150624</v>
      </c>
      <c r="GE32" s="3">
        <f t="shared" si="17"/>
        <v>160038</v>
      </c>
      <c r="GF32" s="3">
        <f t="shared" si="18"/>
        <v>160038</v>
      </c>
      <c r="GG32" s="3">
        <f t="shared" si="19"/>
        <v>160038</v>
      </c>
      <c r="GH32" s="14">
        <f t="shared" si="20"/>
        <v>20920</v>
      </c>
      <c r="GI32" s="3">
        <f t="shared" si="21"/>
        <v>20920</v>
      </c>
      <c r="GJ32" s="3">
        <f t="shared" si="22"/>
        <v>20920</v>
      </c>
      <c r="GK32" s="3">
        <f t="shared" si="23"/>
        <v>18828</v>
      </c>
      <c r="GL32" s="3">
        <f t="shared" si="24"/>
        <v>18828</v>
      </c>
      <c r="GM32" s="3">
        <f t="shared" si="25"/>
        <v>18828</v>
      </c>
      <c r="GN32" s="3">
        <f t="shared" si="26"/>
        <v>26150</v>
      </c>
      <c r="GO32" s="3">
        <f t="shared" si="27"/>
        <v>26150</v>
      </c>
      <c r="GP32" s="3">
        <f t="shared" si="28"/>
        <v>26150</v>
      </c>
      <c r="GQ32" s="3">
        <f t="shared" si="29"/>
        <v>31380</v>
      </c>
      <c r="GR32" s="3">
        <f t="shared" si="30"/>
        <v>31380</v>
      </c>
      <c r="GS32" s="3">
        <f t="shared" si="31"/>
        <v>31380</v>
      </c>
      <c r="GT32" s="3">
        <f t="shared" si="32"/>
        <v>17782</v>
      </c>
      <c r="GU32" s="3">
        <f t="shared" si="33"/>
        <v>17782</v>
      </c>
      <c r="GV32" s="3">
        <f t="shared" si="34"/>
        <v>17782</v>
      </c>
      <c r="GW32" s="3">
        <f t="shared" si="35"/>
        <v>17782</v>
      </c>
      <c r="GX32" s="3">
        <f t="shared" si="36"/>
        <v>17782</v>
      </c>
      <c r="GY32" s="3">
        <f t="shared" si="37"/>
        <v>17782</v>
      </c>
      <c r="GZ32" s="3">
        <f t="shared" si="38"/>
        <v>313.8</v>
      </c>
      <c r="HA32" s="3">
        <f t="shared" si="38"/>
        <v>8368000</v>
      </c>
      <c r="HB32" s="3">
        <f t="shared" si="38"/>
        <v>8368000</v>
      </c>
      <c r="HC32" s="3">
        <f t="shared" si="39"/>
        <v>7845000</v>
      </c>
      <c r="HD32" s="3">
        <f t="shared" si="40"/>
        <v>7845000</v>
      </c>
      <c r="HE32" s="3">
        <f t="shared" si="41"/>
        <v>7845000</v>
      </c>
      <c r="HF32" s="3">
        <f t="shared" si="42"/>
        <v>7845000</v>
      </c>
      <c r="HG32" s="3">
        <f t="shared" si="43"/>
        <v>7845000</v>
      </c>
      <c r="HH32" s="3">
        <f t="shared" si="44"/>
        <v>7845000</v>
      </c>
      <c r="HI32" s="3">
        <f t="shared" si="45"/>
        <v>7845000</v>
      </c>
      <c r="HJ32" s="3">
        <f t="shared" si="46"/>
        <v>7845000</v>
      </c>
      <c r="HK32" s="3">
        <f t="shared" si="47"/>
        <v>7845000</v>
      </c>
      <c r="HL32" s="3">
        <f t="shared" si="48"/>
        <v>7845000</v>
      </c>
      <c r="HM32" s="3">
        <f t="shared" si="49"/>
        <v>7845000</v>
      </c>
      <c r="HN32" s="3">
        <f t="shared" si="50"/>
        <v>7845000</v>
      </c>
      <c r="HO32" s="3">
        <f t="shared" si="51"/>
        <v>7845000</v>
      </c>
      <c r="HP32" s="3">
        <f t="shared" si="52"/>
        <v>7845000</v>
      </c>
      <c r="HQ32" s="3">
        <f t="shared" si="53"/>
        <v>7845000</v>
      </c>
      <c r="HR32" s="3">
        <f t="shared" si="54"/>
        <v>7845000</v>
      </c>
      <c r="HS32" s="3">
        <f t="shared" si="55"/>
        <v>7845000</v>
      </c>
      <c r="HT32" s="3">
        <f t="shared" si="56"/>
        <v>7845000</v>
      </c>
      <c r="HU32" s="3">
        <f t="shared" si="57"/>
        <v>7845000</v>
      </c>
      <c r="HV32" s="3">
        <f t="shared" si="58"/>
        <v>7845000</v>
      </c>
      <c r="HW32" s="3">
        <f t="shared" si="59"/>
        <v>7845000</v>
      </c>
      <c r="HX32" s="3">
        <f t="shared" si="60"/>
        <v>5230000</v>
      </c>
      <c r="HY32" s="3">
        <f t="shared" si="61"/>
        <v>5230000</v>
      </c>
      <c r="HZ32" s="3">
        <f t="shared" si="62"/>
        <v>5230000</v>
      </c>
      <c r="IA32" s="3">
        <f t="shared" si="63"/>
        <v>5230000</v>
      </c>
      <c r="IB32" s="3">
        <f t="shared" si="64"/>
        <v>5230000</v>
      </c>
      <c r="IC32" s="3">
        <f t="shared" si="65"/>
        <v>5230000</v>
      </c>
      <c r="ID32" s="3">
        <f t="shared" si="66"/>
        <v>5230000</v>
      </c>
      <c r="IE32" s="3">
        <f t="shared" si="67"/>
        <v>5230000</v>
      </c>
      <c r="IF32" s="3">
        <f t="shared" si="68"/>
        <v>5230000</v>
      </c>
      <c r="IG32" s="3">
        <f t="shared" si="69"/>
        <v>5230000</v>
      </c>
      <c r="IH32" s="3">
        <f t="shared" si="70"/>
        <v>5230000</v>
      </c>
      <c r="II32" s="3">
        <f t="shared" si="71"/>
        <v>5230000</v>
      </c>
      <c r="IJ32" s="3">
        <f t="shared" si="72"/>
        <v>5230000</v>
      </c>
      <c r="IK32" s="3">
        <f t="shared" si="73"/>
        <v>5230000</v>
      </c>
      <c r="IL32" s="3">
        <f t="shared" si="74"/>
        <v>5230000</v>
      </c>
      <c r="IM32" s="3">
        <f t="shared" si="75"/>
        <v>5230000</v>
      </c>
      <c r="IN32" s="3">
        <f t="shared" si="76"/>
        <v>5230000</v>
      </c>
      <c r="IO32" s="3">
        <f t="shared" si="77"/>
        <v>7845000</v>
      </c>
      <c r="IP32" s="3">
        <f t="shared" si="78"/>
        <v>5230000</v>
      </c>
      <c r="IQ32" s="3">
        <f t="shared" si="79"/>
        <v>5230000</v>
      </c>
      <c r="IR32" s="3">
        <f t="shared" si="80"/>
        <v>5230000</v>
      </c>
      <c r="IS32" s="3">
        <f t="array" ref="IS32">SUM(IF($C$2:$IR$2&gt;=1,C32:IR32,0))</f>
        <v>90455988</v>
      </c>
      <c r="IT32" s="5" t="s">
        <v>164</v>
      </c>
    </row>
    <row r="33" spans="1:254" x14ac:dyDescent="0.2">
      <c r="A33" s="2" t="s">
        <v>131</v>
      </c>
      <c r="B33" s="1" t="s">
        <v>7</v>
      </c>
      <c r="C33" s="9">
        <f>RopaCaballero!C33*(1+4.6%)</f>
        <v>244764</v>
      </c>
      <c r="D33" s="9">
        <f>RopaCaballero!D33*(1+4.6%)</f>
        <v>71128</v>
      </c>
      <c r="E33" s="9">
        <f>RopaCaballero!E33*(1+4.6%)</f>
        <v>71128</v>
      </c>
      <c r="F33" s="9">
        <f>RopaCaballero!F33*(1+4.6%)</f>
        <v>29288</v>
      </c>
      <c r="G33" s="9">
        <f>RopaCaballero!G33*(1+4.6%)</f>
        <v>156900</v>
      </c>
      <c r="H33" s="9">
        <f>RopaCaballero!H33*(1+4.6%)</f>
        <v>71128</v>
      </c>
      <c r="I33" s="9">
        <f>RopaCaballero!I33*(1+4.6%)</f>
        <v>18828</v>
      </c>
      <c r="J33" s="9">
        <f>RopaCaballero!J33*(1+4.6%)</f>
        <v>26150</v>
      </c>
      <c r="K33" s="9">
        <f>RopaCaballero!K33*(1+4.6%)</f>
        <v>62760</v>
      </c>
      <c r="L33" s="9">
        <f>RopaCaballero!L33*(1+4.6%)</f>
        <v>79496</v>
      </c>
      <c r="M33" s="9">
        <f>RopaCaballero!M33*(1+4.6%)</f>
        <v>73220</v>
      </c>
      <c r="N33" s="9">
        <f>RopaCaballero!N33*(1+4.6%)</f>
        <v>88910</v>
      </c>
      <c r="O33" s="9">
        <f>RopaCaballero!O33*(1+4.6%)</f>
        <v>20920</v>
      </c>
      <c r="P33" s="9">
        <f>RopaCaballero!P33*(1+4.6%)</f>
        <v>17782</v>
      </c>
      <c r="Q33" s="9">
        <f>RopaCaballero!Q33*(1+4.6%)</f>
        <v>17782</v>
      </c>
      <c r="R33" s="9">
        <f>RopaCaballero!R33*(1+4.6%)</f>
        <v>31380</v>
      </c>
      <c r="S33" s="9">
        <f>RopaCaballero!S33*(1+4.6%)</f>
        <v>243718</v>
      </c>
      <c r="T33" s="9">
        <f>RopaCaballero!T33*(1+4.6%)</f>
        <v>70082</v>
      </c>
      <c r="U33" s="9">
        <f>RopaCaballero!U33*(1+4.6%)</f>
        <v>70082</v>
      </c>
      <c r="V33" s="9">
        <f>RopaCaballero!V33*(1+4.6%)</f>
        <v>28242</v>
      </c>
      <c r="W33" s="9">
        <f>RopaCaballero!W33*(1+4.6%)</f>
        <v>155854</v>
      </c>
      <c r="X33" s="9">
        <f>RopaCaballero!X33*(1+4.6%)</f>
        <v>70082</v>
      </c>
      <c r="Y33" s="9">
        <f>RopaCaballero!Y33*(1+4.6%)</f>
        <v>17782</v>
      </c>
      <c r="Z33" s="9">
        <f>RopaCaballero!Z33*(1+4.6%)</f>
        <v>25104</v>
      </c>
      <c r="AA33" s="9">
        <f>RopaCaballero!AA33*(1+4.6%)</f>
        <v>61714</v>
      </c>
      <c r="AB33" s="9">
        <f>RopaCaballero!AB33*(1+4.6%)</f>
        <v>78450</v>
      </c>
      <c r="AC33" s="9">
        <f>RopaCaballero!AC33*(1+4.6%)</f>
        <v>72174</v>
      </c>
      <c r="AD33" s="9">
        <f>RopaCaballero!AD33*(1+4.6%)</f>
        <v>87864</v>
      </c>
      <c r="AE33" s="9">
        <f>RopaCaballero!AE33*(1+4.6%)</f>
        <v>19874</v>
      </c>
      <c r="AF33" s="9">
        <f>RopaCaballero!AF33*(1+4.6%)</f>
        <v>16736</v>
      </c>
      <c r="AG33" s="9">
        <f>RopaCaballero!AG33*(1+4.6%)</f>
        <v>16736</v>
      </c>
      <c r="AH33" s="9">
        <f>RopaCaballero!AH33*(1+4.6%)</f>
        <v>30334</v>
      </c>
      <c r="AI33" s="9">
        <f>RopaCaballero!AI33*(1+4.6%)</f>
        <v>242776.6</v>
      </c>
      <c r="AJ33" s="9">
        <f>RopaCaballero!AJ33*(1+4.6%)</f>
        <v>69140.600000000006</v>
      </c>
      <c r="AK33" s="9">
        <f>RopaCaballero!AK33*(1+4.6%)</f>
        <v>69140.600000000006</v>
      </c>
      <c r="AL33" s="9">
        <f>RopaCaballero!AL33*(1+4.6%)</f>
        <v>27300.600000000002</v>
      </c>
      <c r="AM33" s="9">
        <f>RopaCaballero!AM33*(1+4.6%)</f>
        <v>154912.6</v>
      </c>
      <c r="AN33" s="9">
        <f>RopaCaballero!AN33*(1+4.6%)</f>
        <v>69140.600000000006</v>
      </c>
      <c r="AO33" s="9">
        <f>RopaCaballero!AO33*(1+4.6%)</f>
        <v>16840.600000000002</v>
      </c>
      <c r="AP33" s="9">
        <f>RopaCaballero!AP33*(1+4.6%)</f>
        <v>24162.600000000002</v>
      </c>
      <c r="AQ33" s="9">
        <f>RopaCaballero!AQ33*(1+4.6%)</f>
        <v>60772.600000000006</v>
      </c>
      <c r="AR33" s="9">
        <f>RopaCaballero!AR33*(1+4.6%)</f>
        <v>77508.600000000006</v>
      </c>
      <c r="AS33" s="9">
        <f>RopaCaballero!AS33*(1+4.6%)</f>
        <v>71232.600000000006</v>
      </c>
      <c r="AT33" s="9">
        <f>RopaCaballero!AT33*(1+4.6%)</f>
        <v>86922.6</v>
      </c>
      <c r="AU33" s="9">
        <f>RopaCaballero!AU33*(1+4.6%)</f>
        <v>18932.600000000002</v>
      </c>
      <c r="AV33" s="9">
        <f>RopaCaballero!AV33*(1+4.6%)</f>
        <v>15794.6</v>
      </c>
      <c r="AW33" s="9">
        <f>RopaCaballero!AW33*(1+4.6%)</f>
        <v>15794.6</v>
      </c>
      <c r="AX33" s="9">
        <f>RopaCaballero!AX33*(1+4.6%)</f>
        <v>29392.600000000002</v>
      </c>
      <c r="AY33" s="9">
        <f>RopaCaballero!AY33*(1+4.6%)</f>
        <v>20920</v>
      </c>
      <c r="AZ33" s="9">
        <f>RopaCaballero!AZ33*(1+4.6%)</f>
        <v>418400</v>
      </c>
      <c r="BA33" s="9">
        <f>RopaCaballero!BA33*(1+4.6%)</f>
        <v>575300</v>
      </c>
      <c r="BB33" s="9">
        <f>RopaCaballero!BB33*(1+4.6%)</f>
        <v>2092000</v>
      </c>
      <c r="BC33" s="9">
        <f>RopaCaballero!BC33*(1+4.6%)</f>
        <v>2092000</v>
      </c>
      <c r="BD33" s="9">
        <f>RopaCaballero!BD33*(1+4.6%)</f>
        <v>2092000</v>
      </c>
      <c r="BE33" s="9">
        <f>RopaCaballero!BE33*(1+4.6%)</f>
        <v>2092000</v>
      </c>
      <c r="BF33" s="9">
        <f>RopaCaballero!BF33*(1+4.6%)</f>
        <v>2092000</v>
      </c>
      <c r="BG33" s="9">
        <f>RopaCaballero!BG33*(1+4.6%)</f>
        <v>2092000</v>
      </c>
      <c r="BH33" s="9">
        <f>RopaCaballero!BH33*(1+4.6%)</f>
        <v>2092000</v>
      </c>
      <c r="BI33" s="9">
        <f>RopaCaballero!BI33*(1+4.6%)</f>
        <v>2092000</v>
      </c>
      <c r="BJ33" s="9">
        <f>RopaCaballero!BJ33*(1+4.6%)</f>
        <v>2092000</v>
      </c>
      <c r="BK33" s="9">
        <f>RopaCaballero!BK33*(1+4.6%)</f>
        <v>2092000</v>
      </c>
      <c r="BL33" s="9">
        <f>RopaCaballero!BL33*(1+4.6%)</f>
        <v>2092000</v>
      </c>
      <c r="BM33" s="9">
        <f>RopaCaballero!BM33*(1+4.6%)</f>
        <v>2092000</v>
      </c>
      <c r="BN33" s="9">
        <f>RopaCaballero!BN33*(1+4.6%)</f>
        <v>2092000</v>
      </c>
      <c r="BO33" s="9">
        <f>RopaCaballero!BO33*(1+4.6%)</f>
        <v>2092000</v>
      </c>
      <c r="BP33" s="9">
        <f>RopaCaballero!BP33*(1+4.6%)</f>
        <v>2092000</v>
      </c>
      <c r="BQ33" s="9">
        <f>RopaCaballero!BQ33*(1+4.6%)</f>
        <v>2092000</v>
      </c>
      <c r="BR33" s="9">
        <f>RopaCaballero!BR33*(1+4.6%)</f>
        <v>2081540</v>
      </c>
      <c r="BS33" s="9">
        <f>RopaCaballero!BS33*(1+4.6%)</f>
        <v>2081540</v>
      </c>
      <c r="BT33" s="9">
        <f>RopaCaballero!BT33*(1+4.6%)</f>
        <v>2081540</v>
      </c>
      <c r="BU33" s="9">
        <f>RopaCaballero!BU33*(1+4.6%)</f>
        <v>2081540</v>
      </c>
      <c r="BV33" s="9">
        <f>RopaCaballero!BV33*(1+4.6%)</f>
        <v>2081540</v>
      </c>
      <c r="BW33" s="9">
        <f>RopaCaballero!BW33*(1+4.6%)</f>
        <v>2081540</v>
      </c>
      <c r="BX33" s="9">
        <f>RopaCaballero!BX33*(1+4.6%)</f>
        <v>2081540</v>
      </c>
      <c r="BY33" s="9">
        <f>RopaCaballero!BY33*(1+4.6%)</f>
        <v>2081540</v>
      </c>
      <c r="BZ33" s="9">
        <f>RopaCaballero!BZ33*(1+4.6%)</f>
        <v>2081540</v>
      </c>
      <c r="CA33" s="9">
        <f>RopaCaballero!CA33*(1+4.6%)</f>
        <v>2081540</v>
      </c>
      <c r="CB33" s="9">
        <f>RopaCaballero!CB33*(1+4.6%)</f>
        <v>2081540</v>
      </c>
      <c r="CC33" s="9">
        <f>RopaCaballero!CC33*(1+4.6%)</f>
        <v>2081540</v>
      </c>
      <c r="CD33" s="9">
        <f>RopaCaballero!CD33*(1+4.6%)</f>
        <v>2081540</v>
      </c>
      <c r="CE33" s="9">
        <f>RopaCaballero!CE33*(1+4.6%)</f>
        <v>2081540</v>
      </c>
      <c r="CF33" s="9">
        <f>RopaCaballero!CF33*(1+4.6%)</f>
        <v>2081540</v>
      </c>
      <c r="CG33" s="9">
        <f>RopaCaballero!CG33*(1+4.6%)</f>
        <v>2081540</v>
      </c>
      <c r="CH33" s="9">
        <f>RopaCaballero!CH33*(1+4.6%)</f>
        <v>2076310</v>
      </c>
      <c r="CI33" s="9">
        <f>RopaCaballero!CI33*(1+4.6%)</f>
        <v>2076310</v>
      </c>
      <c r="CJ33" s="9">
        <f>RopaCaballero!CJ33*(1+4.6%)</f>
        <v>2076310</v>
      </c>
      <c r="CK33" s="9">
        <f>RopaCaballero!CK33*(1+4.6%)</f>
        <v>2076310</v>
      </c>
      <c r="CL33" s="9">
        <f>RopaCaballero!CL33*(1+4.6%)</f>
        <v>2076310</v>
      </c>
      <c r="CM33" s="9">
        <f>RopaCaballero!CM33*(1+4.6%)</f>
        <v>2076310</v>
      </c>
      <c r="CN33" s="9">
        <f>RopaCaballero!CN33*(1+4.6%)</f>
        <v>2076310</v>
      </c>
      <c r="CO33" s="9">
        <f>RopaCaballero!CO33*(1+4.6%)</f>
        <v>2076310</v>
      </c>
      <c r="CP33" s="9">
        <f>RopaCaballero!CP33*(1+4.6%)</f>
        <v>2076310</v>
      </c>
      <c r="CQ33" s="9">
        <f>RopaCaballero!CQ33*(1+4.6%)</f>
        <v>2076310</v>
      </c>
      <c r="CR33" s="9">
        <f>RopaCaballero!CR33*(1+4.6%)</f>
        <v>2076310</v>
      </c>
      <c r="CS33" s="9">
        <f>RopaCaballero!CS33*(1+4.6%)</f>
        <v>2076310</v>
      </c>
      <c r="CT33" s="9">
        <f>RopaCaballero!CT33*(1+4.6%)</f>
        <v>2076310</v>
      </c>
      <c r="CU33" s="9">
        <f>RopaCaballero!CU33*(1+4.6%)</f>
        <v>2076310</v>
      </c>
      <c r="CV33" s="9">
        <f>RopaCaballero!CV33*(1+4.6%)</f>
        <v>2076310</v>
      </c>
      <c r="CW33" s="9">
        <f>RopaCaballero!CW33*(1+4.6%)</f>
        <v>2076310</v>
      </c>
      <c r="CX33" s="9">
        <f>RopaCaballero!CX33*(1+4.6%)</f>
        <v>2071080</v>
      </c>
      <c r="CY33" s="9">
        <f>RopaCaballero!CY33*(1+4.6%)</f>
        <v>2071080</v>
      </c>
      <c r="CZ33" s="9">
        <f>RopaCaballero!CZ33*(1+4.6%)</f>
        <v>2071080</v>
      </c>
      <c r="DA33" s="9">
        <f>RopaCaballero!DA33*(1+4.6%)</f>
        <v>2071080</v>
      </c>
      <c r="DB33" s="9">
        <f>RopaCaballero!DB33*(1+4.6%)</f>
        <v>2071080</v>
      </c>
      <c r="DC33" s="9">
        <f>RopaCaballero!DC33*(1+4.6%)</f>
        <v>2071080</v>
      </c>
      <c r="DD33" s="9">
        <f>RopaCaballero!DD33*(1+4.6%)</f>
        <v>2071080</v>
      </c>
      <c r="DE33" s="9">
        <f>RopaCaballero!DE33*(1+4.6%)</f>
        <v>2071080</v>
      </c>
      <c r="DF33" s="9">
        <f>RopaCaballero!DF33*(1+4.6%)</f>
        <v>2071080</v>
      </c>
      <c r="DG33" s="9">
        <f>RopaCaballero!DG33*(1+4.6%)</f>
        <v>2071080</v>
      </c>
      <c r="DH33" s="9">
        <f>RopaCaballero!DH33*(1+4.6%)</f>
        <v>2071080</v>
      </c>
      <c r="DI33" s="9">
        <f>RopaCaballero!DI33*(1+4.6%)</f>
        <v>2071080</v>
      </c>
      <c r="DJ33" s="9">
        <f>RopaCaballero!DJ33*(1+4.6%)</f>
        <v>2071080</v>
      </c>
      <c r="DK33" s="9">
        <f>RopaCaballero!DK33*(1+4.6%)</f>
        <v>2071080</v>
      </c>
      <c r="DL33" s="9">
        <f>RopaCaballero!DL33*(1+4.6%)</f>
        <v>2071080</v>
      </c>
      <c r="DM33" s="9">
        <f>RopaCaballero!DM33*(1+4.6%)</f>
        <v>2071080</v>
      </c>
      <c r="DN33" s="9">
        <f>RopaCaballero!DN33*(1+4.6%)</f>
        <v>2065850</v>
      </c>
      <c r="DO33" s="9">
        <f>RopaCaballero!DO33*(1+4.6%)</f>
        <v>2065850</v>
      </c>
      <c r="DP33" s="9">
        <f>RopaCaballero!DP33*(1+4.6%)</f>
        <v>2065850</v>
      </c>
      <c r="DQ33" s="9">
        <f>RopaCaballero!DQ33*(1+4.6%)</f>
        <v>2065850</v>
      </c>
      <c r="DR33" s="9">
        <f>RopaCaballero!DR33*(1+4.6%)</f>
        <v>2065850</v>
      </c>
      <c r="DS33" s="9">
        <f>RopaCaballero!DS33*(1+4.6%)</f>
        <v>2065850</v>
      </c>
      <c r="DT33" s="9">
        <f>RopaCaballero!DT33*(1+4.6%)</f>
        <v>2065850</v>
      </c>
      <c r="DU33" s="9">
        <f>RopaCaballero!DU33*(1+4.6%)</f>
        <v>2065850</v>
      </c>
      <c r="DV33" s="9">
        <f>RopaCaballero!DV33*(1+4.6%)</f>
        <v>2065850</v>
      </c>
      <c r="DW33" s="9">
        <f>RopaCaballero!DW33*(1+4.6%)</f>
        <v>2065850</v>
      </c>
      <c r="DX33" s="9">
        <f>RopaCaballero!DX33*(1+4.6%)</f>
        <v>2065850</v>
      </c>
      <c r="DY33" s="9">
        <f>RopaCaballero!DY33*(1+4.6%)</f>
        <v>2065850</v>
      </c>
      <c r="DZ33" s="9">
        <f>RopaCaballero!DZ33*(1+4.6%)</f>
        <v>2065850</v>
      </c>
      <c r="EA33" s="9">
        <f>RopaCaballero!EA33*(1+4.6%)</f>
        <v>2065850</v>
      </c>
      <c r="EB33" s="9">
        <f>RopaCaballero!EB33*(1+4.6%)</f>
        <v>2065850</v>
      </c>
      <c r="EC33" s="9">
        <f>RopaCaballero!EC33*(1+4.6%)</f>
        <v>2065850</v>
      </c>
      <c r="ED33" s="9">
        <f>RopaCaballero!ED33*(1+4.6%)</f>
        <v>2060620</v>
      </c>
      <c r="EE33" s="9">
        <f>RopaCaballero!EE33*(1+4.6%)</f>
        <v>2060620</v>
      </c>
      <c r="EF33" s="9">
        <f>RopaCaballero!EF33*(1+4.6%)</f>
        <v>2060620</v>
      </c>
      <c r="EG33" s="9">
        <f>RopaCaballero!EG33*(1+4.6%)</f>
        <v>2060620</v>
      </c>
      <c r="EH33" s="9">
        <f>RopaCaballero!EH33*(1+4.6%)</f>
        <v>2060620</v>
      </c>
      <c r="EI33" s="9">
        <f>RopaCaballero!EI33*(1+4.6%)</f>
        <v>2060620</v>
      </c>
      <c r="EJ33" s="9">
        <f>RopaCaballero!EJ33*(1+4.6%)</f>
        <v>2060620</v>
      </c>
      <c r="EK33" s="9">
        <f>RopaCaballero!EK33*(1+4.6%)</f>
        <v>2060620</v>
      </c>
      <c r="EL33" s="9">
        <f>RopaCaballero!EL33*(1+4.6%)</f>
        <v>2060620</v>
      </c>
      <c r="EM33" s="9">
        <f>RopaCaballero!EM33*(1+4.6%)</f>
        <v>2060620</v>
      </c>
      <c r="EN33" s="9">
        <f>RopaCaballero!EN33*(1+4.6%)</f>
        <v>2060620</v>
      </c>
      <c r="EO33" s="9">
        <f>RopaCaballero!EO33*(1+4.6%)</f>
        <v>2060620</v>
      </c>
      <c r="EP33" s="9">
        <f>RopaCaballero!EP33*(1+4.6%)</f>
        <v>2060620</v>
      </c>
      <c r="EQ33" s="9">
        <f>RopaCaballero!EQ33*(1+4.6%)</f>
        <v>2060620</v>
      </c>
      <c r="ER33" s="9">
        <f>RopaCaballero!ER33*(1+4.6%)</f>
        <v>2060620</v>
      </c>
      <c r="ES33" s="9">
        <f>RopaCaballero!ES33*(1+4.6%)</f>
        <v>2060620</v>
      </c>
      <c r="ET33" s="9">
        <f>RopaCaballero!ET33*(1+4.6%)</f>
        <v>2055390</v>
      </c>
      <c r="EU33" s="9">
        <f>RopaCaballero!EU33*(1+4.6%)</f>
        <v>2055390</v>
      </c>
      <c r="EV33" s="9">
        <f>RopaCaballero!EV33*(1+4.6%)</f>
        <v>2055390</v>
      </c>
      <c r="EW33" s="9">
        <f>RopaCaballero!EW33*(1+4.6%)</f>
        <v>2055390</v>
      </c>
      <c r="EX33" s="9">
        <f>RopaCaballero!EX33*(1+4.6%)</f>
        <v>2055390</v>
      </c>
      <c r="EY33" s="9">
        <f>RopaCaballero!EY33*(1+4.6%)</f>
        <v>2055390</v>
      </c>
      <c r="EZ33" s="9">
        <f>RopaCaballero!EZ33*(1+4.6%)</f>
        <v>2055390</v>
      </c>
      <c r="FA33" s="9">
        <f>RopaCaballero!FA33*(1+4.6%)</f>
        <v>2055390</v>
      </c>
      <c r="FB33" s="9">
        <f>RopaCaballero!FB33*(1+4.6%)</f>
        <v>2055390</v>
      </c>
      <c r="FC33" s="9">
        <f>RopaCaballero!FC33*(1+4.6%)</f>
        <v>2055390</v>
      </c>
      <c r="FD33" s="9">
        <f>RopaCaballero!FD33*(1+4.6%)</f>
        <v>2055390</v>
      </c>
      <c r="FE33" s="9">
        <f>RopaCaballero!FE33*(1+4.6%)</f>
        <v>2055390</v>
      </c>
      <c r="FF33" s="9">
        <f>RopaCaballero!FF33*(1+4.6%)</f>
        <v>2055390</v>
      </c>
      <c r="FG33" s="9">
        <f>RopaCaballero!FG33*(1+4.6%)</f>
        <v>2055390</v>
      </c>
      <c r="FH33" s="9">
        <f>RopaCaballero!FH33*(1+4.6%)</f>
        <v>2055390</v>
      </c>
      <c r="FI33" s="9">
        <f>RopaCaballero!FI33*(1+4.6%)</f>
        <v>2055390</v>
      </c>
      <c r="FJ33" s="3">
        <f t="shared" si="81"/>
        <v>345180</v>
      </c>
      <c r="FK33" s="3">
        <f t="shared" si="82"/>
        <v>342042</v>
      </c>
      <c r="FL33" s="3">
        <f t="shared" si="83"/>
        <v>339217.8</v>
      </c>
      <c r="FM33" s="3">
        <f t="shared" si="1"/>
        <v>345180</v>
      </c>
      <c r="FN33" s="3">
        <f t="shared" si="2"/>
        <v>342042</v>
      </c>
      <c r="FO33" s="3">
        <f t="shared" si="3"/>
        <v>339217.8</v>
      </c>
      <c r="FP33" s="3">
        <f t="shared" si="4"/>
        <v>307524</v>
      </c>
      <c r="FQ33" s="3">
        <f t="shared" si="5"/>
        <v>304386</v>
      </c>
      <c r="FR33" s="3">
        <f t="shared" si="6"/>
        <v>301561.80000000005</v>
      </c>
      <c r="FS33" s="3">
        <f t="shared" si="7"/>
        <v>316938</v>
      </c>
      <c r="FT33" s="3">
        <f t="shared" si="8"/>
        <v>313800</v>
      </c>
      <c r="FU33" s="3">
        <f t="shared" si="9"/>
        <v>310975.80000000005</v>
      </c>
      <c r="FV33" s="3">
        <f t="shared" si="84"/>
        <v>160038</v>
      </c>
      <c r="FW33" s="3">
        <f t="shared" si="85"/>
        <v>157946</v>
      </c>
      <c r="FX33" s="3">
        <f t="shared" si="86"/>
        <v>157946</v>
      </c>
      <c r="FY33" s="3">
        <f t="shared" si="11"/>
        <v>150624</v>
      </c>
      <c r="FZ33" s="3">
        <f t="shared" si="12"/>
        <v>148532</v>
      </c>
      <c r="GA33" s="3">
        <f t="shared" si="13"/>
        <v>146649.20000000001</v>
      </c>
      <c r="GB33" s="3">
        <f t="shared" si="14"/>
        <v>150624</v>
      </c>
      <c r="GC33" s="3">
        <f t="shared" si="15"/>
        <v>148532</v>
      </c>
      <c r="GD33" s="3">
        <f t="shared" si="16"/>
        <v>146649.20000000001</v>
      </c>
      <c r="GE33" s="3">
        <f t="shared" si="17"/>
        <v>160038</v>
      </c>
      <c r="GF33" s="3">
        <f t="shared" si="18"/>
        <v>157946</v>
      </c>
      <c r="GG33" s="3">
        <f t="shared" si="19"/>
        <v>157946</v>
      </c>
      <c r="GH33" s="14">
        <f t="shared" si="20"/>
        <v>20920</v>
      </c>
      <c r="GI33" s="3">
        <f t="shared" si="21"/>
        <v>19874</v>
      </c>
      <c r="GJ33" s="3">
        <f t="shared" si="22"/>
        <v>18932.600000000002</v>
      </c>
      <c r="GK33" s="3">
        <f t="shared" si="23"/>
        <v>18828</v>
      </c>
      <c r="GL33" s="3">
        <f t="shared" si="24"/>
        <v>17782</v>
      </c>
      <c r="GM33" s="3">
        <f t="shared" si="25"/>
        <v>16840.600000000002</v>
      </c>
      <c r="GN33" s="3">
        <f t="shared" si="26"/>
        <v>26150</v>
      </c>
      <c r="GO33" s="3">
        <f t="shared" si="27"/>
        <v>25104</v>
      </c>
      <c r="GP33" s="3">
        <f t="shared" si="28"/>
        <v>24162.600000000002</v>
      </c>
      <c r="GQ33" s="3">
        <f t="shared" si="29"/>
        <v>31380</v>
      </c>
      <c r="GR33" s="3">
        <f t="shared" si="30"/>
        <v>30334</v>
      </c>
      <c r="GS33" s="3">
        <f t="shared" si="31"/>
        <v>29392.600000000002</v>
      </c>
      <c r="GT33" s="3">
        <f t="shared" si="32"/>
        <v>17782</v>
      </c>
      <c r="GU33" s="3">
        <f t="shared" si="33"/>
        <v>16736</v>
      </c>
      <c r="GV33" s="3">
        <f t="shared" si="34"/>
        <v>15794.6</v>
      </c>
      <c r="GW33" s="3">
        <f t="shared" si="35"/>
        <v>17782</v>
      </c>
      <c r="GX33" s="3">
        <f t="shared" si="36"/>
        <v>16736</v>
      </c>
      <c r="GY33" s="3">
        <f t="shared" si="37"/>
        <v>15794.6</v>
      </c>
      <c r="GZ33" s="3">
        <f t="shared" si="38"/>
        <v>20920</v>
      </c>
      <c r="HA33" s="3">
        <f t="shared" si="38"/>
        <v>418400</v>
      </c>
      <c r="HB33" s="3">
        <f t="shared" si="38"/>
        <v>575300</v>
      </c>
      <c r="HC33" s="3">
        <f t="shared" si="39"/>
        <v>6276000</v>
      </c>
      <c r="HD33" s="3">
        <f t="shared" si="40"/>
        <v>6244620</v>
      </c>
      <c r="HE33" s="3">
        <f t="shared" si="41"/>
        <v>6228930</v>
      </c>
      <c r="HF33" s="3">
        <f t="shared" si="42"/>
        <v>6213240</v>
      </c>
      <c r="HG33" s="3">
        <f t="shared" si="43"/>
        <v>6197550</v>
      </c>
      <c r="HH33" s="3">
        <f t="shared" si="44"/>
        <v>6181860</v>
      </c>
      <c r="HI33" s="3">
        <f t="shared" si="45"/>
        <v>6166170</v>
      </c>
      <c r="HJ33" s="3">
        <f t="shared" si="46"/>
        <v>6276000</v>
      </c>
      <c r="HK33" s="3">
        <f t="shared" si="47"/>
        <v>6244620</v>
      </c>
      <c r="HL33" s="3">
        <f t="shared" si="48"/>
        <v>6228930</v>
      </c>
      <c r="HM33" s="3">
        <f t="shared" si="49"/>
        <v>6213240</v>
      </c>
      <c r="HN33" s="3">
        <f t="shared" si="50"/>
        <v>6197550</v>
      </c>
      <c r="HO33" s="3">
        <f t="shared" si="51"/>
        <v>6181860</v>
      </c>
      <c r="HP33" s="3">
        <f t="shared" si="52"/>
        <v>6166170</v>
      </c>
      <c r="HQ33" s="3">
        <f t="shared" si="53"/>
        <v>6181860</v>
      </c>
      <c r="HR33" s="3">
        <f t="shared" si="54"/>
        <v>6244620</v>
      </c>
      <c r="HS33" s="3">
        <f t="shared" si="55"/>
        <v>6228930</v>
      </c>
      <c r="HT33" s="3">
        <f t="shared" si="56"/>
        <v>6213240</v>
      </c>
      <c r="HU33" s="3">
        <f t="shared" si="57"/>
        <v>6197550</v>
      </c>
      <c r="HV33" s="3">
        <f t="shared" si="58"/>
        <v>6181860</v>
      </c>
      <c r="HW33" s="3">
        <f t="shared" si="59"/>
        <v>6166170</v>
      </c>
      <c r="HX33" s="3">
        <f t="shared" si="60"/>
        <v>4184000</v>
      </c>
      <c r="HY33" s="3">
        <f t="shared" si="61"/>
        <v>4163080</v>
      </c>
      <c r="HZ33" s="3">
        <f t="shared" si="62"/>
        <v>4152620</v>
      </c>
      <c r="IA33" s="3">
        <f t="shared" si="63"/>
        <v>4142160</v>
      </c>
      <c r="IB33" s="3">
        <f t="shared" si="64"/>
        <v>4131700</v>
      </c>
      <c r="IC33" s="3">
        <f t="shared" si="65"/>
        <v>4121240</v>
      </c>
      <c r="ID33" s="3">
        <f t="shared" si="66"/>
        <v>4110780</v>
      </c>
      <c r="IE33" s="3">
        <f t="shared" si="67"/>
        <v>4184000</v>
      </c>
      <c r="IF33" s="3">
        <f t="shared" si="68"/>
        <v>4163080</v>
      </c>
      <c r="IG33" s="3">
        <f t="shared" si="69"/>
        <v>4152620</v>
      </c>
      <c r="IH33" s="3">
        <f t="shared" si="70"/>
        <v>4142160</v>
      </c>
      <c r="II33" s="3">
        <f t="shared" si="71"/>
        <v>4131700</v>
      </c>
      <c r="IJ33" s="3">
        <f t="shared" si="72"/>
        <v>4121240</v>
      </c>
      <c r="IK33" s="3">
        <f t="shared" si="73"/>
        <v>4110780</v>
      </c>
      <c r="IL33" s="3">
        <f t="shared" si="74"/>
        <v>4184000</v>
      </c>
      <c r="IM33" s="3">
        <f t="shared" si="75"/>
        <v>4163080</v>
      </c>
      <c r="IN33" s="3">
        <f t="shared" si="76"/>
        <v>4152620</v>
      </c>
      <c r="IO33" s="3">
        <f t="shared" si="77"/>
        <v>6213240</v>
      </c>
      <c r="IP33" s="3">
        <f t="shared" si="78"/>
        <v>4131700</v>
      </c>
      <c r="IQ33" s="3">
        <f t="shared" si="79"/>
        <v>4121240</v>
      </c>
      <c r="IR33" s="3">
        <f t="shared" si="80"/>
        <v>4121240</v>
      </c>
      <c r="IS33" s="3">
        <f t="array" ref="IS33">SUM(IF($C$2:$IR$2&gt;=1,C33:IR33,0))</f>
        <v>47435995.399999999</v>
      </c>
      <c r="IT33" s="5" t="s">
        <v>164</v>
      </c>
    </row>
    <row r="34" spans="1:254" x14ac:dyDescent="0.2">
      <c r="A34" s="2" t="s">
        <v>137</v>
      </c>
      <c r="B34" s="1" t="s">
        <v>8</v>
      </c>
      <c r="C34" s="9">
        <f>RopaCaballero!C34*(1+4.6%)</f>
        <v>246856</v>
      </c>
      <c r="D34" s="9">
        <f>RopaCaballero!D34*(1+4.6%)</f>
        <v>73220</v>
      </c>
      <c r="E34" s="9">
        <f>RopaCaballero!E34*(1+4.6%)</f>
        <v>73220</v>
      </c>
      <c r="F34" s="9">
        <f>RopaCaballero!F34*(1+4.6%)</f>
        <v>31380</v>
      </c>
      <c r="G34" s="9">
        <f>RopaCaballero!G34*(1+4.6%)</f>
        <v>158992</v>
      </c>
      <c r="H34" s="9">
        <f>RopaCaballero!H34*(1+4.6%)</f>
        <v>73220</v>
      </c>
      <c r="I34" s="9">
        <f>RopaCaballero!I34*(1+4.6%)</f>
        <v>20920</v>
      </c>
      <c r="J34" s="9">
        <f>RopaCaballero!J34*(1+4.6%)</f>
        <v>28242</v>
      </c>
      <c r="K34" s="9">
        <f>RopaCaballero!K34*(1+4.6%)</f>
        <v>64852</v>
      </c>
      <c r="L34" s="9">
        <f>RopaCaballero!L34*(1+4.6%)</f>
        <v>81588</v>
      </c>
      <c r="M34" s="9">
        <f>RopaCaballero!M34*(1+4.6%)</f>
        <v>75312</v>
      </c>
      <c r="N34" s="9">
        <f>RopaCaballero!N34*(1+4.6%)</f>
        <v>91002</v>
      </c>
      <c r="O34" s="9">
        <f>RopaCaballero!O34*(1+4.6%)</f>
        <v>23012</v>
      </c>
      <c r="P34" s="9">
        <f>RopaCaballero!P34*(1+4.6%)</f>
        <v>19874</v>
      </c>
      <c r="Q34" s="9">
        <f>RopaCaballero!Q34*(1+4.6%)</f>
        <v>19874</v>
      </c>
      <c r="R34" s="9">
        <f>RopaCaballero!R34*(1+4.6%)</f>
        <v>33472</v>
      </c>
      <c r="S34" s="9">
        <f>RopaCaballero!S34*(1+4.6%)</f>
        <v>244764</v>
      </c>
      <c r="T34" s="9">
        <f>RopaCaballero!T34*(1+4.6%)</f>
        <v>71128</v>
      </c>
      <c r="U34" s="9">
        <f>RopaCaballero!U34*(1+4.6%)</f>
        <v>71128</v>
      </c>
      <c r="V34" s="9">
        <f>RopaCaballero!V34*(1+4.6%)</f>
        <v>29288</v>
      </c>
      <c r="W34" s="9">
        <f>RopaCaballero!W34*(1+4.6%)</f>
        <v>156900</v>
      </c>
      <c r="X34" s="9">
        <f>RopaCaballero!X34*(1+4.6%)</f>
        <v>71128</v>
      </c>
      <c r="Y34" s="9">
        <f>RopaCaballero!Y34*(1+4.6%)</f>
        <v>18828</v>
      </c>
      <c r="Z34" s="9">
        <f>RopaCaballero!Z34*(1+4.6%)</f>
        <v>26150</v>
      </c>
      <c r="AA34" s="9">
        <f>RopaCaballero!AA34*(1+4.6%)</f>
        <v>62760</v>
      </c>
      <c r="AB34" s="9">
        <f>RopaCaballero!AB34*(1+4.6%)</f>
        <v>79496</v>
      </c>
      <c r="AC34" s="9">
        <f>RopaCaballero!AC34*(1+4.6%)</f>
        <v>73220</v>
      </c>
      <c r="AD34" s="9">
        <f>RopaCaballero!AD34*(1+4.6%)</f>
        <v>88910</v>
      </c>
      <c r="AE34" s="9">
        <f>RopaCaballero!AE34*(1+4.6%)</f>
        <v>20920</v>
      </c>
      <c r="AF34" s="9">
        <f>RopaCaballero!AF34*(1+4.6%)</f>
        <v>17782</v>
      </c>
      <c r="AG34" s="9">
        <f>RopaCaballero!AG34*(1+4.6%)</f>
        <v>17782</v>
      </c>
      <c r="AH34" s="9">
        <f>RopaCaballero!AH34*(1+4.6%)</f>
        <v>31380</v>
      </c>
      <c r="AI34" s="9">
        <f>RopaCaballero!AI34*(1+4.6%)</f>
        <v>242672</v>
      </c>
      <c r="AJ34" s="9">
        <f>RopaCaballero!AJ34*(1+4.6%)</f>
        <v>69036</v>
      </c>
      <c r="AK34" s="9">
        <f>RopaCaballero!AK34*(1+4.6%)</f>
        <v>69036</v>
      </c>
      <c r="AL34" s="9">
        <f>RopaCaballero!AL34*(1+4.6%)</f>
        <v>27196</v>
      </c>
      <c r="AM34" s="9">
        <f>RopaCaballero!AM34*(1+4.6%)</f>
        <v>154808</v>
      </c>
      <c r="AN34" s="9">
        <f>RopaCaballero!AN34*(1+4.6%)</f>
        <v>69036</v>
      </c>
      <c r="AO34" s="9">
        <f>RopaCaballero!AO34*(1+4.6%)</f>
        <v>16736</v>
      </c>
      <c r="AP34" s="9">
        <f>RopaCaballero!AP34*(1+4.6%)</f>
        <v>24058</v>
      </c>
      <c r="AQ34" s="9">
        <f>RopaCaballero!AQ34*(1+4.6%)</f>
        <v>60668</v>
      </c>
      <c r="AR34" s="9">
        <f>RopaCaballero!AR34*(1+4.6%)</f>
        <v>77404</v>
      </c>
      <c r="AS34" s="9">
        <f>RopaCaballero!AS34*(1+4.6%)</f>
        <v>71128</v>
      </c>
      <c r="AT34" s="9">
        <f>RopaCaballero!AT34*(1+4.6%)</f>
        <v>86818</v>
      </c>
      <c r="AU34" s="9">
        <f>RopaCaballero!AU34*(1+4.6%)</f>
        <v>18828</v>
      </c>
      <c r="AV34" s="9">
        <f>RopaCaballero!AV34*(1+4.6%)</f>
        <v>15690</v>
      </c>
      <c r="AW34" s="9">
        <f>RopaCaballero!AW34*(1+4.6%)</f>
        <v>15690</v>
      </c>
      <c r="AX34" s="9">
        <f>RopaCaballero!AX34*(1+4.6%)</f>
        <v>29288</v>
      </c>
      <c r="AY34" s="9">
        <f>RopaCaballero!AY34*(1+4.6%)</f>
        <v>67.990000000000009</v>
      </c>
      <c r="AZ34" s="9">
        <f>RopaCaballero!AZ34*(1+4.6%)</f>
        <v>22543103.304000001</v>
      </c>
      <c r="BA34" s="9">
        <f>RopaCaballero!BA34*(1+4.6%)</f>
        <v>22543103.304000001</v>
      </c>
      <c r="BB34" s="9">
        <f>RopaCaballero!BB34*(1+4.6%)</f>
        <v>3661000</v>
      </c>
      <c r="BC34" s="9">
        <f>RopaCaballero!BC34*(1+4.6%)</f>
        <v>3661000</v>
      </c>
      <c r="BD34" s="9">
        <f>RopaCaballero!BD34*(1+4.6%)</f>
        <v>3661000</v>
      </c>
      <c r="BE34" s="9">
        <f>RopaCaballero!BE34*(1+4.6%)</f>
        <v>3661000</v>
      </c>
      <c r="BF34" s="9">
        <f>RopaCaballero!BF34*(1+4.6%)</f>
        <v>3661000</v>
      </c>
      <c r="BG34" s="9">
        <f>RopaCaballero!BG34*(1+4.6%)</f>
        <v>3661000</v>
      </c>
      <c r="BH34" s="9">
        <f>RopaCaballero!BH34*(1+4.6%)</f>
        <v>3661000</v>
      </c>
      <c r="BI34" s="9">
        <f>RopaCaballero!BI34*(1+4.6%)</f>
        <v>3661000</v>
      </c>
      <c r="BJ34" s="9">
        <f>RopaCaballero!BJ34*(1+4.6%)</f>
        <v>3661000</v>
      </c>
      <c r="BK34" s="9">
        <f>RopaCaballero!BK34*(1+4.6%)</f>
        <v>3661000</v>
      </c>
      <c r="BL34" s="9">
        <f>RopaCaballero!BL34*(1+4.6%)</f>
        <v>3661000</v>
      </c>
      <c r="BM34" s="9">
        <f>RopaCaballero!BM34*(1+4.6%)</f>
        <v>3661000</v>
      </c>
      <c r="BN34" s="9">
        <f>RopaCaballero!BN34*(1+4.6%)</f>
        <v>3661000</v>
      </c>
      <c r="BO34" s="9">
        <f>RopaCaballero!BO34*(1+4.6%)</f>
        <v>3661000</v>
      </c>
      <c r="BP34" s="9">
        <f>RopaCaballero!BP34*(1+4.6%)</f>
        <v>3661000</v>
      </c>
      <c r="BQ34" s="9">
        <f>RopaCaballero!BQ34*(1+4.6%)</f>
        <v>3661000</v>
      </c>
      <c r="BR34" s="9">
        <f>RopaCaballero!BR34*(1+4.6%)</f>
        <v>3661000</v>
      </c>
      <c r="BS34" s="9">
        <f>RopaCaballero!BS34*(1+4.6%)</f>
        <v>3661000</v>
      </c>
      <c r="BT34" s="9">
        <f>RopaCaballero!BT34*(1+4.6%)</f>
        <v>3661000</v>
      </c>
      <c r="BU34" s="9">
        <f>RopaCaballero!BU34*(1+4.6%)</f>
        <v>3661000</v>
      </c>
      <c r="BV34" s="9">
        <f>RopaCaballero!BV34*(1+4.6%)</f>
        <v>3661000</v>
      </c>
      <c r="BW34" s="9">
        <f>RopaCaballero!BW34*(1+4.6%)</f>
        <v>3661000</v>
      </c>
      <c r="BX34" s="9">
        <f>RopaCaballero!BX34*(1+4.6%)</f>
        <v>3661000</v>
      </c>
      <c r="BY34" s="9">
        <f>RopaCaballero!BY34*(1+4.6%)</f>
        <v>3661000</v>
      </c>
      <c r="BZ34" s="9">
        <f>RopaCaballero!BZ34*(1+4.6%)</f>
        <v>3661000</v>
      </c>
      <c r="CA34" s="9">
        <f>RopaCaballero!CA34*(1+4.6%)</f>
        <v>3661000</v>
      </c>
      <c r="CB34" s="9">
        <f>RopaCaballero!CB34*(1+4.6%)</f>
        <v>3661000</v>
      </c>
      <c r="CC34" s="9">
        <f>RopaCaballero!CC34*(1+4.6%)</f>
        <v>3661000</v>
      </c>
      <c r="CD34" s="9">
        <f>RopaCaballero!CD34*(1+4.6%)</f>
        <v>3661000</v>
      </c>
      <c r="CE34" s="9">
        <f>RopaCaballero!CE34*(1+4.6%)</f>
        <v>3661000</v>
      </c>
      <c r="CF34" s="9">
        <f>RopaCaballero!CF34*(1+4.6%)</f>
        <v>3661000</v>
      </c>
      <c r="CG34" s="9">
        <f>RopaCaballero!CG34*(1+4.6%)</f>
        <v>3661000</v>
      </c>
      <c r="CH34" s="9">
        <f>RopaCaballero!CH34*(1+4.6%)</f>
        <v>3661000</v>
      </c>
      <c r="CI34" s="9">
        <f>RopaCaballero!CI34*(1+4.6%)</f>
        <v>3661000</v>
      </c>
      <c r="CJ34" s="9">
        <f>RopaCaballero!CJ34*(1+4.6%)</f>
        <v>3661000</v>
      </c>
      <c r="CK34" s="9">
        <f>RopaCaballero!CK34*(1+4.6%)</f>
        <v>3661000</v>
      </c>
      <c r="CL34" s="9">
        <f>RopaCaballero!CL34*(1+4.6%)</f>
        <v>3661000</v>
      </c>
      <c r="CM34" s="9">
        <f>RopaCaballero!CM34*(1+4.6%)</f>
        <v>3661000</v>
      </c>
      <c r="CN34" s="9">
        <f>RopaCaballero!CN34*(1+4.6%)</f>
        <v>3661000</v>
      </c>
      <c r="CO34" s="9">
        <f>RopaCaballero!CO34*(1+4.6%)</f>
        <v>3661000</v>
      </c>
      <c r="CP34" s="9">
        <f>RopaCaballero!CP34*(1+4.6%)</f>
        <v>3661000</v>
      </c>
      <c r="CQ34" s="9">
        <f>RopaCaballero!CQ34*(1+4.6%)</f>
        <v>3661000</v>
      </c>
      <c r="CR34" s="9">
        <f>RopaCaballero!CR34*(1+4.6%)</f>
        <v>3661000</v>
      </c>
      <c r="CS34" s="9">
        <f>RopaCaballero!CS34*(1+4.6%)</f>
        <v>3661000</v>
      </c>
      <c r="CT34" s="9">
        <f>RopaCaballero!CT34*(1+4.6%)</f>
        <v>3661000</v>
      </c>
      <c r="CU34" s="9">
        <f>RopaCaballero!CU34*(1+4.6%)</f>
        <v>3661000</v>
      </c>
      <c r="CV34" s="9">
        <f>RopaCaballero!CV34*(1+4.6%)</f>
        <v>3661000</v>
      </c>
      <c r="CW34" s="9">
        <f>RopaCaballero!CW34*(1+4.6%)</f>
        <v>3661000</v>
      </c>
      <c r="CX34" s="9">
        <f>RopaCaballero!CX34*(1+4.6%)</f>
        <v>3661000</v>
      </c>
      <c r="CY34" s="9">
        <f>RopaCaballero!CY34*(1+4.6%)</f>
        <v>3661000</v>
      </c>
      <c r="CZ34" s="9">
        <f>RopaCaballero!CZ34*(1+4.6%)</f>
        <v>3661000</v>
      </c>
      <c r="DA34" s="9">
        <f>RopaCaballero!DA34*(1+4.6%)</f>
        <v>3661000</v>
      </c>
      <c r="DB34" s="9">
        <f>RopaCaballero!DB34*(1+4.6%)</f>
        <v>3661000</v>
      </c>
      <c r="DC34" s="9">
        <f>RopaCaballero!DC34*(1+4.6%)</f>
        <v>3661000</v>
      </c>
      <c r="DD34" s="9">
        <f>RopaCaballero!DD34*(1+4.6%)</f>
        <v>3661000</v>
      </c>
      <c r="DE34" s="9">
        <f>RopaCaballero!DE34*(1+4.6%)</f>
        <v>3661000</v>
      </c>
      <c r="DF34" s="9">
        <f>RopaCaballero!DF34*(1+4.6%)</f>
        <v>3661000</v>
      </c>
      <c r="DG34" s="9">
        <f>RopaCaballero!DG34*(1+4.6%)</f>
        <v>3661000</v>
      </c>
      <c r="DH34" s="9">
        <f>RopaCaballero!DH34*(1+4.6%)</f>
        <v>3661000</v>
      </c>
      <c r="DI34" s="9">
        <f>RopaCaballero!DI34*(1+4.6%)</f>
        <v>3661000</v>
      </c>
      <c r="DJ34" s="9">
        <f>RopaCaballero!DJ34*(1+4.6%)</f>
        <v>3661000</v>
      </c>
      <c r="DK34" s="9">
        <f>RopaCaballero!DK34*(1+4.6%)</f>
        <v>3661000</v>
      </c>
      <c r="DL34" s="9">
        <f>RopaCaballero!DL34*(1+4.6%)</f>
        <v>3661000</v>
      </c>
      <c r="DM34" s="9">
        <f>RopaCaballero!DM34*(1+4.6%)</f>
        <v>3661000</v>
      </c>
      <c r="DN34" s="9">
        <f>RopaCaballero!DN34*(1+4.6%)</f>
        <v>3661000</v>
      </c>
      <c r="DO34" s="9">
        <f>RopaCaballero!DO34*(1+4.6%)</f>
        <v>3661000</v>
      </c>
      <c r="DP34" s="9">
        <f>RopaCaballero!DP34*(1+4.6%)</f>
        <v>3661000</v>
      </c>
      <c r="DQ34" s="9">
        <f>RopaCaballero!DQ34*(1+4.6%)</f>
        <v>3661000</v>
      </c>
      <c r="DR34" s="9">
        <f>RopaCaballero!DR34*(1+4.6%)</f>
        <v>3661000</v>
      </c>
      <c r="DS34" s="9">
        <f>RopaCaballero!DS34*(1+4.6%)</f>
        <v>3661000</v>
      </c>
      <c r="DT34" s="9">
        <f>RopaCaballero!DT34*(1+4.6%)</f>
        <v>3661000</v>
      </c>
      <c r="DU34" s="9">
        <f>RopaCaballero!DU34*(1+4.6%)</f>
        <v>3661000</v>
      </c>
      <c r="DV34" s="9">
        <f>RopaCaballero!DV34*(1+4.6%)</f>
        <v>3661000</v>
      </c>
      <c r="DW34" s="9">
        <f>RopaCaballero!DW34*(1+4.6%)</f>
        <v>3661000</v>
      </c>
      <c r="DX34" s="9">
        <f>RopaCaballero!DX34*(1+4.6%)</f>
        <v>3661000</v>
      </c>
      <c r="DY34" s="9">
        <f>RopaCaballero!DY34*(1+4.6%)</f>
        <v>3661000</v>
      </c>
      <c r="DZ34" s="9">
        <f>RopaCaballero!DZ34*(1+4.6%)</f>
        <v>3661000</v>
      </c>
      <c r="EA34" s="9">
        <f>RopaCaballero!EA34*(1+4.6%)</f>
        <v>3661000</v>
      </c>
      <c r="EB34" s="9">
        <f>RopaCaballero!EB34*(1+4.6%)</f>
        <v>3661000</v>
      </c>
      <c r="EC34" s="9">
        <f>RopaCaballero!EC34*(1+4.6%)</f>
        <v>3661000</v>
      </c>
      <c r="ED34" s="9">
        <f>RopaCaballero!ED34*(1+4.6%)</f>
        <v>3661000</v>
      </c>
      <c r="EE34" s="9">
        <f>RopaCaballero!EE34*(1+4.6%)</f>
        <v>3661000</v>
      </c>
      <c r="EF34" s="9">
        <f>RopaCaballero!EF34*(1+4.6%)</f>
        <v>3661000</v>
      </c>
      <c r="EG34" s="9">
        <f>RopaCaballero!EG34*(1+4.6%)</f>
        <v>3661000</v>
      </c>
      <c r="EH34" s="9">
        <f>RopaCaballero!EH34*(1+4.6%)</f>
        <v>3661000</v>
      </c>
      <c r="EI34" s="9">
        <f>RopaCaballero!EI34*(1+4.6%)</f>
        <v>3661000</v>
      </c>
      <c r="EJ34" s="9">
        <f>RopaCaballero!EJ34*(1+4.6%)</f>
        <v>3661000</v>
      </c>
      <c r="EK34" s="9">
        <f>RopaCaballero!EK34*(1+4.6%)</f>
        <v>3661000</v>
      </c>
      <c r="EL34" s="9">
        <f>RopaCaballero!EL34*(1+4.6%)</f>
        <v>3661000</v>
      </c>
      <c r="EM34" s="9">
        <f>RopaCaballero!EM34*(1+4.6%)</f>
        <v>3661000</v>
      </c>
      <c r="EN34" s="9">
        <f>RopaCaballero!EN34*(1+4.6%)</f>
        <v>3661000</v>
      </c>
      <c r="EO34" s="9">
        <f>RopaCaballero!EO34*(1+4.6%)</f>
        <v>3661000</v>
      </c>
      <c r="EP34" s="9">
        <f>RopaCaballero!EP34*(1+4.6%)</f>
        <v>3661000</v>
      </c>
      <c r="EQ34" s="9">
        <f>RopaCaballero!EQ34*(1+4.6%)</f>
        <v>3661000</v>
      </c>
      <c r="ER34" s="9">
        <f>RopaCaballero!ER34*(1+4.6%)</f>
        <v>3661000</v>
      </c>
      <c r="ES34" s="9">
        <f>RopaCaballero!ES34*(1+4.6%)</f>
        <v>3661000</v>
      </c>
      <c r="ET34" s="9">
        <f>RopaCaballero!ET34*(1+4.6%)</f>
        <v>3661000</v>
      </c>
      <c r="EU34" s="9">
        <f>RopaCaballero!EU34*(1+4.6%)</f>
        <v>3661000</v>
      </c>
      <c r="EV34" s="9">
        <f>RopaCaballero!EV34*(1+4.6%)</f>
        <v>3661000</v>
      </c>
      <c r="EW34" s="9">
        <f>RopaCaballero!EW34*(1+4.6%)</f>
        <v>3661000</v>
      </c>
      <c r="EX34" s="9">
        <f>RopaCaballero!EX34*(1+4.6%)</f>
        <v>3661000</v>
      </c>
      <c r="EY34" s="9">
        <f>RopaCaballero!EY34*(1+4.6%)</f>
        <v>3661000</v>
      </c>
      <c r="EZ34" s="9">
        <f>RopaCaballero!EZ34*(1+4.6%)</f>
        <v>3661000</v>
      </c>
      <c r="FA34" s="9">
        <f>RopaCaballero!FA34*(1+4.6%)</f>
        <v>3661000</v>
      </c>
      <c r="FB34" s="9">
        <f>RopaCaballero!FB34*(1+4.6%)</f>
        <v>3661000</v>
      </c>
      <c r="FC34" s="9">
        <f>RopaCaballero!FC34*(1+4.6%)</f>
        <v>3661000</v>
      </c>
      <c r="FD34" s="9">
        <f>RopaCaballero!FD34*(1+4.6%)</f>
        <v>3661000</v>
      </c>
      <c r="FE34" s="9">
        <f>RopaCaballero!FE34*(1+4.6%)</f>
        <v>3661000</v>
      </c>
      <c r="FF34" s="9">
        <f>RopaCaballero!FF34*(1+4.6%)</f>
        <v>3661000</v>
      </c>
      <c r="FG34" s="9">
        <f>RopaCaballero!FG34*(1+4.6%)</f>
        <v>3661000</v>
      </c>
      <c r="FH34" s="9">
        <f>RopaCaballero!FH34*(1+4.6%)</f>
        <v>3661000</v>
      </c>
      <c r="FI34" s="9">
        <f>RopaCaballero!FI34*(1+4.6%)</f>
        <v>3661000</v>
      </c>
      <c r="FJ34" s="3">
        <f t="shared" si="81"/>
        <v>351456</v>
      </c>
      <c r="FK34" s="3">
        <f t="shared" si="82"/>
        <v>345180</v>
      </c>
      <c r="FL34" s="3">
        <f t="shared" si="83"/>
        <v>338904</v>
      </c>
      <c r="FM34" s="3">
        <f t="shared" si="1"/>
        <v>351456</v>
      </c>
      <c r="FN34" s="3">
        <f t="shared" si="2"/>
        <v>345180</v>
      </c>
      <c r="FO34" s="3">
        <f t="shared" si="3"/>
        <v>338904</v>
      </c>
      <c r="FP34" s="3">
        <f t="shared" si="4"/>
        <v>313800</v>
      </c>
      <c r="FQ34" s="3">
        <f t="shared" si="5"/>
        <v>307524</v>
      </c>
      <c r="FR34" s="3">
        <f t="shared" si="6"/>
        <v>301248</v>
      </c>
      <c r="FS34" s="3">
        <f t="shared" si="7"/>
        <v>323214</v>
      </c>
      <c r="FT34" s="3">
        <f t="shared" si="8"/>
        <v>316938</v>
      </c>
      <c r="FU34" s="3">
        <f t="shared" si="9"/>
        <v>310662</v>
      </c>
      <c r="FV34" s="3">
        <f t="shared" si="84"/>
        <v>164222</v>
      </c>
      <c r="FW34" s="3">
        <f t="shared" si="85"/>
        <v>160038</v>
      </c>
      <c r="FX34" s="3">
        <f t="shared" si="86"/>
        <v>160038</v>
      </c>
      <c r="FY34" s="3">
        <f t="shared" si="11"/>
        <v>154808</v>
      </c>
      <c r="FZ34" s="3">
        <f t="shared" si="12"/>
        <v>150624</v>
      </c>
      <c r="GA34" s="3">
        <f t="shared" si="13"/>
        <v>146440</v>
      </c>
      <c r="GB34" s="3">
        <f t="shared" si="14"/>
        <v>154808</v>
      </c>
      <c r="GC34" s="3">
        <f t="shared" si="15"/>
        <v>150624</v>
      </c>
      <c r="GD34" s="3">
        <f t="shared" si="16"/>
        <v>146440</v>
      </c>
      <c r="GE34" s="3">
        <f t="shared" si="17"/>
        <v>164222</v>
      </c>
      <c r="GF34" s="3">
        <f t="shared" si="18"/>
        <v>160038</v>
      </c>
      <c r="GG34" s="3">
        <f t="shared" si="19"/>
        <v>160038</v>
      </c>
      <c r="GH34" s="14">
        <f t="shared" si="20"/>
        <v>23012</v>
      </c>
      <c r="GI34" s="3">
        <f t="shared" si="21"/>
        <v>20920</v>
      </c>
      <c r="GJ34" s="3">
        <f t="shared" si="22"/>
        <v>18828</v>
      </c>
      <c r="GK34" s="3">
        <f t="shared" si="23"/>
        <v>20920</v>
      </c>
      <c r="GL34" s="3">
        <f t="shared" si="24"/>
        <v>18828</v>
      </c>
      <c r="GM34" s="3">
        <f t="shared" si="25"/>
        <v>16736</v>
      </c>
      <c r="GN34" s="3">
        <f t="shared" si="26"/>
        <v>28242</v>
      </c>
      <c r="GO34" s="3">
        <f t="shared" si="27"/>
        <v>26150</v>
      </c>
      <c r="GP34" s="3">
        <f t="shared" si="28"/>
        <v>24058</v>
      </c>
      <c r="GQ34" s="3">
        <f t="shared" si="29"/>
        <v>33472</v>
      </c>
      <c r="GR34" s="3">
        <f t="shared" si="30"/>
        <v>31380</v>
      </c>
      <c r="GS34" s="3">
        <f t="shared" si="31"/>
        <v>29288</v>
      </c>
      <c r="GT34" s="3">
        <f t="shared" si="32"/>
        <v>19874</v>
      </c>
      <c r="GU34" s="3">
        <f t="shared" si="33"/>
        <v>17782</v>
      </c>
      <c r="GV34" s="3">
        <f t="shared" si="34"/>
        <v>15690</v>
      </c>
      <c r="GW34" s="3">
        <f t="shared" si="35"/>
        <v>19874</v>
      </c>
      <c r="GX34" s="3">
        <f t="shared" si="36"/>
        <v>17782</v>
      </c>
      <c r="GY34" s="3">
        <f t="shared" si="37"/>
        <v>15690</v>
      </c>
      <c r="GZ34" s="3">
        <f t="shared" si="38"/>
        <v>67.990000000000009</v>
      </c>
      <c r="HA34" s="3">
        <f t="shared" si="38"/>
        <v>22543103.304000001</v>
      </c>
      <c r="HB34" s="3">
        <f t="shared" si="38"/>
        <v>22543103.304000001</v>
      </c>
      <c r="HC34" s="3">
        <f t="shared" si="39"/>
        <v>10983000</v>
      </c>
      <c r="HD34" s="3">
        <f t="shared" si="40"/>
        <v>10983000</v>
      </c>
      <c r="HE34" s="3">
        <f t="shared" si="41"/>
        <v>10983000</v>
      </c>
      <c r="HF34" s="3">
        <f t="shared" si="42"/>
        <v>10983000</v>
      </c>
      <c r="HG34" s="3">
        <f t="shared" si="43"/>
        <v>10983000</v>
      </c>
      <c r="HH34" s="3">
        <f t="shared" si="44"/>
        <v>10983000</v>
      </c>
      <c r="HI34" s="3">
        <f t="shared" si="45"/>
        <v>10983000</v>
      </c>
      <c r="HJ34" s="3">
        <f t="shared" si="46"/>
        <v>10983000</v>
      </c>
      <c r="HK34" s="3">
        <f t="shared" si="47"/>
        <v>10983000</v>
      </c>
      <c r="HL34" s="3">
        <f t="shared" si="48"/>
        <v>10983000</v>
      </c>
      <c r="HM34" s="3">
        <f t="shared" si="49"/>
        <v>10983000</v>
      </c>
      <c r="HN34" s="3">
        <f t="shared" si="50"/>
        <v>10983000</v>
      </c>
      <c r="HO34" s="3">
        <f t="shared" si="51"/>
        <v>10983000</v>
      </c>
      <c r="HP34" s="3">
        <f t="shared" si="52"/>
        <v>10983000</v>
      </c>
      <c r="HQ34" s="3">
        <f t="shared" si="53"/>
        <v>10983000</v>
      </c>
      <c r="HR34" s="3">
        <f t="shared" si="54"/>
        <v>10983000</v>
      </c>
      <c r="HS34" s="3">
        <f t="shared" si="55"/>
        <v>10983000</v>
      </c>
      <c r="HT34" s="3">
        <f t="shared" si="56"/>
        <v>10983000</v>
      </c>
      <c r="HU34" s="3">
        <f t="shared" si="57"/>
        <v>10983000</v>
      </c>
      <c r="HV34" s="3">
        <f t="shared" si="58"/>
        <v>10983000</v>
      </c>
      <c r="HW34" s="3">
        <f t="shared" si="59"/>
        <v>10983000</v>
      </c>
      <c r="HX34" s="3">
        <f t="shared" si="60"/>
        <v>7322000</v>
      </c>
      <c r="HY34" s="3">
        <f t="shared" si="61"/>
        <v>7322000</v>
      </c>
      <c r="HZ34" s="3">
        <f t="shared" si="62"/>
        <v>7322000</v>
      </c>
      <c r="IA34" s="3">
        <f t="shared" si="63"/>
        <v>7322000</v>
      </c>
      <c r="IB34" s="3">
        <f t="shared" si="64"/>
        <v>7322000</v>
      </c>
      <c r="IC34" s="3">
        <f t="shared" si="65"/>
        <v>7322000</v>
      </c>
      <c r="ID34" s="3">
        <f t="shared" si="66"/>
        <v>7322000</v>
      </c>
      <c r="IE34" s="3">
        <f t="shared" si="67"/>
        <v>7322000</v>
      </c>
      <c r="IF34" s="3">
        <f t="shared" si="68"/>
        <v>7322000</v>
      </c>
      <c r="IG34" s="3">
        <f t="shared" si="69"/>
        <v>7322000</v>
      </c>
      <c r="IH34" s="3">
        <f t="shared" si="70"/>
        <v>7322000</v>
      </c>
      <c r="II34" s="3">
        <f t="shared" si="71"/>
        <v>7322000</v>
      </c>
      <c r="IJ34" s="3">
        <f t="shared" si="72"/>
        <v>7322000</v>
      </c>
      <c r="IK34" s="3">
        <f t="shared" si="73"/>
        <v>7322000</v>
      </c>
      <c r="IL34" s="3">
        <f t="shared" si="74"/>
        <v>7322000</v>
      </c>
      <c r="IM34" s="3">
        <f t="shared" si="75"/>
        <v>7322000</v>
      </c>
      <c r="IN34" s="3">
        <f t="shared" si="76"/>
        <v>7322000</v>
      </c>
      <c r="IO34" s="3">
        <f t="shared" si="77"/>
        <v>10983000</v>
      </c>
      <c r="IP34" s="3">
        <f t="shared" si="78"/>
        <v>7322000</v>
      </c>
      <c r="IQ34" s="3">
        <f t="shared" si="79"/>
        <v>7322000</v>
      </c>
      <c r="IR34" s="3">
        <f t="shared" si="80"/>
        <v>7322000</v>
      </c>
      <c r="IS34" s="3">
        <f t="array" ref="IS34">SUM(IF($C$2:$IR$2&gt;=1,C34:IR34,0))</f>
        <v>169082653.21600002</v>
      </c>
      <c r="IT34" s="5" t="s">
        <v>164</v>
      </c>
    </row>
    <row r="35" spans="1:254" x14ac:dyDescent="0.2">
      <c r="A35" s="2" t="s">
        <v>168</v>
      </c>
      <c r="B35" s="1" t="s">
        <v>8</v>
      </c>
      <c r="C35" s="9">
        <f>RopaCaballero!C35*(1+4.6%)</f>
        <v>244764</v>
      </c>
      <c r="D35" s="9">
        <f>RopaCaballero!D35*(1+4.6%)</f>
        <v>71128</v>
      </c>
      <c r="E35" s="9">
        <f>RopaCaballero!E35*(1+4.6%)</f>
        <v>71128</v>
      </c>
      <c r="F35" s="9">
        <f>RopaCaballero!F35*(1+4.6%)</f>
        <v>29288</v>
      </c>
      <c r="G35" s="9">
        <f>RopaCaballero!G35*(1+4.6%)</f>
        <v>156900</v>
      </c>
      <c r="H35" s="9">
        <f>RopaCaballero!H35*(1+4.6%)</f>
        <v>71128</v>
      </c>
      <c r="I35" s="9">
        <f>RopaCaballero!I35*(1+4.6%)</f>
        <v>18828</v>
      </c>
      <c r="J35" s="9">
        <f>RopaCaballero!J35*(1+4.6%)</f>
        <v>26150</v>
      </c>
      <c r="K35" s="9">
        <f>RopaCaballero!K35*(1+4.6%)</f>
        <v>62760</v>
      </c>
      <c r="L35" s="9">
        <f>RopaCaballero!L35*(1+4.6%)</f>
        <v>79496</v>
      </c>
      <c r="M35" s="9">
        <f>RopaCaballero!M35*(1+4.6%)</f>
        <v>73220</v>
      </c>
      <c r="N35" s="9">
        <f>RopaCaballero!N35*(1+4.6%)</f>
        <v>88910</v>
      </c>
      <c r="O35" s="9">
        <f>RopaCaballero!O35*(1+4.6%)</f>
        <v>20920</v>
      </c>
      <c r="P35" s="9">
        <f>RopaCaballero!P35*(1+4.6%)</f>
        <v>17782</v>
      </c>
      <c r="Q35" s="9">
        <f>RopaCaballero!Q35*(1+4.6%)</f>
        <v>17782</v>
      </c>
      <c r="R35" s="9">
        <f>RopaCaballero!R35*(1+4.6%)</f>
        <v>31380</v>
      </c>
      <c r="S35" s="9">
        <f>RopaCaballero!S35*(1+4.6%)</f>
        <v>244764</v>
      </c>
      <c r="T35" s="9">
        <f>RopaCaballero!T35*(1+4.6%)</f>
        <v>71128</v>
      </c>
      <c r="U35" s="9">
        <f>RopaCaballero!U35*(1+4.6%)</f>
        <v>71128</v>
      </c>
      <c r="V35" s="9">
        <f>RopaCaballero!V35*(1+4.6%)</f>
        <v>29288</v>
      </c>
      <c r="W35" s="9">
        <f>RopaCaballero!W35*(1+4.6%)</f>
        <v>156900</v>
      </c>
      <c r="X35" s="9">
        <f>RopaCaballero!X35*(1+4.6%)</f>
        <v>71128</v>
      </c>
      <c r="Y35" s="9">
        <f>RopaCaballero!Y35*(1+4.6%)</f>
        <v>18828</v>
      </c>
      <c r="Z35" s="9">
        <f>RopaCaballero!Z35*(1+4.6%)</f>
        <v>26150</v>
      </c>
      <c r="AA35" s="9">
        <f>RopaCaballero!AA35*(1+4.6%)</f>
        <v>62760</v>
      </c>
      <c r="AB35" s="9">
        <f>RopaCaballero!AB35*(1+4.6%)</f>
        <v>79496</v>
      </c>
      <c r="AC35" s="9">
        <f>RopaCaballero!AC35*(1+4.6%)</f>
        <v>73220</v>
      </c>
      <c r="AD35" s="9">
        <f>RopaCaballero!AD35*(1+4.6%)</f>
        <v>88910</v>
      </c>
      <c r="AE35" s="9">
        <f>RopaCaballero!AE35*(1+4.6%)</f>
        <v>20920</v>
      </c>
      <c r="AF35" s="9">
        <f>RopaCaballero!AF35*(1+4.6%)</f>
        <v>17782</v>
      </c>
      <c r="AG35" s="9">
        <f>RopaCaballero!AG35*(1+4.6%)</f>
        <v>17782</v>
      </c>
      <c r="AH35" s="9">
        <f>RopaCaballero!AH35*(1+4.6%)</f>
        <v>31380</v>
      </c>
      <c r="AI35" s="9">
        <f>RopaCaballero!AI35*(1+4.6%)</f>
        <v>244764</v>
      </c>
      <c r="AJ35" s="9">
        <f>RopaCaballero!AJ35*(1+4.6%)</f>
        <v>71128</v>
      </c>
      <c r="AK35" s="9">
        <f>RopaCaballero!AK35*(1+4.6%)</f>
        <v>71128</v>
      </c>
      <c r="AL35" s="9">
        <f>RopaCaballero!AL35*(1+4.6%)</f>
        <v>29288</v>
      </c>
      <c r="AM35" s="9">
        <f>RopaCaballero!AM35*(1+4.6%)</f>
        <v>156900</v>
      </c>
      <c r="AN35" s="9">
        <f>RopaCaballero!AN35*(1+4.6%)</f>
        <v>71128</v>
      </c>
      <c r="AO35" s="9">
        <f>RopaCaballero!AO35*(1+4.6%)</f>
        <v>18828</v>
      </c>
      <c r="AP35" s="9">
        <f>RopaCaballero!AP35*(1+4.6%)</f>
        <v>26150</v>
      </c>
      <c r="AQ35" s="9">
        <f>RopaCaballero!AQ35*(1+4.6%)</f>
        <v>62760</v>
      </c>
      <c r="AR35" s="9">
        <f>RopaCaballero!AR35*(1+4.6%)</f>
        <v>79496</v>
      </c>
      <c r="AS35" s="9">
        <f>RopaCaballero!AS35*(1+4.6%)</f>
        <v>73220</v>
      </c>
      <c r="AT35" s="9">
        <f>RopaCaballero!AT35*(1+4.6%)</f>
        <v>88910</v>
      </c>
      <c r="AU35" s="9">
        <f>RopaCaballero!AU35*(1+4.6%)</f>
        <v>20920</v>
      </c>
      <c r="AV35" s="9">
        <f>RopaCaballero!AV35*(1+4.6%)</f>
        <v>17782</v>
      </c>
      <c r="AW35" s="9">
        <f>RopaCaballero!AW35*(1+4.6%)</f>
        <v>17782</v>
      </c>
      <c r="AX35" s="9">
        <f>RopaCaballero!AX35*(1+4.6%)</f>
        <v>31380</v>
      </c>
      <c r="AY35" s="9">
        <f>RopaCaballero!AY35*(1+4.6%)</f>
        <v>313.8</v>
      </c>
      <c r="AZ35" s="9">
        <f>RopaCaballero!AZ35*(1+4.6%)</f>
        <v>8368000</v>
      </c>
      <c r="BA35" s="9">
        <f>RopaCaballero!BA35*(1+4.6%)</f>
        <v>8368000</v>
      </c>
      <c r="BB35" s="9">
        <f>RopaCaballero!BB35*(1+4.6%)</f>
        <v>2615000</v>
      </c>
      <c r="BC35" s="9">
        <f>RopaCaballero!BC35*(1+4.6%)</f>
        <v>2615000</v>
      </c>
      <c r="BD35" s="9">
        <f>RopaCaballero!BD35*(1+4.6%)</f>
        <v>2615000</v>
      </c>
      <c r="BE35" s="9">
        <f>RopaCaballero!BE35*(1+4.6%)</f>
        <v>2615000</v>
      </c>
      <c r="BF35" s="9">
        <f>RopaCaballero!BF35*(1+4.6%)</f>
        <v>2615000</v>
      </c>
      <c r="BG35" s="9">
        <f>RopaCaballero!BG35*(1+4.6%)</f>
        <v>2615000</v>
      </c>
      <c r="BH35" s="9">
        <f>RopaCaballero!BH35*(1+4.6%)</f>
        <v>2615000</v>
      </c>
      <c r="BI35" s="9">
        <f>RopaCaballero!BI35*(1+4.6%)</f>
        <v>2615000</v>
      </c>
      <c r="BJ35" s="9">
        <f>RopaCaballero!BJ35*(1+4.6%)</f>
        <v>2615000</v>
      </c>
      <c r="BK35" s="9">
        <f>RopaCaballero!BK35*(1+4.6%)</f>
        <v>2615000</v>
      </c>
      <c r="BL35" s="9">
        <f>RopaCaballero!BL35*(1+4.6%)</f>
        <v>2615000</v>
      </c>
      <c r="BM35" s="9">
        <f>RopaCaballero!BM35*(1+4.6%)</f>
        <v>2615000</v>
      </c>
      <c r="BN35" s="9">
        <f>RopaCaballero!BN35*(1+4.6%)</f>
        <v>2615000</v>
      </c>
      <c r="BO35" s="9">
        <f>RopaCaballero!BO35*(1+4.6%)</f>
        <v>2615000</v>
      </c>
      <c r="BP35" s="9">
        <f>RopaCaballero!BP35*(1+4.6%)</f>
        <v>2615000</v>
      </c>
      <c r="BQ35" s="9">
        <f>RopaCaballero!BQ35*(1+4.6%)</f>
        <v>2615000</v>
      </c>
      <c r="BR35" s="9">
        <f>RopaCaballero!BR35*(1+4.6%)</f>
        <v>2615000</v>
      </c>
      <c r="BS35" s="9">
        <f>RopaCaballero!BS35*(1+4.6%)</f>
        <v>2615000</v>
      </c>
      <c r="BT35" s="9">
        <f>RopaCaballero!BT35*(1+4.6%)</f>
        <v>2615000</v>
      </c>
      <c r="BU35" s="9">
        <f>RopaCaballero!BU35*(1+4.6%)</f>
        <v>2615000</v>
      </c>
      <c r="BV35" s="9">
        <f>RopaCaballero!BV35*(1+4.6%)</f>
        <v>2615000</v>
      </c>
      <c r="BW35" s="9">
        <f>RopaCaballero!BW35*(1+4.6%)</f>
        <v>2615000</v>
      </c>
      <c r="BX35" s="9">
        <f>RopaCaballero!BX35*(1+4.6%)</f>
        <v>2615000</v>
      </c>
      <c r="BY35" s="9">
        <f>RopaCaballero!BY35*(1+4.6%)</f>
        <v>2615000</v>
      </c>
      <c r="BZ35" s="9">
        <f>RopaCaballero!BZ35*(1+4.6%)</f>
        <v>2615000</v>
      </c>
      <c r="CA35" s="9">
        <f>RopaCaballero!CA35*(1+4.6%)</f>
        <v>2615000</v>
      </c>
      <c r="CB35" s="9">
        <f>RopaCaballero!CB35*(1+4.6%)</f>
        <v>2615000</v>
      </c>
      <c r="CC35" s="9">
        <f>RopaCaballero!CC35*(1+4.6%)</f>
        <v>2615000</v>
      </c>
      <c r="CD35" s="9">
        <f>RopaCaballero!CD35*(1+4.6%)</f>
        <v>2615000</v>
      </c>
      <c r="CE35" s="9">
        <f>RopaCaballero!CE35*(1+4.6%)</f>
        <v>2615000</v>
      </c>
      <c r="CF35" s="9">
        <f>RopaCaballero!CF35*(1+4.6%)</f>
        <v>2615000</v>
      </c>
      <c r="CG35" s="9">
        <f>RopaCaballero!CG35*(1+4.6%)</f>
        <v>2615000</v>
      </c>
      <c r="CH35" s="9">
        <f>RopaCaballero!CH35*(1+4.6%)</f>
        <v>2615000</v>
      </c>
      <c r="CI35" s="9">
        <f>RopaCaballero!CI35*(1+4.6%)</f>
        <v>2615000</v>
      </c>
      <c r="CJ35" s="9">
        <f>RopaCaballero!CJ35*(1+4.6%)</f>
        <v>2615000</v>
      </c>
      <c r="CK35" s="9">
        <f>RopaCaballero!CK35*(1+4.6%)</f>
        <v>2615000</v>
      </c>
      <c r="CL35" s="9">
        <f>RopaCaballero!CL35*(1+4.6%)</f>
        <v>2615000</v>
      </c>
      <c r="CM35" s="9">
        <f>RopaCaballero!CM35*(1+4.6%)</f>
        <v>2615000</v>
      </c>
      <c r="CN35" s="9">
        <f>RopaCaballero!CN35*(1+4.6%)</f>
        <v>2615000</v>
      </c>
      <c r="CO35" s="9">
        <f>RopaCaballero!CO35*(1+4.6%)</f>
        <v>2615000</v>
      </c>
      <c r="CP35" s="9">
        <f>RopaCaballero!CP35*(1+4.6%)</f>
        <v>2615000</v>
      </c>
      <c r="CQ35" s="9">
        <f>RopaCaballero!CQ35*(1+4.6%)</f>
        <v>2615000</v>
      </c>
      <c r="CR35" s="9">
        <f>RopaCaballero!CR35*(1+4.6%)</f>
        <v>2615000</v>
      </c>
      <c r="CS35" s="9">
        <f>RopaCaballero!CS35*(1+4.6%)</f>
        <v>2615000</v>
      </c>
      <c r="CT35" s="9">
        <f>RopaCaballero!CT35*(1+4.6%)</f>
        <v>2615000</v>
      </c>
      <c r="CU35" s="9">
        <f>RopaCaballero!CU35*(1+4.6%)</f>
        <v>2615000</v>
      </c>
      <c r="CV35" s="9">
        <f>RopaCaballero!CV35*(1+4.6%)</f>
        <v>2615000</v>
      </c>
      <c r="CW35" s="9">
        <f>RopaCaballero!CW35*(1+4.6%)</f>
        <v>2615000</v>
      </c>
      <c r="CX35" s="9">
        <f>RopaCaballero!CX35*(1+4.6%)</f>
        <v>2615000</v>
      </c>
      <c r="CY35" s="9">
        <f>RopaCaballero!CY35*(1+4.6%)</f>
        <v>2615000</v>
      </c>
      <c r="CZ35" s="9">
        <f>RopaCaballero!CZ35*(1+4.6%)</f>
        <v>2615000</v>
      </c>
      <c r="DA35" s="9">
        <f>RopaCaballero!DA35*(1+4.6%)</f>
        <v>2615000</v>
      </c>
      <c r="DB35" s="9">
        <f>RopaCaballero!DB35*(1+4.6%)</f>
        <v>2615000</v>
      </c>
      <c r="DC35" s="9">
        <f>RopaCaballero!DC35*(1+4.6%)</f>
        <v>2615000</v>
      </c>
      <c r="DD35" s="9">
        <f>RopaCaballero!DD35*(1+4.6%)</f>
        <v>2615000</v>
      </c>
      <c r="DE35" s="9">
        <f>RopaCaballero!DE35*(1+4.6%)</f>
        <v>2615000</v>
      </c>
      <c r="DF35" s="9">
        <f>RopaCaballero!DF35*(1+4.6%)</f>
        <v>2615000</v>
      </c>
      <c r="DG35" s="9">
        <f>RopaCaballero!DG35*(1+4.6%)</f>
        <v>2615000</v>
      </c>
      <c r="DH35" s="9">
        <f>RopaCaballero!DH35*(1+4.6%)</f>
        <v>2615000</v>
      </c>
      <c r="DI35" s="9">
        <f>RopaCaballero!DI35*(1+4.6%)</f>
        <v>2615000</v>
      </c>
      <c r="DJ35" s="9">
        <f>RopaCaballero!DJ35*(1+4.6%)</f>
        <v>2615000</v>
      </c>
      <c r="DK35" s="9">
        <f>RopaCaballero!DK35*(1+4.6%)</f>
        <v>2615000</v>
      </c>
      <c r="DL35" s="9">
        <f>RopaCaballero!DL35*(1+4.6%)</f>
        <v>2615000</v>
      </c>
      <c r="DM35" s="9">
        <f>RopaCaballero!DM35*(1+4.6%)</f>
        <v>2615000</v>
      </c>
      <c r="DN35" s="9">
        <f>RopaCaballero!DN35*(1+4.6%)</f>
        <v>2615000</v>
      </c>
      <c r="DO35" s="9">
        <f>RopaCaballero!DO35*(1+4.6%)</f>
        <v>2615000</v>
      </c>
      <c r="DP35" s="9">
        <f>RopaCaballero!DP35*(1+4.6%)</f>
        <v>2615000</v>
      </c>
      <c r="DQ35" s="9">
        <f>RopaCaballero!DQ35*(1+4.6%)</f>
        <v>2615000</v>
      </c>
      <c r="DR35" s="9">
        <f>RopaCaballero!DR35*(1+4.6%)</f>
        <v>2615000</v>
      </c>
      <c r="DS35" s="9">
        <f>RopaCaballero!DS35*(1+4.6%)</f>
        <v>2615000</v>
      </c>
      <c r="DT35" s="9">
        <f>RopaCaballero!DT35*(1+4.6%)</f>
        <v>2615000</v>
      </c>
      <c r="DU35" s="9">
        <f>RopaCaballero!DU35*(1+4.6%)</f>
        <v>2615000</v>
      </c>
      <c r="DV35" s="9">
        <f>RopaCaballero!DV35*(1+4.6%)</f>
        <v>2615000</v>
      </c>
      <c r="DW35" s="9">
        <f>RopaCaballero!DW35*(1+4.6%)</f>
        <v>2615000</v>
      </c>
      <c r="DX35" s="9">
        <f>RopaCaballero!DX35*(1+4.6%)</f>
        <v>2615000</v>
      </c>
      <c r="DY35" s="9">
        <f>RopaCaballero!DY35*(1+4.6%)</f>
        <v>2615000</v>
      </c>
      <c r="DZ35" s="9">
        <f>RopaCaballero!DZ35*(1+4.6%)</f>
        <v>2615000</v>
      </c>
      <c r="EA35" s="9">
        <f>RopaCaballero!EA35*(1+4.6%)</f>
        <v>2615000</v>
      </c>
      <c r="EB35" s="9">
        <f>RopaCaballero!EB35*(1+4.6%)</f>
        <v>2615000</v>
      </c>
      <c r="EC35" s="9">
        <f>RopaCaballero!EC35*(1+4.6%)</f>
        <v>2615000</v>
      </c>
      <c r="ED35" s="9">
        <f>RopaCaballero!ED35*(1+4.6%)</f>
        <v>2615000</v>
      </c>
      <c r="EE35" s="9">
        <f>RopaCaballero!EE35*(1+4.6%)</f>
        <v>2615000</v>
      </c>
      <c r="EF35" s="9">
        <f>RopaCaballero!EF35*(1+4.6%)</f>
        <v>2615000</v>
      </c>
      <c r="EG35" s="9">
        <f>RopaCaballero!EG35*(1+4.6%)</f>
        <v>2615000</v>
      </c>
      <c r="EH35" s="9">
        <f>RopaCaballero!EH35*(1+4.6%)</f>
        <v>2615000</v>
      </c>
      <c r="EI35" s="9">
        <f>RopaCaballero!EI35*(1+4.6%)</f>
        <v>2615000</v>
      </c>
      <c r="EJ35" s="9">
        <f>RopaCaballero!EJ35*(1+4.6%)</f>
        <v>2615000</v>
      </c>
      <c r="EK35" s="9">
        <f>RopaCaballero!EK35*(1+4.6%)</f>
        <v>2615000</v>
      </c>
      <c r="EL35" s="9">
        <f>RopaCaballero!EL35*(1+4.6%)</f>
        <v>2615000</v>
      </c>
      <c r="EM35" s="9">
        <f>RopaCaballero!EM35*(1+4.6%)</f>
        <v>2615000</v>
      </c>
      <c r="EN35" s="9">
        <f>RopaCaballero!EN35*(1+4.6%)</f>
        <v>2615000</v>
      </c>
      <c r="EO35" s="9">
        <f>RopaCaballero!EO35*(1+4.6%)</f>
        <v>2615000</v>
      </c>
      <c r="EP35" s="9">
        <f>RopaCaballero!EP35*(1+4.6%)</f>
        <v>2615000</v>
      </c>
      <c r="EQ35" s="9">
        <f>RopaCaballero!EQ35*(1+4.6%)</f>
        <v>2615000</v>
      </c>
      <c r="ER35" s="9">
        <f>RopaCaballero!ER35*(1+4.6%)</f>
        <v>2615000</v>
      </c>
      <c r="ES35" s="9">
        <f>RopaCaballero!ES35*(1+4.6%)</f>
        <v>2615000</v>
      </c>
      <c r="ET35" s="9">
        <f>RopaCaballero!ET35*(1+4.6%)</f>
        <v>2615000</v>
      </c>
      <c r="EU35" s="9">
        <f>RopaCaballero!EU35*(1+4.6%)</f>
        <v>2615000</v>
      </c>
      <c r="EV35" s="9">
        <f>RopaCaballero!EV35*(1+4.6%)</f>
        <v>2615000</v>
      </c>
      <c r="EW35" s="9">
        <f>RopaCaballero!EW35*(1+4.6%)</f>
        <v>2615000</v>
      </c>
      <c r="EX35" s="9">
        <f>RopaCaballero!EX35*(1+4.6%)</f>
        <v>2615000</v>
      </c>
      <c r="EY35" s="9">
        <f>RopaCaballero!EY35*(1+4.6%)</f>
        <v>2615000</v>
      </c>
      <c r="EZ35" s="9">
        <f>RopaCaballero!EZ35*(1+4.6%)</f>
        <v>2615000</v>
      </c>
      <c r="FA35" s="9">
        <f>RopaCaballero!FA35*(1+4.6%)</f>
        <v>2615000</v>
      </c>
      <c r="FB35" s="9">
        <f>RopaCaballero!FB35*(1+4.6%)</f>
        <v>2615000</v>
      </c>
      <c r="FC35" s="9">
        <f>RopaCaballero!FC35*(1+4.6%)</f>
        <v>2615000</v>
      </c>
      <c r="FD35" s="9">
        <f>RopaCaballero!FD35*(1+4.6%)</f>
        <v>2615000</v>
      </c>
      <c r="FE35" s="9">
        <f>RopaCaballero!FE35*(1+4.6%)</f>
        <v>2615000</v>
      </c>
      <c r="FF35" s="9">
        <f>RopaCaballero!FF35*(1+4.6%)</f>
        <v>2615000</v>
      </c>
      <c r="FG35" s="9">
        <f>RopaCaballero!FG35*(1+4.6%)</f>
        <v>2615000</v>
      </c>
      <c r="FH35" s="9">
        <f>RopaCaballero!FH35*(1+4.6%)</f>
        <v>2615000</v>
      </c>
      <c r="FI35" s="9">
        <f>RopaCaballero!FI35*(1+4.6%)</f>
        <v>2615000</v>
      </c>
      <c r="FJ35" s="3">
        <f t="shared" si="81"/>
        <v>345180</v>
      </c>
      <c r="FK35" s="3">
        <f t="shared" si="82"/>
        <v>345180</v>
      </c>
      <c r="FL35" s="3">
        <f t="shared" si="83"/>
        <v>345180</v>
      </c>
      <c r="FM35" s="3">
        <f t="shared" si="1"/>
        <v>345180</v>
      </c>
      <c r="FN35" s="3">
        <f t="shared" si="2"/>
        <v>345180</v>
      </c>
      <c r="FO35" s="3">
        <f t="shared" si="3"/>
        <v>345180</v>
      </c>
      <c r="FP35" s="3">
        <f t="shared" si="4"/>
        <v>307524</v>
      </c>
      <c r="FQ35" s="3">
        <f t="shared" si="5"/>
        <v>307524</v>
      </c>
      <c r="FR35" s="3">
        <f t="shared" si="6"/>
        <v>307524</v>
      </c>
      <c r="FS35" s="3">
        <f t="shared" si="7"/>
        <v>316938</v>
      </c>
      <c r="FT35" s="3">
        <f t="shared" si="8"/>
        <v>316938</v>
      </c>
      <c r="FU35" s="3">
        <f t="shared" si="9"/>
        <v>316938</v>
      </c>
      <c r="FV35" s="3">
        <f t="shared" si="84"/>
        <v>160038</v>
      </c>
      <c r="FW35" s="3">
        <f t="shared" si="85"/>
        <v>160038</v>
      </c>
      <c r="FX35" s="3">
        <f t="shared" si="86"/>
        <v>160038</v>
      </c>
      <c r="FY35" s="3">
        <f t="shared" si="11"/>
        <v>150624</v>
      </c>
      <c r="FZ35" s="3">
        <f t="shared" si="12"/>
        <v>150624</v>
      </c>
      <c r="GA35" s="3">
        <f t="shared" si="13"/>
        <v>150624</v>
      </c>
      <c r="GB35" s="3">
        <f t="shared" si="14"/>
        <v>150624</v>
      </c>
      <c r="GC35" s="3">
        <f t="shared" si="15"/>
        <v>150624</v>
      </c>
      <c r="GD35" s="3">
        <f t="shared" si="16"/>
        <v>150624</v>
      </c>
      <c r="GE35" s="3">
        <f t="shared" si="17"/>
        <v>160038</v>
      </c>
      <c r="GF35" s="3">
        <f t="shared" si="18"/>
        <v>160038</v>
      </c>
      <c r="GG35" s="3">
        <f t="shared" si="19"/>
        <v>160038</v>
      </c>
      <c r="GH35" s="14">
        <f t="shared" si="20"/>
        <v>20920</v>
      </c>
      <c r="GI35" s="3">
        <f t="shared" si="21"/>
        <v>20920</v>
      </c>
      <c r="GJ35" s="3">
        <f t="shared" si="22"/>
        <v>20920</v>
      </c>
      <c r="GK35" s="3">
        <f t="shared" si="23"/>
        <v>18828</v>
      </c>
      <c r="GL35" s="3">
        <f t="shared" si="24"/>
        <v>18828</v>
      </c>
      <c r="GM35" s="3">
        <f t="shared" si="25"/>
        <v>18828</v>
      </c>
      <c r="GN35" s="3">
        <f t="shared" si="26"/>
        <v>26150</v>
      </c>
      <c r="GO35" s="3">
        <f t="shared" si="27"/>
        <v>26150</v>
      </c>
      <c r="GP35" s="3">
        <f t="shared" si="28"/>
        <v>26150</v>
      </c>
      <c r="GQ35" s="3">
        <f t="shared" si="29"/>
        <v>31380</v>
      </c>
      <c r="GR35" s="3">
        <f t="shared" si="30"/>
        <v>31380</v>
      </c>
      <c r="GS35" s="3">
        <f t="shared" si="31"/>
        <v>31380</v>
      </c>
      <c r="GT35" s="3">
        <f t="shared" si="32"/>
        <v>17782</v>
      </c>
      <c r="GU35" s="3">
        <f t="shared" si="33"/>
        <v>17782</v>
      </c>
      <c r="GV35" s="3">
        <f t="shared" si="34"/>
        <v>17782</v>
      </c>
      <c r="GW35" s="3">
        <f t="shared" si="35"/>
        <v>17782</v>
      </c>
      <c r="GX35" s="3">
        <f t="shared" si="36"/>
        <v>17782</v>
      </c>
      <c r="GY35" s="3">
        <f t="shared" si="37"/>
        <v>17782</v>
      </c>
      <c r="GZ35" s="3">
        <f t="shared" si="38"/>
        <v>313.8</v>
      </c>
      <c r="HA35" s="3">
        <f t="shared" si="38"/>
        <v>8368000</v>
      </c>
      <c r="HB35" s="3">
        <f t="shared" si="38"/>
        <v>8368000</v>
      </c>
      <c r="HC35" s="3">
        <f t="shared" si="39"/>
        <v>7845000</v>
      </c>
      <c r="HD35" s="3">
        <f t="shared" si="40"/>
        <v>7845000</v>
      </c>
      <c r="HE35" s="3">
        <f t="shared" si="41"/>
        <v>7845000</v>
      </c>
      <c r="HF35" s="3">
        <f t="shared" si="42"/>
        <v>7845000</v>
      </c>
      <c r="HG35" s="3">
        <f t="shared" si="43"/>
        <v>7845000</v>
      </c>
      <c r="HH35" s="3">
        <f t="shared" si="44"/>
        <v>7845000</v>
      </c>
      <c r="HI35" s="3">
        <f t="shared" si="45"/>
        <v>7845000</v>
      </c>
      <c r="HJ35" s="3">
        <f t="shared" si="46"/>
        <v>7845000</v>
      </c>
      <c r="HK35" s="3">
        <f t="shared" si="47"/>
        <v>7845000</v>
      </c>
      <c r="HL35" s="3">
        <f t="shared" si="48"/>
        <v>7845000</v>
      </c>
      <c r="HM35" s="3">
        <f t="shared" si="49"/>
        <v>7845000</v>
      </c>
      <c r="HN35" s="3">
        <f t="shared" si="50"/>
        <v>7845000</v>
      </c>
      <c r="HO35" s="3">
        <f t="shared" si="51"/>
        <v>7845000</v>
      </c>
      <c r="HP35" s="3">
        <f t="shared" si="52"/>
        <v>7845000</v>
      </c>
      <c r="HQ35" s="3">
        <f t="shared" si="53"/>
        <v>7845000</v>
      </c>
      <c r="HR35" s="3">
        <f t="shared" si="54"/>
        <v>7845000</v>
      </c>
      <c r="HS35" s="3">
        <f t="shared" si="55"/>
        <v>7845000</v>
      </c>
      <c r="HT35" s="3">
        <f t="shared" si="56"/>
        <v>7845000</v>
      </c>
      <c r="HU35" s="3">
        <f t="shared" si="57"/>
        <v>7845000</v>
      </c>
      <c r="HV35" s="3">
        <f t="shared" si="58"/>
        <v>7845000</v>
      </c>
      <c r="HW35" s="3">
        <f t="shared" si="59"/>
        <v>7845000</v>
      </c>
      <c r="HX35" s="3">
        <f t="shared" si="60"/>
        <v>5230000</v>
      </c>
      <c r="HY35" s="3">
        <f t="shared" si="61"/>
        <v>5230000</v>
      </c>
      <c r="HZ35" s="3">
        <f t="shared" si="62"/>
        <v>5230000</v>
      </c>
      <c r="IA35" s="3">
        <f t="shared" si="63"/>
        <v>5230000</v>
      </c>
      <c r="IB35" s="3">
        <f t="shared" si="64"/>
        <v>5230000</v>
      </c>
      <c r="IC35" s="3">
        <f t="shared" si="65"/>
        <v>5230000</v>
      </c>
      <c r="ID35" s="3">
        <f t="shared" si="66"/>
        <v>5230000</v>
      </c>
      <c r="IE35" s="3">
        <f t="shared" si="67"/>
        <v>5230000</v>
      </c>
      <c r="IF35" s="3">
        <f t="shared" si="68"/>
        <v>5230000</v>
      </c>
      <c r="IG35" s="3">
        <f t="shared" si="69"/>
        <v>5230000</v>
      </c>
      <c r="IH35" s="3">
        <f t="shared" si="70"/>
        <v>5230000</v>
      </c>
      <c r="II35" s="3">
        <f t="shared" si="71"/>
        <v>5230000</v>
      </c>
      <c r="IJ35" s="3">
        <f t="shared" si="72"/>
        <v>5230000</v>
      </c>
      <c r="IK35" s="3">
        <f t="shared" si="73"/>
        <v>5230000</v>
      </c>
      <c r="IL35" s="3">
        <f t="shared" si="74"/>
        <v>5230000</v>
      </c>
      <c r="IM35" s="3">
        <f t="shared" si="75"/>
        <v>5230000</v>
      </c>
      <c r="IN35" s="3">
        <f t="shared" si="76"/>
        <v>5230000</v>
      </c>
      <c r="IO35" s="3">
        <f t="shared" si="77"/>
        <v>7845000</v>
      </c>
      <c r="IP35" s="3">
        <f t="shared" si="78"/>
        <v>5230000</v>
      </c>
      <c r="IQ35" s="3">
        <f t="shared" si="79"/>
        <v>5230000</v>
      </c>
      <c r="IR35" s="3">
        <f t="shared" si="80"/>
        <v>5230000</v>
      </c>
      <c r="IS35" s="3">
        <f t="array" ref="IS35">SUM(IF($C$2:$IR$2&gt;=1,C35:IR35,0))</f>
        <v>90455988</v>
      </c>
      <c r="IT35" s="5" t="s">
        <v>164</v>
      </c>
    </row>
    <row r="36" spans="1:254" x14ac:dyDescent="0.2">
      <c r="A36" s="2" t="s">
        <v>168</v>
      </c>
      <c r="B36" s="1" t="s">
        <v>9</v>
      </c>
      <c r="C36" s="9">
        <f>RopaCaballero!C36*(1+4.6%)</f>
        <v>244764</v>
      </c>
      <c r="D36" s="9">
        <f>RopaCaballero!D36*(1+4.6%)</f>
        <v>71128</v>
      </c>
      <c r="E36" s="9">
        <f>RopaCaballero!E36*(1+4.6%)</f>
        <v>71128</v>
      </c>
      <c r="F36" s="9">
        <f>RopaCaballero!F36*(1+4.6%)</f>
        <v>29288</v>
      </c>
      <c r="G36" s="9">
        <f>RopaCaballero!G36*(1+4.6%)</f>
        <v>156900</v>
      </c>
      <c r="H36" s="9">
        <f>RopaCaballero!H36*(1+4.6%)</f>
        <v>71128</v>
      </c>
      <c r="I36" s="9">
        <f>RopaCaballero!I36*(1+4.6%)</f>
        <v>18828</v>
      </c>
      <c r="J36" s="9">
        <f>RopaCaballero!J36*(1+4.6%)</f>
        <v>26150</v>
      </c>
      <c r="K36" s="9">
        <f>RopaCaballero!K36*(1+4.6%)</f>
        <v>62760</v>
      </c>
      <c r="L36" s="9">
        <f>RopaCaballero!L36*(1+4.6%)</f>
        <v>79496</v>
      </c>
      <c r="M36" s="9">
        <f>RopaCaballero!M36*(1+4.6%)</f>
        <v>73220</v>
      </c>
      <c r="N36" s="9">
        <f>RopaCaballero!N36*(1+4.6%)</f>
        <v>88910</v>
      </c>
      <c r="O36" s="9">
        <f>RopaCaballero!O36*(1+4.6%)</f>
        <v>20920</v>
      </c>
      <c r="P36" s="9">
        <f>RopaCaballero!P36*(1+4.6%)</f>
        <v>17782</v>
      </c>
      <c r="Q36" s="9">
        <f>RopaCaballero!Q36*(1+4.6%)</f>
        <v>17782</v>
      </c>
      <c r="R36" s="9">
        <f>RopaCaballero!R36*(1+4.6%)</f>
        <v>31380</v>
      </c>
      <c r="S36" s="9">
        <f>RopaCaballero!S36*(1+4.6%)</f>
        <v>244764</v>
      </c>
      <c r="T36" s="9">
        <f>RopaCaballero!T36*(1+4.6%)</f>
        <v>71128</v>
      </c>
      <c r="U36" s="9">
        <f>RopaCaballero!U36*(1+4.6%)</f>
        <v>71128</v>
      </c>
      <c r="V36" s="9">
        <f>RopaCaballero!V36*(1+4.6%)</f>
        <v>29288</v>
      </c>
      <c r="W36" s="9">
        <f>RopaCaballero!W36*(1+4.6%)</f>
        <v>156900</v>
      </c>
      <c r="X36" s="9">
        <f>RopaCaballero!X36*(1+4.6%)</f>
        <v>71128</v>
      </c>
      <c r="Y36" s="9">
        <f>RopaCaballero!Y36*(1+4.6%)</f>
        <v>18828</v>
      </c>
      <c r="Z36" s="9">
        <f>RopaCaballero!Z36*(1+4.6%)</f>
        <v>26150</v>
      </c>
      <c r="AA36" s="9">
        <f>RopaCaballero!AA36*(1+4.6%)</f>
        <v>62760</v>
      </c>
      <c r="AB36" s="9">
        <f>RopaCaballero!AB36*(1+4.6%)</f>
        <v>79496</v>
      </c>
      <c r="AC36" s="9">
        <f>RopaCaballero!AC36*(1+4.6%)</f>
        <v>73220</v>
      </c>
      <c r="AD36" s="9">
        <f>RopaCaballero!AD36*(1+4.6%)</f>
        <v>88910</v>
      </c>
      <c r="AE36" s="9">
        <f>RopaCaballero!AE36*(1+4.6%)</f>
        <v>20920</v>
      </c>
      <c r="AF36" s="9">
        <f>RopaCaballero!AF36*(1+4.6%)</f>
        <v>17782</v>
      </c>
      <c r="AG36" s="9">
        <f>RopaCaballero!AG36*(1+4.6%)</f>
        <v>17782</v>
      </c>
      <c r="AH36" s="9">
        <f>RopaCaballero!AH36*(1+4.6%)</f>
        <v>31380</v>
      </c>
      <c r="AI36" s="9">
        <f>RopaCaballero!AI36*(1+4.6%)</f>
        <v>244764</v>
      </c>
      <c r="AJ36" s="9">
        <f>RopaCaballero!AJ36*(1+4.6%)</f>
        <v>71128</v>
      </c>
      <c r="AK36" s="9">
        <f>RopaCaballero!AK36*(1+4.6%)</f>
        <v>71128</v>
      </c>
      <c r="AL36" s="9">
        <f>RopaCaballero!AL36*(1+4.6%)</f>
        <v>29288</v>
      </c>
      <c r="AM36" s="9">
        <f>RopaCaballero!AM36*(1+4.6%)</f>
        <v>156900</v>
      </c>
      <c r="AN36" s="9">
        <f>RopaCaballero!AN36*(1+4.6%)</f>
        <v>71128</v>
      </c>
      <c r="AO36" s="9">
        <f>RopaCaballero!AO36*(1+4.6%)</f>
        <v>18828</v>
      </c>
      <c r="AP36" s="9">
        <f>RopaCaballero!AP36*(1+4.6%)</f>
        <v>26150</v>
      </c>
      <c r="AQ36" s="9">
        <f>RopaCaballero!AQ36*(1+4.6%)</f>
        <v>62760</v>
      </c>
      <c r="AR36" s="9">
        <f>RopaCaballero!AR36*(1+4.6%)</f>
        <v>79496</v>
      </c>
      <c r="AS36" s="9">
        <f>RopaCaballero!AS36*(1+4.6%)</f>
        <v>73220</v>
      </c>
      <c r="AT36" s="9">
        <f>RopaCaballero!AT36*(1+4.6%)</f>
        <v>88910</v>
      </c>
      <c r="AU36" s="9">
        <f>RopaCaballero!AU36*(1+4.6%)</f>
        <v>20920</v>
      </c>
      <c r="AV36" s="9">
        <f>RopaCaballero!AV36*(1+4.6%)</f>
        <v>17782</v>
      </c>
      <c r="AW36" s="9">
        <f>RopaCaballero!AW36*(1+4.6%)</f>
        <v>17782</v>
      </c>
      <c r="AX36" s="9">
        <f>RopaCaballero!AX36*(1+4.6%)</f>
        <v>31380</v>
      </c>
      <c r="AY36" s="9">
        <f>RopaCaballero!AY36*(1+4.6%)</f>
        <v>313.8</v>
      </c>
      <c r="AZ36" s="9">
        <f>RopaCaballero!AZ36*(1+4.6%)</f>
        <v>8368000</v>
      </c>
      <c r="BA36" s="9">
        <f>RopaCaballero!BA36*(1+4.6%)</f>
        <v>8368000</v>
      </c>
      <c r="BB36" s="9">
        <f>RopaCaballero!BB36*(1+4.6%)</f>
        <v>2615000</v>
      </c>
      <c r="BC36" s="9">
        <f>RopaCaballero!BC36*(1+4.6%)</f>
        <v>2615000</v>
      </c>
      <c r="BD36" s="9">
        <f>RopaCaballero!BD36*(1+4.6%)</f>
        <v>2615000</v>
      </c>
      <c r="BE36" s="9">
        <f>RopaCaballero!BE36*(1+4.6%)</f>
        <v>2615000</v>
      </c>
      <c r="BF36" s="9">
        <f>RopaCaballero!BF36*(1+4.6%)</f>
        <v>2615000</v>
      </c>
      <c r="BG36" s="9">
        <f>RopaCaballero!BG36*(1+4.6%)</f>
        <v>2615000</v>
      </c>
      <c r="BH36" s="9">
        <f>RopaCaballero!BH36*(1+4.6%)</f>
        <v>2615000</v>
      </c>
      <c r="BI36" s="9">
        <f>RopaCaballero!BI36*(1+4.6%)</f>
        <v>2615000</v>
      </c>
      <c r="BJ36" s="9">
        <f>RopaCaballero!BJ36*(1+4.6%)</f>
        <v>2615000</v>
      </c>
      <c r="BK36" s="9">
        <f>RopaCaballero!BK36*(1+4.6%)</f>
        <v>2615000</v>
      </c>
      <c r="BL36" s="9">
        <f>RopaCaballero!BL36*(1+4.6%)</f>
        <v>2615000</v>
      </c>
      <c r="BM36" s="9">
        <f>RopaCaballero!BM36*(1+4.6%)</f>
        <v>2615000</v>
      </c>
      <c r="BN36" s="9">
        <f>RopaCaballero!BN36*(1+4.6%)</f>
        <v>2615000</v>
      </c>
      <c r="BO36" s="9">
        <f>RopaCaballero!BO36*(1+4.6%)</f>
        <v>2615000</v>
      </c>
      <c r="BP36" s="9">
        <f>RopaCaballero!BP36*(1+4.6%)</f>
        <v>2615000</v>
      </c>
      <c r="BQ36" s="9">
        <f>RopaCaballero!BQ36*(1+4.6%)</f>
        <v>2615000</v>
      </c>
      <c r="BR36" s="9">
        <f>RopaCaballero!BR36*(1+4.6%)</f>
        <v>2615000</v>
      </c>
      <c r="BS36" s="9">
        <f>RopaCaballero!BS36*(1+4.6%)</f>
        <v>2615000</v>
      </c>
      <c r="BT36" s="9">
        <f>RopaCaballero!BT36*(1+4.6%)</f>
        <v>2615000</v>
      </c>
      <c r="BU36" s="9">
        <f>RopaCaballero!BU36*(1+4.6%)</f>
        <v>2615000</v>
      </c>
      <c r="BV36" s="9">
        <f>RopaCaballero!BV36*(1+4.6%)</f>
        <v>2615000</v>
      </c>
      <c r="BW36" s="9">
        <f>RopaCaballero!BW36*(1+4.6%)</f>
        <v>2615000</v>
      </c>
      <c r="BX36" s="9">
        <f>RopaCaballero!BX36*(1+4.6%)</f>
        <v>2615000</v>
      </c>
      <c r="BY36" s="9">
        <f>RopaCaballero!BY36*(1+4.6%)</f>
        <v>2615000</v>
      </c>
      <c r="BZ36" s="9">
        <f>RopaCaballero!BZ36*(1+4.6%)</f>
        <v>2615000</v>
      </c>
      <c r="CA36" s="9">
        <f>RopaCaballero!CA36*(1+4.6%)</f>
        <v>2615000</v>
      </c>
      <c r="CB36" s="9">
        <f>RopaCaballero!CB36*(1+4.6%)</f>
        <v>2615000</v>
      </c>
      <c r="CC36" s="9">
        <f>RopaCaballero!CC36*(1+4.6%)</f>
        <v>2615000</v>
      </c>
      <c r="CD36" s="9">
        <f>RopaCaballero!CD36*(1+4.6%)</f>
        <v>2615000</v>
      </c>
      <c r="CE36" s="9">
        <f>RopaCaballero!CE36*(1+4.6%)</f>
        <v>2615000</v>
      </c>
      <c r="CF36" s="9">
        <f>RopaCaballero!CF36*(1+4.6%)</f>
        <v>2615000</v>
      </c>
      <c r="CG36" s="9">
        <f>RopaCaballero!CG36*(1+4.6%)</f>
        <v>2615000</v>
      </c>
      <c r="CH36" s="9">
        <f>RopaCaballero!CH36*(1+4.6%)</f>
        <v>2615000</v>
      </c>
      <c r="CI36" s="9">
        <f>RopaCaballero!CI36*(1+4.6%)</f>
        <v>2615000</v>
      </c>
      <c r="CJ36" s="9">
        <f>RopaCaballero!CJ36*(1+4.6%)</f>
        <v>2615000</v>
      </c>
      <c r="CK36" s="9">
        <f>RopaCaballero!CK36*(1+4.6%)</f>
        <v>2615000</v>
      </c>
      <c r="CL36" s="9">
        <f>RopaCaballero!CL36*(1+4.6%)</f>
        <v>2615000</v>
      </c>
      <c r="CM36" s="9">
        <f>RopaCaballero!CM36*(1+4.6%)</f>
        <v>2615000</v>
      </c>
      <c r="CN36" s="9">
        <f>RopaCaballero!CN36*(1+4.6%)</f>
        <v>2615000</v>
      </c>
      <c r="CO36" s="9">
        <f>RopaCaballero!CO36*(1+4.6%)</f>
        <v>2615000</v>
      </c>
      <c r="CP36" s="9">
        <f>RopaCaballero!CP36*(1+4.6%)</f>
        <v>2615000</v>
      </c>
      <c r="CQ36" s="9">
        <f>RopaCaballero!CQ36*(1+4.6%)</f>
        <v>2615000</v>
      </c>
      <c r="CR36" s="9">
        <f>RopaCaballero!CR36*(1+4.6%)</f>
        <v>2615000</v>
      </c>
      <c r="CS36" s="9">
        <f>RopaCaballero!CS36*(1+4.6%)</f>
        <v>2615000</v>
      </c>
      <c r="CT36" s="9">
        <f>RopaCaballero!CT36*(1+4.6%)</f>
        <v>2615000</v>
      </c>
      <c r="CU36" s="9">
        <f>RopaCaballero!CU36*(1+4.6%)</f>
        <v>2615000</v>
      </c>
      <c r="CV36" s="9">
        <f>RopaCaballero!CV36*(1+4.6%)</f>
        <v>2615000</v>
      </c>
      <c r="CW36" s="9">
        <f>RopaCaballero!CW36*(1+4.6%)</f>
        <v>2615000</v>
      </c>
      <c r="CX36" s="9">
        <f>RopaCaballero!CX36*(1+4.6%)</f>
        <v>2615000</v>
      </c>
      <c r="CY36" s="9">
        <f>RopaCaballero!CY36*(1+4.6%)</f>
        <v>2615000</v>
      </c>
      <c r="CZ36" s="9">
        <f>RopaCaballero!CZ36*(1+4.6%)</f>
        <v>2615000</v>
      </c>
      <c r="DA36" s="9">
        <f>RopaCaballero!DA36*(1+4.6%)</f>
        <v>2615000</v>
      </c>
      <c r="DB36" s="9">
        <f>RopaCaballero!DB36*(1+4.6%)</f>
        <v>2615000</v>
      </c>
      <c r="DC36" s="9">
        <f>RopaCaballero!DC36*(1+4.6%)</f>
        <v>2615000</v>
      </c>
      <c r="DD36" s="9">
        <f>RopaCaballero!DD36*(1+4.6%)</f>
        <v>2615000</v>
      </c>
      <c r="DE36" s="9">
        <f>RopaCaballero!DE36*(1+4.6%)</f>
        <v>2615000</v>
      </c>
      <c r="DF36" s="9">
        <f>RopaCaballero!DF36*(1+4.6%)</f>
        <v>2615000</v>
      </c>
      <c r="DG36" s="9">
        <f>RopaCaballero!DG36*(1+4.6%)</f>
        <v>2615000</v>
      </c>
      <c r="DH36" s="9">
        <f>RopaCaballero!DH36*(1+4.6%)</f>
        <v>2615000</v>
      </c>
      <c r="DI36" s="9">
        <f>RopaCaballero!DI36*(1+4.6%)</f>
        <v>2615000</v>
      </c>
      <c r="DJ36" s="9">
        <f>RopaCaballero!DJ36*(1+4.6%)</f>
        <v>2615000</v>
      </c>
      <c r="DK36" s="9">
        <f>RopaCaballero!DK36*(1+4.6%)</f>
        <v>2615000</v>
      </c>
      <c r="DL36" s="9">
        <f>RopaCaballero!DL36*(1+4.6%)</f>
        <v>2615000</v>
      </c>
      <c r="DM36" s="9">
        <f>RopaCaballero!DM36*(1+4.6%)</f>
        <v>2615000</v>
      </c>
      <c r="DN36" s="9">
        <f>RopaCaballero!DN36*(1+4.6%)</f>
        <v>2615000</v>
      </c>
      <c r="DO36" s="9">
        <f>RopaCaballero!DO36*(1+4.6%)</f>
        <v>2615000</v>
      </c>
      <c r="DP36" s="9">
        <f>RopaCaballero!DP36*(1+4.6%)</f>
        <v>2615000</v>
      </c>
      <c r="DQ36" s="9">
        <f>RopaCaballero!DQ36*(1+4.6%)</f>
        <v>2615000</v>
      </c>
      <c r="DR36" s="9">
        <f>RopaCaballero!DR36*(1+4.6%)</f>
        <v>2615000</v>
      </c>
      <c r="DS36" s="9">
        <f>RopaCaballero!DS36*(1+4.6%)</f>
        <v>2615000</v>
      </c>
      <c r="DT36" s="9">
        <f>RopaCaballero!DT36*(1+4.6%)</f>
        <v>2615000</v>
      </c>
      <c r="DU36" s="9">
        <f>RopaCaballero!DU36*(1+4.6%)</f>
        <v>2615000</v>
      </c>
      <c r="DV36" s="9">
        <f>RopaCaballero!DV36*(1+4.6%)</f>
        <v>2615000</v>
      </c>
      <c r="DW36" s="9">
        <f>RopaCaballero!DW36*(1+4.6%)</f>
        <v>2615000</v>
      </c>
      <c r="DX36" s="9">
        <f>RopaCaballero!DX36*(1+4.6%)</f>
        <v>2615000</v>
      </c>
      <c r="DY36" s="9">
        <f>RopaCaballero!DY36*(1+4.6%)</f>
        <v>2615000</v>
      </c>
      <c r="DZ36" s="9">
        <f>RopaCaballero!DZ36*(1+4.6%)</f>
        <v>2615000</v>
      </c>
      <c r="EA36" s="9">
        <f>RopaCaballero!EA36*(1+4.6%)</f>
        <v>2615000</v>
      </c>
      <c r="EB36" s="9">
        <f>RopaCaballero!EB36*(1+4.6%)</f>
        <v>2615000</v>
      </c>
      <c r="EC36" s="9">
        <f>RopaCaballero!EC36*(1+4.6%)</f>
        <v>2615000</v>
      </c>
      <c r="ED36" s="9">
        <f>RopaCaballero!ED36*(1+4.6%)</f>
        <v>2615000</v>
      </c>
      <c r="EE36" s="9">
        <f>RopaCaballero!EE36*(1+4.6%)</f>
        <v>2615000</v>
      </c>
      <c r="EF36" s="9">
        <f>RopaCaballero!EF36*(1+4.6%)</f>
        <v>2615000</v>
      </c>
      <c r="EG36" s="9">
        <f>RopaCaballero!EG36*(1+4.6%)</f>
        <v>2615000</v>
      </c>
      <c r="EH36" s="9">
        <f>RopaCaballero!EH36*(1+4.6%)</f>
        <v>2615000</v>
      </c>
      <c r="EI36" s="9">
        <f>RopaCaballero!EI36*(1+4.6%)</f>
        <v>2615000</v>
      </c>
      <c r="EJ36" s="9">
        <f>RopaCaballero!EJ36*(1+4.6%)</f>
        <v>2615000</v>
      </c>
      <c r="EK36" s="9">
        <f>RopaCaballero!EK36*(1+4.6%)</f>
        <v>2615000</v>
      </c>
      <c r="EL36" s="9">
        <f>RopaCaballero!EL36*(1+4.6%)</f>
        <v>2615000</v>
      </c>
      <c r="EM36" s="9">
        <f>RopaCaballero!EM36*(1+4.6%)</f>
        <v>2615000</v>
      </c>
      <c r="EN36" s="9">
        <f>RopaCaballero!EN36*(1+4.6%)</f>
        <v>2615000</v>
      </c>
      <c r="EO36" s="9">
        <f>RopaCaballero!EO36*(1+4.6%)</f>
        <v>2615000</v>
      </c>
      <c r="EP36" s="9">
        <f>RopaCaballero!EP36*(1+4.6%)</f>
        <v>2615000</v>
      </c>
      <c r="EQ36" s="9">
        <f>RopaCaballero!EQ36*(1+4.6%)</f>
        <v>2615000</v>
      </c>
      <c r="ER36" s="9">
        <f>RopaCaballero!ER36*(1+4.6%)</f>
        <v>2615000</v>
      </c>
      <c r="ES36" s="9">
        <f>RopaCaballero!ES36*(1+4.6%)</f>
        <v>2615000</v>
      </c>
      <c r="ET36" s="9">
        <f>RopaCaballero!ET36*(1+4.6%)</f>
        <v>2615000</v>
      </c>
      <c r="EU36" s="9">
        <f>RopaCaballero!EU36*(1+4.6%)</f>
        <v>2615000</v>
      </c>
      <c r="EV36" s="9">
        <f>RopaCaballero!EV36*(1+4.6%)</f>
        <v>2615000</v>
      </c>
      <c r="EW36" s="9">
        <f>RopaCaballero!EW36*(1+4.6%)</f>
        <v>2615000</v>
      </c>
      <c r="EX36" s="9">
        <f>RopaCaballero!EX36*(1+4.6%)</f>
        <v>2615000</v>
      </c>
      <c r="EY36" s="9">
        <f>RopaCaballero!EY36*(1+4.6%)</f>
        <v>2615000</v>
      </c>
      <c r="EZ36" s="9">
        <f>RopaCaballero!EZ36*(1+4.6%)</f>
        <v>2615000</v>
      </c>
      <c r="FA36" s="9">
        <f>RopaCaballero!FA36*(1+4.6%)</f>
        <v>2615000</v>
      </c>
      <c r="FB36" s="9">
        <f>RopaCaballero!FB36*(1+4.6%)</f>
        <v>2615000</v>
      </c>
      <c r="FC36" s="9">
        <f>RopaCaballero!FC36*(1+4.6%)</f>
        <v>2615000</v>
      </c>
      <c r="FD36" s="9">
        <f>RopaCaballero!FD36*(1+4.6%)</f>
        <v>2615000</v>
      </c>
      <c r="FE36" s="9">
        <f>RopaCaballero!FE36*(1+4.6%)</f>
        <v>2615000</v>
      </c>
      <c r="FF36" s="9">
        <f>RopaCaballero!FF36*(1+4.6%)</f>
        <v>2615000</v>
      </c>
      <c r="FG36" s="9">
        <f>RopaCaballero!FG36*(1+4.6%)</f>
        <v>2615000</v>
      </c>
      <c r="FH36" s="9">
        <f>RopaCaballero!FH36*(1+4.6%)</f>
        <v>2615000</v>
      </c>
      <c r="FI36" s="9">
        <f>RopaCaballero!FI36*(1+4.6%)</f>
        <v>2615000</v>
      </c>
      <c r="FJ36" s="3">
        <f t="shared" si="81"/>
        <v>345180</v>
      </c>
      <c r="FK36" s="3">
        <f t="shared" si="82"/>
        <v>345180</v>
      </c>
      <c r="FL36" s="3">
        <f t="shared" si="83"/>
        <v>345180</v>
      </c>
      <c r="FM36" s="3">
        <f t="shared" si="1"/>
        <v>345180</v>
      </c>
      <c r="FN36" s="3">
        <f t="shared" si="2"/>
        <v>345180</v>
      </c>
      <c r="FO36" s="3">
        <f t="shared" si="3"/>
        <v>345180</v>
      </c>
      <c r="FP36" s="3">
        <f t="shared" si="4"/>
        <v>307524</v>
      </c>
      <c r="FQ36" s="3">
        <f t="shared" si="5"/>
        <v>307524</v>
      </c>
      <c r="FR36" s="3">
        <f t="shared" si="6"/>
        <v>307524</v>
      </c>
      <c r="FS36" s="3">
        <f t="shared" si="7"/>
        <v>316938</v>
      </c>
      <c r="FT36" s="3">
        <f t="shared" si="8"/>
        <v>316938</v>
      </c>
      <c r="FU36" s="3">
        <f t="shared" si="9"/>
        <v>316938</v>
      </c>
      <c r="FV36" s="3">
        <f t="shared" si="84"/>
        <v>160038</v>
      </c>
      <c r="FW36" s="3">
        <f t="shared" si="85"/>
        <v>160038</v>
      </c>
      <c r="FX36" s="3">
        <f t="shared" si="86"/>
        <v>160038</v>
      </c>
      <c r="FY36" s="3">
        <f t="shared" si="11"/>
        <v>150624</v>
      </c>
      <c r="FZ36" s="3">
        <f t="shared" si="12"/>
        <v>150624</v>
      </c>
      <c r="GA36" s="3">
        <f t="shared" si="13"/>
        <v>150624</v>
      </c>
      <c r="GB36" s="3">
        <f t="shared" si="14"/>
        <v>150624</v>
      </c>
      <c r="GC36" s="3">
        <f t="shared" si="15"/>
        <v>150624</v>
      </c>
      <c r="GD36" s="3">
        <f t="shared" si="16"/>
        <v>150624</v>
      </c>
      <c r="GE36" s="3">
        <f t="shared" si="17"/>
        <v>160038</v>
      </c>
      <c r="GF36" s="3">
        <f t="shared" si="18"/>
        <v>160038</v>
      </c>
      <c r="GG36" s="3">
        <f t="shared" si="19"/>
        <v>160038</v>
      </c>
      <c r="GH36" s="14">
        <f t="shared" si="20"/>
        <v>20920</v>
      </c>
      <c r="GI36" s="3">
        <f t="shared" si="21"/>
        <v>20920</v>
      </c>
      <c r="GJ36" s="3">
        <f t="shared" si="22"/>
        <v>20920</v>
      </c>
      <c r="GK36" s="3">
        <f t="shared" si="23"/>
        <v>18828</v>
      </c>
      <c r="GL36" s="3">
        <f t="shared" si="24"/>
        <v>18828</v>
      </c>
      <c r="GM36" s="3">
        <f t="shared" si="25"/>
        <v>18828</v>
      </c>
      <c r="GN36" s="3">
        <f t="shared" si="26"/>
        <v>26150</v>
      </c>
      <c r="GO36" s="3">
        <f t="shared" si="27"/>
        <v>26150</v>
      </c>
      <c r="GP36" s="3">
        <f t="shared" si="28"/>
        <v>26150</v>
      </c>
      <c r="GQ36" s="3">
        <f t="shared" si="29"/>
        <v>31380</v>
      </c>
      <c r="GR36" s="3">
        <f t="shared" si="30"/>
        <v>31380</v>
      </c>
      <c r="GS36" s="3">
        <f t="shared" si="31"/>
        <v>31380</v>
      </c>
      <c r="GT36" s="3">
        <f t="shared" si="32"/>
        <v>17782</v>
      </c>
      <c r="GU36" s="3">
        <f t="shared" si="33"/>
        <v>17782</v>
      </c>
      <c r="GV36" s="3">
        <f t="shared" si="34"/>
        <v>17782</v>
      </c>
      <c r="GW36" s="3">
        <f t="shared" si="35"/>
        <v>17782</v>
      </c>
      <c r="GX36" s="3">
        <f t="shared" si="36"/>
        <v>17782</v>
      </c>
      <c r="GY36" s="3">
        <f t="shared" si="37"/>
        <v>17782</v>
      </c>
      <c r="GZ36" s="3">
        <f t="shared" si="38"/>
        <v>313.8</v>
      </c>
      <c r="HA36" s="3">
        <f t="shared" si="38"/>
        <v>8368000</v>
      </c>
      <c r="HB36" s="3">
        <f t="shared" si="38"/>
        <v>8368000</v>
      </c>
      <c r="HC36" s="3">
        <f t="shared" si="39"/>
        <v>7845000</v>
      </c>
      <c r="HD36" s="3">
        <f t="shared" si="40"/>
        <v>7845000</v>
      </c>
      <c r="HE36" s="3">
        <f t="shared" si="41"/>
        <v>7845000</v>
      </c>
      <c r="HF36" s="3">
        <f t="shared" si="42"/>
        <v>7845000</v>
      </c>
      <c r="HG36" s="3">
        <f t="shared" si="43"/>
        <v>7845000</v>
      </c>
      <c r="HH36" s="3">
        <f t="shared" si="44"/>
        <v>7845000</v>
      </c>
      <c r="HI36" s="3">
        <f t="shared" si="45"/>
        <v>7845000</v>
      </c>
      <c r="HJ36" s="3">
        <f t="shared" si="46"/>
        <v>7845000</v>
      </c>
      <c r="HK36" s="3">
        <f t="shared" si="47"/>
        <v>7845000</v>
      </c>
      <c r="HL36" s="3">
        <f t="shared" si="48"/>
        <v>7845000</v>
      </c>
      <c r="HM36" s="3">
        <f t="shared" si="49"/>
        <v>7845000</v>
      </c>
      <c r="HN36" s="3">
        <f t="shared" si="50"/>
        <v>7845000</v>
      </c>
      <c r="HO36" s="3">
        <f t="shared" si="51"/>
        <v>7845000</v>
      </c>
      <c r="HP36" s="3">
        <f t="shared" si="52"/>
        <v>7845000</v>
      </c>
      <c r="HQ36" s="3">
        <f t="shared" si="53"/>
        <v>7845000</v>
      </c>
      <c r="HR36" s="3">
        <f t="shared" si="54"/>
        <v>7845000</v>
      </c>
      <c r="HS36" s="3">
        <f t="shared" si="55"/>
        <v>7845000</v>
      </c>
      <c r="HT36" s="3">
        <f t="shared" si="56"/>
        <v>7845000</v>
      </c>
      <c r="HU36" s="3">
        <f t="shared" si="57"/>
        <v>7845000</v>
      </c>
      <c r="HV36" s="3">
        <f t="shared" si="58"/>
        <v>7845000</v>
      </c>
      <c r="HW36" s="3">
        <f t="shared" si="59"/>
        <v>7845000</v>
      </c>
      <c r="HX36" s="3">
        <f t="shared" si="60"/>
        <v>5230000</v>
      </c>
      <c r="HY36" s="3">
        <f t="shared" si="61"/>
        <v>5230000</v>
      </c>
      <c r="HZ36" s="3">
        <f t="shared" si="62"/>
        <v>5230000</v>
      </c>
      <c r="IA36" s="3">
        <f t="shared" si="63"/>
        <v>5230000</v>
      </c>
      <c r="IB36" s="3">
        <f t="shared" si="64"/>
        <v>5230000</v>
      </c>
      <c r="IC36" s="3">
        <f t="shared" si="65"/>
        <v>5230000</v>
      </c>
      <c r="ID36" s="3">
        <f t="shared" si="66"/>
        <v>5230000</v>
      </c>
      <c r="IE36" s="3">
        <f t="shared" si="67"/>
        <v>5230000</v>
      </c>
      <c r="IF36" s="3">
        <f t="shared" si="68"/>
        <v>5230000</v>
      </c>
      <c r="IG36" s="3">
        <f t="shared" si="69"/>
        <v>5230000</v>
      </c>
      <c r="IH36" s="3">
        <f t="shared" si="70"/>
        <v>5230000</v>
      </c>
      <c r="II36" s="3">
        <f t="shared" si="71"/>
        <v>5230000</v>
      </c>
      <c r="IJ36" s="3">
        <f t="shared" si="72"/>
        <v>5230000</v>
      </c>
      <c r="IK36" s="3">
        <f t="shared" si="73"/>
        <v>5230000</v>
      </c>
      <c r="IL36" s="3">
        <f t="shared" si="74"/>
        <v>5230000</v>
      </c>
      <c r="IM36" s="3">
        <f t="shared" si="75"/>
        <v>5230000</v>
      </c>
      <c r="IN36" s="3">
        <f t="shared" si="76"/>
        <v>5230000</v>
      </c>
      <c r="IO36" s="3">
        <f t="shared" si="77"/>
        <v>7845000</v>
      </c>
      <c r="IP36" s="3">
        <f t="shared" si="78"/>
        <v>5230000</v>
      </c>
      <c r="IQ36" s="3">
        <f t="shared" si="79"/>
        <v>5230000</v>
      </c>
      <c r="IR36" s="3">
        <f t="shared" si="80"/>
        <v>5230000</v>
      </c>
      <c r="IS36" s="3">
        <f t="array" ref="IS36">SUM(IF($C$2:$IR$2&gt;=1,C36:IR36,0))</f>
        <v>90455988</v>
      </c>
      <c r="IT36" s="5" t="s">
        <v>164</v>
      </c>
    </row>
    <row r="37" spans="1:254" x14ac:dyDescent="0.2">
      <c r="A37" s="2" t="s">
        <v>140</v>
      </c>
      <c r="B37" s="1" t="s">
        <v>9</v>
      </c>
      <c r="C37" s="9">
        <f>RopaCaballero!C37*(1+4.6%)</f>
        <v>195602</v>
      </c>
      <c r="D37" s="9">
        <f>RopaCaballero!D37*(1+4.6%)</f>
        <v>56484</v>
      </c>
      <c r="E37" s="9">
        <f>RopaCaballero!E37*(1+4.6%)</f>
        <v>54392</v>
      </c>
      <c r="F37" s="9">
        <f>RopaCaballero!F37*(1+4.6%)</f>
        <v>26150</v>
      </c>
      <c r="G37" s="9">
        <f>RopaCaballero!G37*(1+4.6%)</f>
        <v>135980</v>
      </c>
      <c r="H37" s="9">
        <f>RopaCaballero!H37*(1+4.6%)</f>
        <v>54392</v>
      </c>
      <c r="I37" s="9">
        <f>RopaCaballero!I37*(1+4.6%)</f>
        <v>16736</v>
      </c>
      <c r="J37" s="9">
        <f>RopaCaballero!J37*(1+4.6%)</f>
        <v>20920</v>
      </c>
      <c r="K37" s="9">
        <f>RopaCaballero!K37*(1+4.6%)</f>
        <v>31380</v>
      </c>
      <c r="L37" s="9">
        <f>RopaCaballero!L37*(1+4.6%)</f>
        <v>55438</v>
      </c>
      <c r="M37" s="9">
        <f>RopaCaballero!M37*(1+4.6%)</f>
        <v>58576</v>
      </c>
      <c r="N37" s="9">
        <f>RopaCaballero!N37*(1+4.6%)</f>
        <v>61714</v>
      </c>
      <c r="O37" s="9">
        <f>RopaCaballero!O37*(1+4.6%)</f>
        <v>19874</v>
      </c>
      <c r="P37" s="9">
        <f>RopaCaballero!P37*(1+4.6%)</f>
        <v>16736</v>
      </c>
      <c r="Q37" s="9">
        <f>RopaCaballero!Q37*(1+4.6%)</f>
        <v>16736</v>
      </c>
      <c r="R37" s="9">
        <f>RopaCaballero!R37*(1+4.6%)</f>
        <v>29288</v>
      </c>
      <c r="S37" s="9">
        <f>RopaCaballero!S37*(1+4.6%)</f>
        <v>188280</v>
      </c>
      <c r="T37" s="9">
        <f>RopaCaballero!T37*(1+4.6%)</f>
        <v>52300</v>
      </c>
      <c r="U37" s="9">
        <f>RopaCaballero!U37*(1+4.6%)</f>
        <v>50208</v>
      </c>
      <c r="V37" s="9">
        <f>RopaCaballero!V37*(1+4.6%)</f>
        <v>20920</v>
      </c>
      <c r="W37" s="9">
        <f>RopaCaballero!W37*(1+4.6%)</f>
        <v>133888</v>
      </c>
      <c r="X37" s="9">
        <f>RopaCaballero!X37*(1+4.6%)</f>
        <v>50208</v>
      </c>
      <c r="Y37" s="9">
        <f>RopaCaballero!Y37*(1+4.6%)</f>
        <v>13598</v>
      </c>
      <c r="Z37" s="9">
        <f>RopaCaballero!Z37*(1+4.6%)</f>
        <v>18828</v>
      </c>
      <c r="AA37" s="9">
        <f>RopaCaballero!AA37*(1+4.6%)</f>
        <v>29288</v>
      </c>
      <c r="AB37" s="9">
        <f>RopaCaballero!AB37*(1+4.6%)</f>
        <v>52300</v>
      </c>
      <c r="AC37" s="9">
        <f>RopaCaballero!AC37*(1+4.6%)</f>
        <v>52300</v>
      </c>
      <c r="AD37" s="9">
        <f>RopaCaballero!AD37*(1+4.6%)</f>
        <v>54392</v>
      </c>
      <c r="AE37" s="9">
        <f>RopaCaballero!AE37*(1+4.6%)</f>
        <v>18828</v>
      </c>
      <c r="AF37" s="9">
        <f>RopaCaballero!AF37*(1+4.6%)</f>
        <v>15690</v>
      </c>
      <c r="AG37" s="9">
        <f>RopaCaballero!AG37*(1+4.6%)</f>
        <v>15690</v>
      </c>
      <c r="AH37" s="9">
        <f>RopaCaballero!AH37*(1+4.6%)</f>
        <v>28242</v>
      </c>
      <c r="AI37" s="9">
        <f>RopaCaballero!AI37*(1+4.6%)</f>
        <v>186188</v>
      </c>
      <c r="AJ37" s="9">
        <f>RopaCaballero!AJ37*(1+4.6%)</f>
        <v>50208</v>
      </c>
      <c r="AK37" s="9">
        <f>RopaCaballero!AK37*(1+4.6%)</f>
        <v>49162</v>
      </c>
      <c r="AL37" s="9">
        <f>RopaCaballero!AL37*(1+4.6%)</f>
        <v>15690</v>
      </c>
      <c r="AM37" s="9">
        <f>RopaCaballero!AM37*(1+4.6%)</f>
        <v>131796</v>
      </c>
      <c r="AN37" s="9">
        <f>RopaCaballero!AN37*(1+4.6%)</f>
        <v>49162</v>
      </c>
      <c r="AO37" s="9">
        <f>RopaCaballero!AO37*(1+4.6%)</f>
        <v>10460</v>
      </c>
      <c r="AP37" s="9">
        <f>RopaCaballero!AP37*(1+4.6%)</f>
        <v>17782</v>
      </c>
      <c r="AQ37" s="9">
        <f>RopaCaballero!AQ37*(1+4.6%)</f>
        <v>26150</v>
      </c>
      <c r="AR37" s="9">
        <f>RopaCaballero!AR37*(1+4.6%)</f>
        <v>50208</v>
      </c>
      <c r="AS37" s="9">
        <f>RopaCaballero!AS37*(1+4.6%)</f>
        <v>47070</v>
      </c>
      <c r="AT37" s="9">
        <f>RopaCaballero!AT37*(1+4.6%)</f>
        <v>52300</v>
      </c>
      <c r="AU37" s="9">
        <f>RopaCaballero!AU37*(1+4.6%)</f>
        <v>17782</v>
      </c>
      <c r="AV37" s="9">
        <f>RopaCaballero!AV37*(1+4.6%)</f>
        <v>14644</v>
      </c>
      <c r="AW37" s="9">
        <f>RopaCaballero!AW37*(1+4.6%)</f>
        <v>14644</v>
      </c>
      <c r="AX37" s="9">
        <f>RopaCaballero!AX37*(1+4.6%)</f>
        <v>27196</v>
      </c>
      <c r="AY37" s="9">
        <f>RopaCaballero!AY37*(1+4.6%)</f>
        <v>523000</v>
      </c>
      <c r="AZ37" s="9">
        <f>RopaCaballero!AZ37*(1+4.6%)</f>
        <v>1046000</v>
      </c>
      <c r="BA37" s="9">
        <f>RopaCaballero!BA37*(1+4.6%)</f>
        <v>1359800</v>
      </c>
      <c r="BB37" s="9">
        <f>RopaCaballero!BB37*(1+4.6%)</f>
        <v>12552000</v>
      </c>
      <c r="BC37" s="9">
        <f>RopaCaballero!BC37*(1+4.6%)</f>
        <v>12552000</v>
      </c>
      <c r="BD37" s="9">
        <f>RopaCaballero!BD37*(1+4.6%)</f>
        <v>12552000</v>
      </c>
      <c r="BE37" s="9">
        <f>RopaCaballero!BE37*(1+4.6%)</f>
        <v>12552000</v>
      </c>
      <c r="BF37" s="9">
        <f>RopaCaballero!BF37*(1+4.6%)</f>
        <v>12552000</v>
      </c>
      <c r="BG37" s="9">
        <f>RopaCaballero!BG37*(1+4.6%)</f>
        <v>12552000</v>
      </c>
      <c r="BH37" s="9">
        <f>RopaCaballero!BH37*(1+4.6%)</f>
        <v>12552000</v>
      </c>
      <c r="BI37" s="9">
        <f>RopaCaballero!BI37*(1+4.6%)</f>
        <v>12552000</v>
      </c>
      <c r="BJ37" s="9">
        <f>RopaCaballero!BJ37*(1+4.6%)</f>
        <v>12552000</v>
      </c>
      <c r="BK37" s="9">
        <f>RopaCaballero!BK37*(1+4.6%)</f>
        <v>12552000</v>
      </c>
      <c r="BL37" s="9">
        <f>RopaCaballero!BL37*(1+4.6%)</f>
        <v>12552000</v>
      </c>
      <c r="BM37" s="9">
        <f>RopaCaballero!BM37*(1+4.6%)</f>
        <v>12552000</v>
      </c>
      <c r="BN37" s="9">
        <f>RopaCaballero!BN37*(1+4.6%)</f>
        <v>12552000</v>
      </c>
      <c r="BO37" s="9">
        <f>RopaCaballero!BO37*(1+4.6%)</f>
        <v>12552000</v>
      </c>
      <c r="BP37" s="9">
        <f>RopaCaballero!BP37*(1+4.6%)</f>
        <v>12552000</v>
      </c>
      <c r="BQ37" s="9">
        <f>RopaCaballero!BQ37*(1+4.6%)</f>
        <v>12552000</v>
      </c>
      <c r="BR37" s="9">
        <f>RopaCaballero!BR37*(1+4.6%)</f>
        <v>18828000</v>
      </c>
      <c r="BS37" s="9">
        <f>RopaCaballero!BS37*(1+4.6%)</f>
        <v>18828000</v>
      </c>
      <c r="BT37" s="9">
        <f>RopaCaballero!BT37*(1+4.6%)</f>
        <v>18828000</v>
      </c>
      <c r="BU37" s="9">
        <f>RopaCaballero!BU37*(1+4.6%)</f>
        <v>18828000</v>
      </c>
      <c r="BV37" s="9">
        <f>RopaCaballero!BV37*(1+4.6%)</f>
        <v>18828000</v>
      </c>
      <c r="BW37" s="9">
        <f>RopaCaballero!BW37*(1+4.6%)</f>
        <v>18828000</v>
      </c>
      <c r="BX37" s="9">
        <f>RopaCaballero!BX37*(1+4.6%)</f>
        <v>18828000</v>
      </c>
      <c r="BY37" s="9">
        <f>RopaCaballero!BY37*(1+4.6%)</f>
        <v>18828000</v>
      </c>
      <c r="BZ37" s="9">
        <f>RopaCaballero!BZ37*(1+4.6%)</f>
        <v>18828000</v>
      </c>
      <c r="CA37" s="9">
        <f>RopaCaballero!CA37*(1+4.6%)</f>
        <v>18828000</v>
      </c>
      <c r="CB37" s="9">
        <f>RopaCaballero!CB37*(1+4.6%)</f>
        <v>18828000</v>
      </c>
      <c r="CC37" s="9">
        <f>RopaCaballero!CC37*(1+4.6%)</f>
        <v>18828000</v>
      </c>
      <c r="CD37" s="9">
        <f>RopaCaballero!CD37*(1+4.6%)</f>
        <v>18828000</v>
      </c>
      <c r="CE37" s="9">
        <f>RopaCaballero!CE37*(1+4.6%)</f>
        <v>18828000</v>
      </c>
      <c r="CF37" s="9">
        <f>RopaCaballero!CF37*(1+4.6%)</f>
        <v>18828000</v>
      </c>
      <c r="CG37" s="9">
        <f>RopaCaballero!CG37*(1+4.6%)</f>
        <v>18828000</v>
      </c>
      <c r="CH37" s="9">
        <f>RopaCaballero!CH37*(1+4.6%)</f>
        <v>25104000</v>
      </c>
      <c r="CI37" s="9">
        <f>RopaCaballero!CI37*(1+4.6%)</f>
        <v>25104000</v>
      </c>
      <c r="CJ37" s="9">
        <f>RopaCaballero!CJ37*(1+4.6%)</f>
        <v>25104000</v>
      </c>
      <c r="CK37" s="9">
        <f>RopaCaballero!CK37*(1+4.6%)</f>
        <v>25104000</v>
      </c>
      <c r="CL37" s="9">
        <f>RopaCaballero!CL37*(1+4.6%)</f>
        <v>25104000</v>
      </c>
      <c r="CM37" s="9">
        <f>RopaCaballero!CM37*(1+4.6%)</f>
        <v>25104000</v>
      </c>
      <c r="CN37" s="9">
        <f>RopaCaballero!CN37*(1+4.6%)</f>
        <v>25104000</v>
      </c>
      <c r="CO37" s="9">
        <f>RopaCaballero!CO37*(1+4.6%)</f>
        <v>25104000</v>
      </c>
      <c r="CP37" s="9">
        <f>RopaCaballero!CP37*(1+4.6%)</f>
        <v>25104000</v>
      </c>
      <c r="CQ37" s="9">
        <f>RopaCaballero!CQ37*(1+4.6%)</f>
        <v>25104000</v>
      </c>
      <c r="CR37" s="9">
        <f>RopaCaballero!CR37*(1+4.6%)</f>
        <v>25104000</v>
      </c>
      <c r="CS37" s="9">
        <f>RopaCaballero!CS37*(1+4.6%)</f>
        <v>25104000</v>
      </c>
      <c r="CT37" s="9">
        <f>RopaCaballero!CT37*(1+4.6%)</f>
        <v>25104000</v>
      </c>
      <c r="CU37" s="9">
        <f>RopaCaballero!CU37*(1+4.6%)</f>
        <v>25104000</v>
      </c>
      <c r="CV37" s="9">
        <f>RopaCaballero!CV37*(1+4.6%)</f>
        <v>25104000</v>
      </c>
      <c r="CW37" s="9">
        <f>RopaCaballero!CW37*(1+4.6%)</f>
        <v>25104000</v>
      </c>
      <c r="CX37" s="9">
        <f>RopaCaballero!CX37*(1+4.6%)</f>
        <v>31380000</v>
      </c>
      <c r="CY37" s="9">
        <f>RopaCaballero!CY37*(1+4.6%)</f>
        <v>31380000</v>
      </c>
      <c r="CZ37" s="9">
        <f>RopaCaballero!CZ37*(1+4.6%)</f>
        <v>31380000</v>
      </c>
      <c r="DA37" s="9">
        <f>RopaCaballero!DA37*(1+4.6%)</f>
        <v>31380000</v>
      </c>
      <c r="DB37" s="9">
        <f>RopaCaballero!DB37*(1+4.6%)</f>
        <v>31380000</v>
      </c>
      <c r="DC37" s="9">
        <f>RopaCaballero!DC37*(1+4.6%)</f>
        <v>31380000</v>
      </c>
      <c r="DD37" s="9">
        <f>RopaCaballero!DD37*(1+4.6%)</f>
        <v>31380000</v>
      </c>
      <c r="DE37" s="9">
        <f>RopaCaballero!DE37*(1+4.6%)</f>
        <v>31380000</v>
      </c>
      <c r="DF37" s="9">
        <f>RopaCaballero!DF37*(1+4.6%)</f>
        <v>31380000</v>
      </c>
      <c r="DG37" s="9">
        <f>RopaCaballero!DG37*(1+4.6%)</f>
        <v>31380000</v>
      </c>
      <c r="DH37" s="9">
        <f>RopaCaballero!DH37*(1+4.6%)</f>
        <v>31380000</v>
      </c>
      <c r="DI37" s="9">
        <f>RopaCaballero!DI37*(1+4.6%)</f>
        <v>31380000</v>
      </c>
      <c r="DJ37" s="9">
        <f>RopaCaballero!DJ37*(1+4.6%)</f>
        <v>31380000</v>
      </c>
      <c r="DK37" s="9">
        <f>RopaCaballero!DK37*(1+4.6%)</f>
        <v>31380000</v>
      </c>
      <c r="DL37" s="9">
        <f>RopaCaballero!DL37*(1+4.6%)</f>
        <v>31380000</v>
      </c>
      <c r="DM37" s="9">
        <f>RopaCaballero!DM37*(1+4.6%)</f>
        <v>31380000</v>
      </c>
      <c r="DN37" s="9">
        <f>RopaCaballero!DN37*(1+4.6%)</f>
        <v>50208000</v>
      </c>
      <c r="DO37" s="9">
        <f>RopaCaballero!DO37*(1+4.6%)</f>
        <v>50208000</v>
      </c>
      <c r="DP37" s="9">
        <f>RopaCaballero!DP37*(1+4.6%)</f>
        <v>50208000</v>
      </c>
      <c r="DQ37" s="9">
        <f>RopaCaballero!DQ37*(1+4.6%)</f>
        <v>50208000</v>
      </c>
      <c r="DR37" s="9">
        <f>RopaCaballero!DR37*(1+4.6%)</f>
        <v>50208000</v>
      </c>
      <c r="DS37" s="9">
        <f>RopaCaballero!DS37*(1+4.6%)</f>
        <v>50208000</v>
      </c>
      <c r="DT37" s="9">
        <f>RopaCaballero!DT37*(1+4.6%)</f>
        <v>50208000</v>
      </c>
      <c r="DU37" s="9">
        <f>RopaCaballero!DU37*(1+4.6%)</f>
        <v>50208000</v>
      </c>
      <c r="DV37" s="9">
        <f>RopaCaballero!DV37*(1+4.6%)</f>
        <v>50208000</v>
      </c>
      <c r="DW37" s="9">
        <f>RopaCaballero!DW37*(1+4.6%)</f>
        <v>50208000</v>
      </c>
      <c r="DX37" s="9">
        <f>RopaCaballero!DX37*(1+4.6%)</f>
        <v>50208000</v>
      </c>
      <c r="DY37" s="9">
        <f>RopaCaballero!DY37*(1+4.6%)</f>
        <v>50208000</v>
      </c>
      <c r="DZ37" s="9">
        <f>RopaCaballero!DZ37*(1+4.6%)</f>
        <v>50208000</v>
      </c>
      <c r="EA37" s="9">
        <f>RopaCaballero!EA37*(1+4.6%)</f>
        <v>50208000</v>
      </c>
      <c r="EB37" s="9">
        <f>RopaCaballero!EB37*(1+4.6%)</f>
        <v>50208000</v>
      </c>
      <c r="EC37" s="9">
        <f>RopaCaballero!EC37*(1+4.6%)</f>
        <v>50208000</v>
      </c>
      <c r="ED37" s="9">
        <f>RopaCaballero!ED37*(1+4.6%)</f>
        <v>62760000</v>
      </c>
      <c r="EE37" s="9">
        <f>RopaCaballero!EE37*(1+4.6%)</f>
        <v>62760000</v>
      </c>
      <c r="EF37" s="9">
        <f>RopaCaballero!EF37*(1+4.6%)</f>
        <v>62760000</v>
      </c>
      <c r="EG37" s="9">
        <f>RopaCaballero!EG37*(1+4.6%)</f>
        <v>62760000</v>
      </c>
      <c r="EH37" s="9">
        <f>RopaCaballero!EH37*(1+4.6%)</f>
        <v>62760000</v>
      </c>
      <c r="EI37" s="9">
        <f>RopaCaballero!EI37*(1+4.6%)</f>
        <v>62760000</v>
      </c>
      <c r="EJ37" s="9">
        <f>RopaCaballero!EJ37*(1+4.6%)</f>
        <v>62760000</v>
      </c>
      <c r="EK37" s="9">
        <f>RopaCaballero!EK37*(1+4.6%)</f>
        <v>62760000</v>
      </c>
      <c r="EL37" s="9">
        <f>RopaCaballero!EL37*(1+4.6%)</f>
        <v>62760000</v>
      </c>
      <c r="EM37" s="9">
        <f>RopaCaballero!EM37*(1+4.6%)</f>
        <v>62760000</v>
      </c>
      <c r="EN37" s="9">
        <f>RopaCaballero!EN37*(1+4.6%)</f>
        <v>62760000</v>
      </c>
      <c r="EO37" s="9">
        <f>RopaCaballero!EO37*(1+4.6%)</f>
        <v>62760000</v>
      </c>
      <c r="EP37" s="9">
        <f>RopaCaballero!EP37*(1+4.6%)</f>
        <v>62760000</v>
      </c>
      <c r="EQ37" s="9">
        <f>RopaCaballero!EQ37*(1+4.6%)</f>
        <v>62760000</v>
      </c>
      <c r="ER37" s="9">
        <f>RopaCaballero!ER37*(1+4.6%)</f>
        <v>62760000</v>
      </c>
      <c r="ES37" s="9">
        <f>RopaCaballero!ES37*(1+4.6%)</f>
        <v>62760000</v>
      </c>
      <c r="ET37" s="9">
        <f>RopaCaballero!ET37*(1+4.6%)</f>
        <v>81588000</v>
      </c>
      <c r="EU37" s="9">
        <f>RopaCaballero!EU37*(1+4.6%)</f>
        <v>81588000</v>
      </c>
      <c r="EV37" s="9">
        <f>RopaCaballero!EV37*(1+4.6%)</f>
        <v>81588000</v>
      </c>
      <c r="EW37" s="9">
        <f>RopaCaballero!EW37*(1+4.6%)</f>
        <v>81588000</v>
      </c>
      <c r="EX37" s="9">
        <f>RopaCaballero!EX37*(1+4.6%)</f>
        <v>81588000</v>
      </c>
      <c r="EY37" s="9">
        <f>RopaCaballero!EY37*(1+4.6%)</f>
        <v>81588000</v>
      </c>
      <c r="EZ37" s="9">
        <f>RopaCaballero!EZ37*(1+4.6%)</f>
        <v>81588000</v>
      </c>
      <c r="FA37" s="9">
        <f>RopaCaballero!FA37*(1+4.6%)</f>
        <v>81588000</v>
      </c>
      <c r="FB37" s="9">
        <f>RopaCaballero!FB37*(1+4.6%)</f>
        <v>81588000</v>
      </c>
      <c r="FC37" s="9">
        <f>RopaCaballero!FC37*(1+4.6%)</f>
        <v>81588000</v>
      </c>
      <c r="FD37" s="9">
        <f>RopaCaballero!FD37*(1+4.6%)</f>
        <v>81588000</v>
      </c>
      <c r="FE37" s="9">
        <f>RopaCaballero!FE37*(1+4.6%)</f>
        <v>81588000</v>
      </c>
      <c r="FF37" s="9">
        <f>RopaCaballero!FF37*(1+4.6%)</f>
        <v>81588000</v>
      </c>
      <c r="FG37" s="9">
        <f>RopaCaballero!FG37*(1+4.6%)</f>
        <v>81588000</v>
      </c>
      <c r="FH37" s="9">
        <f>RopaCaballero!FH37*(1+4.6%)</f>
        <v>81588000</v>
      </c>
      <c r="FI37" s="9">
        <f>RopaCaballero!FI37*(1+4.6%)</f>
        <v>81588000</v>
      </c>
      <c r="FJ37" s="3">
        <f t="shared" si="81"/>
        <v>278236</v>
      </c>
      <c r="FK37" s="3">
        <f t="shared" si="82"/>
        <v>261500</v>
      </c>
      <c r="FL37" s="3">
        <f t="shared" si="83"/>
        <v>252086</v>
      </c>
      <c r="FM37" s="3">
        <f t="shared" si="1"/>
        <v>278236</v>
      </c>
      <c r="FN37" s="3">
        <f t="shared" si="2"/>
        <v>261500</v>
      </c>
      <c r="FO37" s="3">
        <f t="shared" si="3"/>
        <v>252086</v>
      </c>
      <c r="FP37" s="3">
        <f t="shared" si="4"/>
        <v>247902</v>
      </c>
      <c r="FQ37" s="3">
        <f t="shared" si="5"/>
        <v>238488</v>
      </c>
      <c r="FR37" s="3">
        <f t="shared" si="6"/>
        <v>232212</v>
      </c>
      <c r="FS37" s="3">
        <f t="shared" si="7"/>
        <v>254178</v>
      </c>
      <c r="FT37" s="3">
        <f t="shared" si="8"/>
        <v>240580</v>
      </c>
      <c r="FU37" s="3">
        <f t="shared" si="9"/>
        <v>234304</v>
      </c>
      <c r="FV37" s="3">
        <f t="shared" si="84"/>
        <v>116106</v>
      </c>
      <c r="FW37" s="3">
        <f t="shared" si="85"/>
        <v>104600</v>
      </c>
      <c r="FX37" s="3">
        <f t="shared" si="86"/>
        <v>104600</v>
      </c>
      <c r="FY37" s="3">
        <f t="shared" si="11"/>
        <v>109830</v>
      </c>
      <c r="FZ37" s="3">
        <f t="shared" si="12"/>
        <v>102508</v>
      </c>
      <c r="GA37" s="3">
        <f t="shared" si="13"/>
        <v>99370</v>
      </c>
      <c r="GB37" s="3">
        <f t="shared" si="14"/>
        <v>109830</v>
      </c>
      <c r="GC37" s="3">
        <f t="shared" si="15"/>
        <v>102508</v>
      </c>
      <c r="GD37" s="3">
        <f t="shared" si="16"/>
        <v>99370</v>
      </c>
      <c r="GE37" s="3">
        <f t="shared" si="17"/>
        <v>116106</v>
      </c>
      <c r="GF37" s="3">
        <f t="shared" si="18"/>
        <v>104600</v>
      </c>
      <c r="GG37" s="3">
        <f t="shared" si="19"/>
        <v>104600</v>
      </c>
      <c r="GH37" s="14">
        <f t="shared" si="20"/>
        <v>19874</v>
      </c>
      <c r="GI37" s="3">
        <f t="shared" si="21"/>
        <v>18828</v>
      </c>
      <c r="GJ37" s="3">
        <f t="shared" si="22"/>
        <v>17782</v>
      </c>
      <c r="GK37" s="3">
        <f t="shared" si="23"/>
        <v>16736</v>
      </c>
      <c r="GL37" s="3">
        <f t="shared" si="24"/>
        <v>13598</v>
      </c>
      <c r="GM37" s="3">
        <f t="shared" si="25"/>
        <v>10460</v>
      </c>
      <c r="GN37" s="3">
        <f t="shared" si="26"/>
        <v>20920</v>
      </c>
      <c r="GO37" s="3">
        <f t="shared" si="27"/>
        <v>18828</v>
      </c>
      <c r="GP37" s="3">
        <f t="shared" si="28"/>
        <v>17782</v>
      </c>
      <c r="GQ37" s="3">
        <f t="shared" si="29"/>
        <v>29288</v>
      </c>
      <c r="GR37" s="3">
        <f t="shared" si="30"/>
        <v>28242</v>
      </c>
      <c r="GS37" s="3">
        <f t="shared" si="31"/>
        <v>27196</v>
      </c>
      <c r="GT37" s="3">
        <f t="shared" si="32"/>
        <v>16736</v>
      </c>
      <c r="GU37" s="3">
        <f t="shared" si="33"/>
        <v>15690</v>
      </c>
      <c r="GV37" s="3">
        <f t="shared" si="34"/>
        <v>14644</v>
      </c>
      <c r="GW37" s="3">
        <f t="shared" si="35"/>
        <v>16736</v>
      </c>
      <c r="GX37" s="3">
        <f t="shared" si="36"/>
        <v>15690</v>
      </c>
      <c r="GY37" s="3">
        <f t="shared" si="37"/>
        <v>14644</v>
      </c>
      <c r="GZ37" s="3">
        <f t="shared" si="38"/>
        <v>523000</v>
      </c>
      <c r="HA37" s="3">
        <f t="shared" si="38"/>
        <v>1046000</v>
      </c>
      <c r="HB37" s="3">
        <f t="shared" si="38"/>
        <v>1359800</v>
      </c>
      <c r="HC37" s="3">
        <f t="shared" si="39"/>
        <v>37656000</v>
      </c>
      <c r="HD37" s="3">
        <f t="shared" si="40"/>
        <v>56484000</v>
      </c>
      <c r="HE37" s="3">
        <f t="shared" si="41"/>
        <v>75312000</v>
      </c>
      <c r="HF37" s="3">
        <f t="shared" si="42"/>
        <v>94140000</v>
      </c>
      <c r="HG37" s="3">
        <f t="shared" si="43"/>
        <v>150624000</v>
      </c>
      <c r="HH37" s="3">
        <f t="shared" si="44"/>
        <v>188280000</v>
      </c>
      <c r="HI37" s="3">
        <f t="shared" si="45"/>
        <v>244764000</v>
      </c>
      <c r="HJ37" s="3">
        <f t="shared" si="46"/>
        <v>37656000</v>
      </c>
      <c r="HK37" s="3">
        <f t="shared" si="47"/>
        <v>56484000</v>
      </c>
      <c r="HL37" s="3">
        <f t="shared" si="48"/>
        <v>75312000</v>
      </c>
      <c r="HM37" s="3">
        <f t="shared" si="49"/>
        <v>94140000</v>
      </c>
      <c r="HN37" s="3">
        <f t="shared" si="50"/>
        <v>150624000</v>
      </c>
      <c r="HO37" s="3">
        <f t="shared" si="51"/>
        <v>188280000</v>
      </c>
      <c r="HP37" s="3">
        <f t="shared" si="52"/>
        <v>244764000</v>
      </c>
      <c r="HQ37" s="3">
        <f t="shared" si="53"/>
        <v>188280000</v>
      </c>
      <c r="HR37" s="3">
        <f t="shared" si="54"/>
        <v>56484000</v>
      </c>
      <c r="HS37" s="3">
        <f t="shared" si="55"/>
        <v>75312000</v>
      </c>
      <c r="HT37" s="3">
        <f t="shared" si="56"/>
        <v>94140000</v>
      </c>
      <c r="HU37" s="3">
        <f t="shared" si="57"/>
        <v>150624000</v>
      </c>
      <c r="HV37" s="3">
        <f t="shared" si="58"/>
        <v>188280000</v>
      </c>
      <c r="HW37" s="3">
        <f t="shared" si="59"/>
        <v>244764000</v>
      </c>
      <c r="HX37" s="3">
        <f t="shared" si="60"/>
        <v>25104000</v>
      </c>
      <c r="HY37" s="3">
        <f t="shared" si="61"/>
        <v>37656000</v>
      </c>
      <c r="HZ37" s="3">
        <f t="shared" si="62"/>
        <v>50208000</v>
      </c>
      <c r="IA37" s="3">
        <f t="shared" si="63"/>
        <v>62760000</v>
      </c>
      <c r="IB37" s="3">
        <f t="shared" si="64"/>
        <v>100416000</v>
      </c>
      <c r="IC37" s="3">
        <f t="shared" si="65"/>
        <v>125520000</v>
      </c>
      <c r="ID37" s="3">
        <f t="shared" si="66"/>
        <v>163176000</v>
      </c>
      <c r="IE37" s="3">
        <f t="shared" si="67"/>
        <v>25104000</v>
      </c>
      <c r="IF37" s="3">
        <f t="shared" si="68"/>
        <v>37656000</v>
      </c>
      <c r="IG37" s="3">
        <f t="shared" si="69"/>
        <v>50208000</v>
      </c>
      <c r="IH37" s="3">
        <f t="shared" si="70"/>
        <v>62760000</v>
      </c>
      <c r="II37" s="3">
        <f t="shared" si="71"/>
        <v>100416000</v>
      </c>
      <c r="IJ37" s="3">
        <f t="shared" si="72"/>
        <v>125520000</v>
      </c>
      <c r="IK37" s="3">
        <f t="shared" si="73"/>
        <v>163176000</v>
      </c>
      <c r="IL37" s="3">
        <f t="shared" si="74"/>
        <v>25104000</v>
      </c>
      <c r="IM37" s="3">
        <f t="shared" si="75"/>
        <v>37656000</v>
      </c>
      <c r="IN37" s="3">
        <f t="shared" si="76"/>
        <v>50208000</v>
      </c>
      <c r="IO37" s="3">
        <f t="shared" si="77"/>
        <v>94140000</v>
      </c>
      <c r="IP37" s="3">
        <f t="shared" si="78"/>
        <v>100416000</v>
      </c>
      <c r="IQ37" s="3">
        <f t="shared" si="79"/>
        <v>125520000</v>
      </c>
      <c r="IR37" s="3">
        <f t="shared" si="80"/>
        <v>125520000</v>
      </c>
      <c r="IS37" s="3">
        <f t="array" ref="IS37">SUM(IF($C$2:$IR$2&gt;=1,C37:IR37,0))</f>
        <v>960248920</v>
      </c>
      <c r="IT37" s="5" t="s">
        <v>164</v>
      </c>
    </row>
    <row r="38" spans="1:254" x14ac:dyDescent="0.2">
      <c r="A38" s="2" t="s">
        <v>171</v>
      </c>
      <c r="B38" s="1" t="s">
        <v>9</v>
      </c>
      <c r="C38" s="9">
        <f>RopaCaballero!C38*(1+4.6%)</f>
        <v>195602</v>
      </c>
      <c r="D38" s="9">
        <f>RopaCaballero!D38*(1+4.6%)</f>
        <v>56484</v>
      </c>
      <c r="E38" s="9">
        <f>RopaCaballero!E38*(1+4.6%)</f>
        <v>54392</v>
      </c>
      <c r="F38" s="9">
        <f>RopaCaballero!F38*(1+4.6%)</f>
        <v>26150</v>
      </c>
      <c r="G38" s="9">
        <f>RopaCaballero!G38*(1+4.6%)</f>
        <v>135980</v>
      </c>
      <c r="H38" s="9">
        <f>RopaCaballero!H38*(1+4.6%)</f>
        <v>54392</v>
      </c>
      <c r="I38" s="9">
        <f>RopaCaballero!I38*(1+4.6%)</f>
        <v>16736</v>
      </c>
      <c r="J38" s="9">
        <f>RopaCaballero!J38*(1+4.6%)</f>
        <v>20920</v>
      </c>
      <c r="K38" s="9">
        <f>RopaCaballero!K38*(1+4.6%)</f>
        <v>31380</v>
      </c>
      <c r="L38" s="9">
        <f>RopaCaballero!L38*(1+4.6%)</f>
        <v>55438</v>
      </c>
      <c r="M38" s="9">
        <f>RopaCaballero!M38*(1+4.6%)</f>
        <v>58576</v>
      </c>
      <c r="N38" s="9">
        <f>RopaCaballero!N38*(1+4.6%)</f>
        <v>61714</v>
      </c>
      <c r="O38" s="9">
        <f>RopaCaballero!O38*(1+4.6%)</f>
        <v>19874</v>
      </c>
      <c r="P38" s="9">
        <f>RopaCaballero!P38*(1+4.6%)</f>
        <v>16736</v>
      </c>
      <c r="Q38" s="9">
        <f>RopaCaballero!Q38*(1+4.6%)</f>
        <v>16736</v>
      </c>
      <c r="R38" s="9">
        <f>RopaCaballero!R38*(1+4.6%)</f>
        <v>29288</v>
      </c>
      <c r="S38" s="9">
        <f>RopaCaballero!S38*(1+4.6%)</f>
        <v>188280</v>
      </c>
      <c r="T38" s="9">
        <f>RopaCaballero!T38*(1+4.6%)</f>
        <v>52300</v>
      </c>
      <c r="U38" s="9">
        <f>RopaCaballero!U38*(1+4.6%)</f>
        <v>50208</v>
      </c>
      <c r="V38" s="9">
        <f>RopaCaballero!V38*(1+4.6%)</f>
        <v>20920</v>
      </c>
      <c r="W38" s="9">
        <f>RopaCaballero!W38*(1+4.6%)</f>
        <v>133888</v>
      </c>
      <c r="X38" s="9">
        <f>RopaCaballero!X38*(1+4.6%)</f>
        <v>50208</v>
      </c>
      <c r="Y38" s="9">
        <f>RopaCaballero!Y38*(1+4.6%)</f>
        <v>13598</v>
      </c>
      <c r="Z38" s="9">
        <f>RopaCaballero!Z38*(1+4.6%)</f>
        <v>18828</v>
      </c>
      <c r="AA38" s="9">
        <f>RopaCaballero!AA38*(1+4.6%)</f>
        <v>29288</v>
      </c>
      <c r="AB38" s="9">
        <f>RopaCaballero!AB38*(1+4.6%)</f>
        <v>52300</v>
      </c>
      <c r="AC38" s="9">
        <f>RopaCaballero!AC38*(1+4.6%)</f>
        <v>52300</v>
      </c>
      <c r="AD38" s="9">
        <f>RopaCaballero!AD38*(1+4.6%)</f>
        <v>54392</v>
      </c>
      <c r="AE38" s="9">
        <f>RopaCaballero!AE38*(1+4.6%)</f>
        <v>18828</v>
      </c>
      <c r="AF38" s="9">
        <f>RopaCaballero!AF38*(1+4.6%)</f>
        <v>15690</v>
      </c>
      <c r="AG38" s="9">
        <f>RopaCaballero!AG38*(1+4.6%)</f>
        <v>15690</v>
      </c>
      <c r="AH38" s="9">
        <f>RopaCaballero!AH38*(1+4.6%)</f>
        <v>28242</v>
      </c>
      <c r="AI38" s="9">
        <f>RopaCaballero!AI38*(1+4.6%)</f>
        <v>186188</v>
      </c>
      <c r="AJ38" s="9">
        <f>RopaCaballero!AJ38*(1+4.6%)</f>
        <v>50208</v>
      </c>
      <c r="AK38" s="9">
        <f>RopaCaballero!AK38*(1+4.6%)</f>
        <v>49162</v>
      </c>
      <c r="AL38" s="9">
        <f>RopaCaballero!AL38*(1+4.6%)</f>
        <v>15690</v>
      </c>
      <c r="AM38" s="9">
        <f>RopaCaballero!AM38*(1+4.6%)</f>
        <v>131796</v>
      </c>
      <c r="AN38" s="9">
        <f>RopaCaballero!AN38*(1+4.6%)</f>
        <v>49162</v>
      </c>
      <c r="AO38" s="9">
        <f>RopaCaballero!AO38*(1+4.6%)</f>
        <v>10460</v>
      </c>
      <c r="AP38" s="9">
        <f>RopaCaballero!AP38*(1+4.6%)</f>
        <v>17782</v>
      </c>
      <c r="AQ38" s="9">
        <f>RopaCaballero!AQ38*(1+4.6%)</f>
        <v>26150</v>
      </c>
      <c r="AR38" s="9">
        <f>RopaCaballero!AR38*(1+4.6%)</f>
        <v>50208</v>
      </c>
      <c r="AS38" s="9">
        <f>RopaCaballero!AS38*(1+4.6%)</f>
        <v>47070</v>
      </c>
      <c r="AT38" s="9">
        <f>RopaCaballero!AT38*(1+4.6%)</f>
        <v>52300</v>
      </c>
      <c r="AU38" s="9">
        <f>RopaCaballero!AU38*(1+4.6%)</f>
        <v>17782</v>
      </c>
      <c r="AV38" s="9">
        <f>RopaCaballero!AV38*(1+4.6%)</f>
        <v>14644</v>
      </c>
      <c r="AW38" s="9">
        <f>RopaCaballero!AW38*(1+4.6%)</f>
        <v>14644</v>
      </c>
      <c r="AX38" s="9">
        <f>RopaCaballero!AX38*(1+4.6%)</f>
        <v>27196</v>
      </c>
      <c r="AY38" s="9">
        <f>RopaCaballero!AY38*(1+4.6%)</f>
        <v>523000</v>
      </c>
      <c r="AZ38" s="9">
        <f>RopaCaballero!AZ38*(1+4.6%)</f>
        <v>1046000</v>
      </c>
      <c r="BA38" s="9">
        <f>RopaCaballero!BA38*(1+4.6%)</f>
        <v>1359800</v>
      </c>
      <c r="BB38" s="9">
        <f>RopaCaballero!BB38*(1+4.6%)</f>
        <v>12552000</v>
      </c>
      <c r="BC38" s="9">
        <f>RopaCaballero!BC38*(1+4.6%)</f>
        <v>12552000</v>
      </c>
      <c r="BD38" s="9">
        <f>RopaCaballero!BD38*(1+4.6%)</f>
        <v>12552000</v>
      </c>
      <c r="BE38" s="9">
        <f>RopaCaballero!BE38*(1+4.6%)</f>
        <v>12552000</v>
      </c>
      <c r="BF38" s="9">
        <f>RopaCaballero!BF38*(1+4.6%)</f>
        <v>12552000</v>
      </c>
      <c r="BG38" s="9">
        <f>RopaCaballero!BG38*(1+4.6%)</f>
        <v>12552000</v>
      </c>
      <c r="BH38" s="9">
        <f>RopaCaballero!BH38*(1+4.6%)</f>
        <v>12552000</v>
      </c>
      <c r="BI38" s="9">
        <f>RopaCaballero!BI38*(1+4.6%)</f>
        <v>12552000</v>
      </c>
      <c r="BJ38" s="9">
        <f>RopaCaballero!BJ38*(1+4.6%)</f>
        <v>12552000</v>
      </c>
      <c r="BK38" s="9">
        <f>RopaCaballero!BK38*(1+4.6%)</f>
        <v>12552000</v>
      </c>
      <c r="BL38" s="9">
        <f>RopaCaballero!BL38*(1+4.6%)</f>
        <v>12552000</v>
      </c>
      <c r="BM38" s="9">
        <f>RopaCaballero!BM38*(1+4.6%)</f>
        <v>12552000</v>
      </c>
      <c r="BN38" s="9">
        <f>RopaCaballero!BN38*(1+4.6%)</f>
        <v>12552000</v>
      </c>
      <c r="BO38" s="9">
        <f>RopaCaballero!BO38*(1+4.6%)</f>
        <v>12552000</v>
      </c>
      <c r="BP38" s="9">
        <f>RopaCaballero!BP38*(1+4.6%)</f>
        <v>12552000</v>
      </c>
      <c r="BQ38" s="9">
        <f>RopaCaballero!BQ38*(1+4.6%)</f>
        <v>12552000</v>
      </c>
      <c r="BR38" s="9">
        <f>RopaCaballero!BR38*(1+4.6%)</f>
        <v>18828000</v>
      </c>
      <c r="BS38" s="9">
        <f>RopaCaballero!BS38*(1+4.6%)</f>
        <v>18828000</v>
      </c>
      <c r="BT38" s="9">
        <f>RopaCaballero!BT38*(1+4.6%)</f>
        <v>18828000</v>
      </c>
      <c r="BU38" s="9">
        <f>RopaCaballero!BU38*(1+4.6%)</f>
        <v>18828000</v>
      </c>
      <c r="BV38" s="9">
        <f>RopaCaballero!BV38*(1+4.6%)</f>
        <v>18828000</v>
      </c>
      <c r="BW38" s="9">
        <f>RopaCaballero!BW38*(1+4.6%)</f>
        <v>18828000</v>
      </c>
      <c r="BX38" s="9">
        <f>RopaCaballero!BX38*(1+4.6%)</f>
        <v>18828000</v>
      </c>
      <c r="BY38" s="9">
        <f>RopaCaballero!BY38*(1+4.6%)</f>
        <v>18828000</v>
      </c>
      <c r="BZ38" s="9">
        <f>RopaCaballero!BZ38*(1+4.6%)</f>
        <v>18828000</v>
      </c>
      <c r="CA38" s="9">
        <f>RopaCaballero!CA38*(1+4.6%)</f>
        <v>18828000</v>
      </c>
      <c r="CB38" s="9">
        <f>RopaCaballero!CB38*(1+4.6%)</f>
        <v>18828000</v>
      </c>
      <c r="CC38" s="9">
        <f>RopaCaballero!CC38*(1+4.6%)</f>
        <v>18828000</v>
      </c>
      <c r="CD38" s="9">
        <f>RopaCaballero!CD38*(1+4.6%)</f>
        <v>18828000</v>
      </c>
      <c r="CE38" s="9">
        <f>RopaCaballero!CE38*(1+4.6%)</f>
        <v>18828000</v>
      </c>
      <c r="CF38" s="9">
        <f>RopaCaballero!CF38*(1+4.6%)</f>
        <v>18828000</v>
      </c>
      <c r="CG38" s="9">
        <f>RopaCaballero!CG38*(1+4.6%)</f>
        <v>18828000</v>
      </c>
      <c r="CH38" s="9">
        <f>RopaCaballero!CH38*(1+4.6%)</f>
        <v>25104000</v>
      </c>
      <c r="CI38" s="9">
        <f>RopaCaballero!CI38*(1+4.6%)</f>
        <v>25104000</v>
      </c>
      <c r="CJ38" s="9">
        <f>RopaCaballero!CJ38*(1+4.6%)</f>
        <v>25104000</v>
      </c>
      <c r="CK38" s="9">
        <f>RopaCaballero!CK38*(1+4.6%)</f>
        <v>25104000</v>
      </c>
      <c r="CL38" s="9">
        <f>RopaCaballero!CL38*(1+4.6%)</f>
        <v>25104000</v>
      </c>
      <c r="CM38" s="9">
        <f>RopaCaballero!CM38*(1+4.6%)</f>
        <v>25104000</v>
      </c>
      <c r="CN38" s="9">
        <f>RopaCaballero!CN38*(1+4.6%)</f>
        <v>25104000</v>
      </c>
      <c r="CO38" s="9">
        <f>RopaCaballero!CO38*(1+4.6%)</f>
        <v>25104000</v>
      </c>
      <c r="CP38" s="9">
        <f>RopaCaballero!CP38*(1+4.6%)</f>
        <v>25104000</v>
      </c>
      <c r="CQ38" s="9">
        <f>RopaCaballero!CQ38*(1+4.6%)</f>
        <v>25104000</v>
      </c>
      <c r="CR38" s="9">
        <f>RopaCaballero!CR38*(1+4.6%)</f>
        <v>25104000</v>
      </c>
      <c r="CS38" s="9">
        <f>RopaCaballero!CS38*(1+4.6%)</f>
        <v>25104000</v>
      </c>
      <c r="CT38" s="9">
        <f>RopaCaballero!CT38*(1+4.6%)</f>
        <v>25104000</v>
      </c>
      <c r="CU38" s="9">
        <f>RopaCaballero!CU38*(1+4.6%)</f>
        <v>25104000</v>
      </c>
      <c r="CV38" s="9">
        <f>RopaCaballero!CV38*(1+4.6%)</f>
        <v>25104000</v>
      </c>
      <c r="CW38" s="9">
        <f>RopaCaballero!CW38*(1+4.6%)</f>
        <v>25104000</v>
      </c>
      <c r="CX38" s="9">
        <f>RopaCaballero!CX38*(1+4.6%)</f>
        <v>31380000</v>
      </c>
      <c r="CY38" s="9">
        <f>RopaCaballero!CY38*(1+4.6%)</f>
        <v>31380000</v>
      </c>
      <c r="CZ38" s="9">
        <f>RopaCaballero!CZ38*(1+4.6%)</f>
        <v>31380000</v>
      </c>
      <c r="DA38" s="9">
        <f>RopaCaballero!DA38*(1+4.6%)</f>
        <v>31380000</v>
      </c>
      <c r="DB38" s="9">
        <f>RopaCaballero!DB38*(1+4.6%)</f>
        <v>31380000</v>
      </c>
      <c r="DC38" s="9">
        <f>RopaCaballero!DC38*(1+4.6%)</f>
        <v>31380000</v>
      </c>
      <c r="DD38" s="9">
        <f>RopaCaballero!DD38*(1+4.6%)</f>
        <v>31380000</v>
      </c>
      <c r="DE38" s="9">
        <f>RopaCaballero!DE38*(1+4.6%)</f>
        <v>31380000</v>
      </c>
      <c r="DF38" s="9">
        <f>RopaCaballero!DF38*(1+4.6%)</f>
        <v>31380000</v>
      </c>
      <c r="DG38" s="9">
        <f>RopaCaballero!DG38*(1+4.6%)</f>
        <v>31380000</v>
      </c>
      <c r="DH38" s="9">
        <f>RopaCaballero!DH38*(1+4.6%)</f>
        <v>31380000</v>
      </c>
      <c r="DI38" s="9">
        <f>RopaCaballero!DI38*(1+4.6%)</f>
        <v>31380000</v>
      </c>
      <c r="DJ38" s="9">
        <f>RopaCaballero!DJ38*(1+4.6%)</f>
        <v>31380000</v>
      </c>
      <c r="DK38" s="9">
        <f>RopaCaballero!DK38*(1+4.6%)</f>
        <v>31380000</v>
      </c>
      <c r="DL38" s="9">
        <f>RopaCaballero!DL38*(1+4.6%)</f>
        <v>31380000</v>
      </c>
      <c r="DM38" s="9">
        <f>RopaCaballero!DM38*(1+4.6%)</f>
        <v>31380000</v>
      </c>
      <c r="DN38" s="9">
        <f>RopaCaballero!DN38*(1+4.6%)</f>
        <v>50208000</v>
      </c>
      <c r="DO38" s="9">
        <f>RopaCaballero!DO38*(1+4.6%)</f>
        <v>50208000</v>
      </c>
      <c r="DP38" s="9">
        <f>RopaCaballero!DP38*(1+4.6%)</f>
        <v>50208000</v>
      </c>
      <c r="DQ38" s="9">
        <f>RopaCaballero!DQ38*(1+4.6%)</f>
        <v>50208000</v>
      </c>
      <c r="DR38" s="9">
        <f>RopaCaballero!DR38*(1+4.6%)</f>
        <v>50208000</v>
      </c>
      <c r="DS38" s="9">
        <f>RopaCaballero!DS38*(1+4.6%)</f>
        <v>50208000</v>
      </c>
      <c r="DT38" s="9">
        <f>RopaCaballero!DT38*(1+4.6%)</f>
        <v>50208000</v>
      </c>
      <c r="DU38" s="9">
        <f>RopaCaballero!DU38*(1+4.6%)</f>
        <v>50208000</v>
      </c>
      <c r="DV38" s="9">
        <f>RopaCaballero!DV38*(1+4.6%)</f>
        <v>50208000</v>
      </c>
      <c r="DW38" s="9">
        <f>RopaCaballero!DW38*(1+4.6%)</f>
        <v>50208000</v>
      </c>
      <c r="DX38" s="9">
        <f>RopaCaballero!DX38*(1+4.6%)</f>
        <v>50208000</v>
      </c>
      <c r="DY38" s="9">
        <f>RopaCaballero!DY38*(1+4.6%)</f>
        <v>50208000</v>
      </c>
      <c r="DZ38" s="9">
        <f>RopaCaballero!DZ38*(1+4.6%)</f>
        <v>50208000</v>
      </c>
      <c r="EA38" s="9">
        <f>RopaCaballero!EA38*(1+4.6%)</f>
        <v>50208000</v>
      </c>
      <c r="EB38" s="9">
        <f>RopaCaballero!EB38*(1+4.6%)</f>
        <v>50208000</v>
      </c>
      <c r="EC38" s="9">
        <f>RopaCaballero!EC38*(1+4.6%)</f>
        <v>50208000</v>
      </c>
      <c r="ED38" s="9">
        <f>RopaCaballero!ED38*(1+4.6%)</f>
        <v>62760000</v>
      </c>
      <c r="EE38" s="9">
        <f>RopaCaballero!EE38*(1+4.6%)</f>
        <v>62760000</v>
      </c>
      <c r="EF38" s="9">
        <f>RopaCaballero!EF38*(1+4.6%)</f>
        <v>62760000</v>
      </c>
      <c r="EG38" s="9">
        <f>RopaCaballero!EG38*(1+4.6%)</f>
        <v>62760000</v>
      </c>
      <c r="EH38" s="9">
        <f>RopaCaballero!EH38*(1+4.6%)</f>
        <v>62760000</v>
      </c>
      <c r="EI38" s="9">
        <f>RopaCaballero!EI38*(1+4.6%)</f>
        <v>62760000</v>
      </c>
      <c r="EJ38" s="9">
        <f>RopaCaballero!EJ38*(1+4.6%)</f>
        <v>62760000</v>
      </c>
      <c r="EK38" s="9">
        <f>RopaCaballero!EK38*(1+4.6%)</f>
        <v>62760000</v>
      </c>
      <c r="EL38" s="9">
        <f>RopaCaballero!EL38*(1+4.6%)</f>
        <v>62760000</v>
      </c>
      <c r="EM38" s="9">
        <f>RopaCaballero!EM38*(1+4.6%)</f>
        <v>62760000</v>
      </c>
      <c r="EN38" s="9">
        <f>RopaCaballero!EN38*(1+4.6%)</f>
        <v>62760000</v>
      </c>
      <c r="EO38" s="9">
        <f>RopaCaballero!EO38*(1+4.6%)</f>
        <v>62760000</v>
      </c>
      <c r="EP38" s="9">
        <f>RopaCaballero!EP38*(1+4.6%)</f>
        <v>62760000</v>
      </c>
      <c r="EQ38" s="9">
        <f>RopaCaballero!EQ38*(1+4.6%)</f>
        <v>62760000</v>
      </c>
      <c r="ER38" s="9">
        <f>RopaCaballero!ER38*(1+4.6%)</f>
        <v>62760000</v>
      </c>
      <c r="ES38" s="9">
        <f>RopaCaballero!ES38*(1+4.6%)</f>
        <v>62760000</v>
      </c>
      <c r="ET38" s="9">
        <f>RopaCaballero!ET38*(1+4.6%)</f>
        <v>81588000</v>
      </c>
      <c r="EU38" s="9">
        <f>RopaCaballero!EU38*(1+4.6%)</f>
        <v>81588000</v>
      </c>
      <c r="EV38" s="9">
        <f>RopaCaballero!EV38*(1+4.6%)</f>
        <v>81588000</v>
      </c>
      <c r="EW38" s="9">
        <f>RopaCaballero!EW38*(1+4.6%)</f>
        <v>81588000</v>
      </c>
      <c r="EX38" s="9">
        <f>RopaCaballero!EX38*(1+4.6%)</f>
        <v>81588000</v>
      </c>
      <c r="EY38" s="9">
        <f>RopaCaballero!EY38*(1+4.6%)</f>
        <v>81588000</v>
      </c>
      <c r="EZ38" s="9">
        <f>RopaCaballero!EZ38*(1+4.6%)</f>
        <v>81588000</v>
      </c>
      <c r="FA38" s="9">
        <f>RopaCaballero!FA38*(1+4.6%)</f>
        <v>81588000</v>
      </c>
      <c r="FB38" s="9">
        <f>RopaCaballero!FB38*(1+4.6%)</f>
        <v>81588000</v>
      </c>
      <c r="FC38" s="9">
        <f>RopaCaballero!FC38*(1+4.6%)</f>
        <v>81588000</v>
      </c>
      <c r="FD38" s="9">
        <f>RopaCaballero!FD38*(1+4.6%)</f>
        <v>81588000</v>
      </c>
      <c r="FE38" s="9">
        <f>RopaCaballero!FE38*(1+4.6%)</f>
        <v>81588000</v>
      </c>
      <c r="FF38" s="9">
        <f>RopaCaballero!FF38*(1+4.6%)</f>
        <v>81588000</v>
      </c>
      <c r="FG38" s="9">
        <f>RopaCaballero!FG38*(1+4.6%)</f>
        <v>81588000</v>
      </c>
      <c r="FH38" s="9">
        <f>RopaCaballero!FH38*(1+4.6%)</f>
        <v>81588000</v>
      </c>
      <c r="FI38" s="9">
        <f>RopaCaballero!FI38*(1+4.6%)</f>
        <v>81588000</v>
      </c>
      <c r="FJ38" s="3">
        <f t="shared" si="81"/>
        <v>278236</v>
      </c>
      <c r="FK38" s="3">
        <f t="shared" si="82"/>
        <v>261500</v>
      </c>
      <c r="FL38" s="3">
        <f t="shared" si="83"/>
        <v>252086</v>
      </c>
      <c r="FM38" s="3">
        <f t="shared" si="1"/>
        <v>278236</v>
      </c>
      <c r="FN38" s="3">
        <f t="shared" si="2"/>
        <v>261500</v>
      </c>
      <c r="FO38" s="3">
        <f t="shared" si="3"/>
        <v>252086</v>
      </c>
      <c r="FP38" s="3">
        <f t="shared" si="4"/>
        <v>247902</v>
      </c>
      <c r="FQ38" s="3">
        <f t="shared" si="5"/>
        <v>238488</v>
      </c>
      <c r="FR38" s="3">
        <f t="shared" si="6"/>
        <v>232212</v>
      </c>
      <c r="FS38" s="3">
        <f t="shared" si="7"/>
        <v>254178</v>
      </c>
      <c r="FT38" s="3">
        <f t="shared" si="8"/>
        <v>240580</v>
      </c>
      <c r="FU38" s="3">
        <f t="shared" si="9"/>
        <v>234304</v>
      </c>
      <c r="FV38" s="3">
        <f t="shared" si="84"/>
        <v>116106</v>
      </c>
      <c r="FW38" s="3">
        <f t="shared" si="85"/>
        <v>104600</v>
      </c>
      <c r="FX38" s="3">
        <f t="shared" si="86"/>
        <v>104600</v>
      </c>
      <c r="FY38" s="3">
        <f t="shared" si="11"/>
        <v>109830</v>
      </c>
      <c r="FZ38" s="3">
        <f t="shared" si="12"/>
        <v>102508</v>
      </c>
      <c r="GA38" s="3">
        <f t="shared" si="13"/>
        <v>99370</v>
      </c>
      <c r="GB38" s="3">
        <f t="shared" si="14"/>
        <v>109830</v>
      </c>
      <c r="GC38" s="3">
        <f t="shared" si="15"/>
        <v>102508</v>
      </c>
      <c r="GD38" s="3">
        <f t="shared" si="16"/>
        <v>99370</v>
      </c>
      <c r="GE38" s="3">
        <f t="shared" si="17"/>
        <v>116106</v>
      </c>
      <c r="GF38" s="3">
        <f t="shared" si="18"/>
        <v>104600</v>
      </c>
      <c r="GG38" s="3">
        <f t="shared" si="19"/>
        <v>104600</v>
      </c>
      <c r="GH38" s="14">
        <f t="shared" si="20"/>
        <v>19874</v>
      </c>
      <c r="GI38" s="3">
        <f t="shared" si="21"/>
        <v>18828</v>
      </c>
      <c r="GJ38" s="3">
        <f t="shared" si="22"/>
        <v>17782</v>
      </c>
      <c r="GK38" s="3">
        <f t="shared" si="23"/>
        <v>16736</v>
      </c>
      <c r="GL38" s="3">
        <f t="shared" si="24"/>
        <v>13598</v>
      </c>
      <c r="GM38" s="3">
        <f t="shared" si="25"/>
        <v>10460</v>
      </c>
      <c r="GN38" s="3">
        <f t="shared" si="26"/>
        <v>20920</v>
      </c>
      <c r="GO38" s="3">
        <f t="shared" si="27"/>
        <v>18828</v>
      </c>
      <c r="GP38" s="3">
        <f t="shared" si="28"/>
        <v>17782</v>
      </c>
      <c r="GQ38" s="3">
        <f t="shared" si="29"/>
        <v>29288</v>
      </c>
      <c r="GR38" s="3">
        <f t="shared" si="30"/>
        <v>28242</v>
      </c>
      <c r="GS38" s="3">
        <f t="shared" si="31"/>
        <v>27196</v>
      </c>
      <c r="GT38" s="3">
        <f t="shared" si="32"/>
        <v>16736</v>
      </c>
      <c r="GU38" s="3">
        <f t="shared" si="33"/>
        <v>15690</v>
      </c>
      <c r="GV38" s="3">
        <f t="shared" si="34"/>
        <v>14644</v>
      </c>
      <c r="GW38" s="3">
        <f t="shared" si="35"/>
        <v>16736</v>
      </c>
      <c r="GX38" s="3">
        <f t="shared" si="36"/>
        <v>15690</v>
      </c>
      <c r="GY38" s="3">
        <f t="shared" si="37"/>
        <v>14644</v>
      </c>
      <c r="GZ38" s="3">
        <f t="shared" si="38"/>
        <v>523000</v>
      </c>
      <c r="HA38" s="3">
        <f t="shared" si="38"/>
        <v>1046000</v>
      </c>
      <c r="HB38" s="3">
        <f t="shared" si="38"/>
        <v>1359800</v>
      </c>
      <c r="HC38" s="3">
        <f t="shared" si="39"/>
        <v>37656000</v>
      </c>
      <c r="HD38" s="3">
        <f t="shared" si="40"/>
        <v>56484000</v>
      </c>
      <c r="HE38" s="3">
        <f t="shared" si="41"/>
        <v>75312000</v>
      </c>
      <c r="HF38" s="3">
        <f t="shared" si="42"/>
        <v>94140000</v>
      </c>
      <c r="HG38" s="3">
        <f t="shared" si="43"/>
        <v>150624000</v>
      </c>
      <c r="HH38" s="3">
        <f t="shared" si="44"/>
        <v>188280000</v>
      </c>
      <c r="HI38" s="3">
        <f t="shared" si="45"/>
        <v>244764000</v>
      </c>
      <c r="HJ38" s="3">
        <f t="shared" si="46"/>
        <v>37656000</v>
      </c>
      <c r="HK38" s="3">
        <f t="shared" si="47"/>
        <v>56484000</v>
      </c>
      <c r="HL38" s="3">
        <f t="shared" si="48"/>
        <v>75312000</v>
      </c>
      <c r="HM38" s="3">
        <f t="shared" si="49"/>
        <v>94140000</v>
      </c>
      <c r="HN38" s="3">
        <f t="shared" si="50"/>
        <v>150624000</v>
      </c>
      <c r="HO38" s="3">
        <f t="shared" si="51"/>
        <v>188280000</v>
      </c>
      <c r="HP38" s="3">
        <f t="shared" si="52"/>
        <v>244764000</v>
      </c>
      <c r="HQ38" s="3">
        <f t="shared" si="53"/>
        <v>188280000</v>
      </c>
      <c r="HR38" s="3">
        <f t="shared" si="54"/>
        <v>56484000</v>
      </c>
      <c r="HS38" s="3">
        <f t="shared" si="55"/>
        <v>75312000</v>
      </c>
      <c r="HT38" s="3">
        <f t="shared" si="56"/>
        <v>94140000</v>
      </c>
      <c r="HU38" s="3">
        <f t="shared" si="57"/>
        <v>150624000</v>
      </c>
      <c r="HV38" s="3">
        <f t="shared" si="58"/>
        <v>188280000</v>
      </c>
      <c r="HW38" s="3">
        <f t="shared" si="59"/>
        <v>244764000</v>
      </c>
      <c r="HX38" s="3">
        <f t="shared" si="60"/>
        <v>25104000</v>
      </c>
      <c r="HY38" s="3">
        <f t="shared" si="61"/>
        <v>37656000</v>
      </c>
      <c r="HZ38" s="3">
        <f t="shared" si="62"/>
        <v>50208000</v>
      </c>
      <c r="IA38" s="3">
        <f t="shared" si="63"/>
        <v>62760000</v>
      </c>
      <c r="IB38" s="3">
        <f t="shared" si="64"/>
        <v>100416000</v>
      </c>
      <c r="IC38" s="3">
        <f t="shared" si="65"/>
        <v>125520000</v>
      </c>
      <c r="ID38" s="3">
        <f t="shared" si="66"/>
        <v>163176000</v>
      </c>
      <c r="IE38" s="3">
        <f t="shared" si="67"/>
        <v>25104000</v>
      </c>
      <c r="IF38" s="3">
        <f t="shared" si="68"/>
        <v>37656000</v>
      </c>
      <c r="IG38" s="3">
        <f t="shared" si="69"/>
        <v>50208000</v>
      </c>
      <c r="IH38" s="3">
        <f t="shared" si="70"/>
        <v>62760000</v>
      </c>
      <c r="II38" s="3">
        <f t="shared" si="71"/>
        <v>100416000</v>
      </c>
      <c r="IJ38" s="3">
        <f t="shared" si="72"/>
        <v>125520000</v>
      </c>
      <c r="IK38" s="3">
        <f t="shared" si="73"/>
        <v>163176000</v>
      </c>
      <c r="IL38" s="3">
        <f t="shared" si="74"/>
        <v>25104000</v>
      </c>
      <c r="IM38" s="3">
        <f t="shared" si="75"/>
        <v>37656000</v>
      </c>
      <c r="IN38" s="3">
        <f t="shared" si="76"/>
        <v>50208000</v>
      </c>
      <c r="IO38" s="3">
        <f t="shared" si="77"/>
        <v>94140000</v>
      </c>
      <c r="IP38" s="3">
        <f t="shared" si="78"/>
        <v>100416000</v>
      </c>
      <c r="IQ38" s="3">
        <f t="shared" si="79"/>
        <v>125520000</v>
      </c>
      <c r="IR38" s="3">
        <f t="shared" si="80"/>
        <v>125520000</v>
      </c>
      <c r="IS38" s="3">
        <f t="array" ref="IS38">SUM(IF($C$2:$IR$2&gt;=1,C38:IR38,0))</f>
        <v>960248920</v>
      </c>
      <c r="IT38" s="5" t="s">
        <v>164</v>
      </c>
    </row>
    <row r="39" spans="1:254" x14ac:dyDescent="0.2">
      <c r="A39" s="2" t="s">
        <v>168</v>
      </c>
      <c r="B39" s="1" t="s">
        <v>10</v>
      </c>
      <c r="C39" s="9">
        <f>RopaCaballero!C39*(1+4.6%)</f>
        <v>244764</v>
      </c>
      <c r="D39" s="9">
        <f>RopaCaballero!D39*(1+4.6%)</f>
        <v>71128</v>
      </c>
      <c r="E39" s="9">
        <f>RopaCaballero!E39*(1+4.6%)</f>
        <v>71128</v>
      </c>
      <c r="F39" s="9">
        <f>RopaCaballero!F39*(1+4.6%)</f>
        <v>29288</v>
      </c>
      <c r="G39" s="9">
        <f>RopaCaballero!G39*(1+4.6%)</f>
        <v>156900</v>
      </c>
      <c r="H39" s="9">
        <f>RopaCaballero!H39*(1+4.6%)</f>
        <v>71128</v>
      </c>
      <c r="I39" s="9">
        <f>RopaCaballero!I39*(1+4.6%)</f>
        <v>18828</v>
      </c>
      <c r="J39" s="9">
        <f>RopaCaballero!J39*(1+4.6%)</f>
        <v>26150</v>
      </c>
      <c r="K39" s="9">
        <f>RopaCaballero!K39*(1+4.6%)</f>
        <v>62760</v>
      </c>
      <c r="L39" s="9">
        <f>RopaCaballero!L39*(1+4.6%)</f>
        <v>79496</v>
      </c>
      <c r="M39" s="9">
        <f>RopaCaballero!M39*(1+4.6%)</f>
        <v>73220</v>
      </c>
      <c r="N39" s="9">
        <f>RopaCaballero!N39*(1+4.6%)</f>
        <v>88910</v>
      </c>
      <c r="O39" s="9">
        <f>RopaCaballero!O39*(1+4.6%)</f>
        <v>20920</v>
      </c>
      <c r="P39" s="9">
        <f>RopaCaballero!P39*(1+4.6%)</f>
        <v>17782</v>
      </c>
      <c r="Q39" s="9">
        <f>RopaCaballero!Q39*(1+4.6%)</f>
        <v>17782</v>
      </c>
      <c r="R39" s="9">
        <f>RopaCaballero!R39*(1+4.6%)</f>
        <v>31380</v>
      </c>
      <c r="S39" s="9">
        <f>RopaCaballero!S39*(1+4.6%)</f>
        <v>244764</v>
      </c>
      <c r="T39" s="9">
        <f>RopaCaballero!T39*(1+4.6%)</f>
        <v>71128</v>
      </c>
      <c r="U39" s="9">
        <f>RopaCaballero!U39*(1+4.6%)</f>
        <v>71128</v>
      </c>
      <c r="V39" s="9">
        <f>RopaCaballero!V39*(1+4.6%)</f>
        <v>29288</v>
      </c>
      <c r="W39" s="9">
        <f>RopaCaballero!W39*(1+4.6%)</f>
        <v>156900</v>
      </c>
      <c r="X39" s="9">
        <f>RopaCaballero!X39*(1+4.6%)</f>
        <v>71128</v>
      </c>
      <c r="Y39" s="9">
        <f>RopaCaballero!Y39*(1+4.6%)</f>
        <v>18828</v>
      </c>
      <c r="Z39" s="9">
        <f>RopaCaballero!Z39*(1+4.6%)</f>
        <v>26150</v>
      </c>
      <c r="AA39" s="9">
        <f>RopaCaballero!AA39*(1+4.6%)</f>
        <v>62760</v>
      </c>
      <c r="AB39" s="9">
        <f>RopaCaballero!AB39*(1+4.6%)</f>
        <v>79496</v>
      </c>
      <c r="AC39" s="9">
        <f>RopaCaballero!AC39*(1+4.6%)</f>
        <v>73220</v>
      </c>
      <c r="AD39" s="9">
        <f>RopaCaballero!AD39*(1+4.6%)</f>
        <v>88910</v>
      </c>
      <c r="AE39" s="9">
        <f>RopaCaballero!AE39*(1+4.6%)</f>
        <v>20920</v>
      </c>
      <c r="AF39" s="9">
        <f>RopaCaballero!AF39*(1+4.6%)</f>
        <v>17782</v>
      </c>
      <c r="AG39" s="9">
        <f>RopaCaballero!AG39*(1+4.6%)</f>
        <v>17782</v>
      </c>
      <c r="AH39" s="9">
        <f>RopaCaballero!AH39*(1+4.6%)</f>
        <v>31380</v>
      </c>
      <c r="AI39" s="9">
        <f>RopaCaballero!AI39*(1+4.6%)</f>
        <v>244764</v>
      </c>
      <c r="AJ39" s="9">
        <f>RopaCaballero!AJ39*(1+4.6%)</f>
        <v>71128</v>
      </c>
      <c r="AK39" s="9">
        <f>RopaCaballero!AK39*(1+4.6%)</f>
        <v>71128</v>
      </c>
      <c r="AL39" s="9">
        <f>RopaCaballero!AL39*(1+4.6%)</f>
        <v>29288</v>
      </c>
      <c r="AM39" s="9">
        <f>RopaCaballero!AM39*(1+4.6%)</f>
        <v>156900</v>
      </c>
      <c r="AN39" s="9">
        <f>RopaCaballero!AN39*(1+4.6%)</f>
        <v>71128</v>
      </c>
      <c r="AO39" s="9">
        <f>RopaCaballero!AO39*(1+4.6%)</f>
        <v>18828</v>
      </c>
      <c r="AP39" s="9">
        <f>RopaCaballero!AP39*(1+4.6%)</f>
        <v>26150</v>
      </c>
      <c r="AQ39" s="9">
        <f>RopaCaballero!AQ39*(1+4.6%)</f>
        <v>62760</v>
      </c>
      <c r="AR39" s="9">
        <f>RopaCaballero!AR39*(1+4.6%)</f>
        <v>79496</v>
      </c>
      <c r="AS39" s="9">
        <f>RopaCaballero!AS39*(1+4.6%)</f>
        <v>73220</v>
      </c>
      <c r="AT39" s="9">
        <f>RopaCaballero!AT39*(1+4.6%)</f>
        <v>88910</v>
      </c>
      <c r="AU39" s="9">
        <f>RopaCaballero!AU39*(1+4.6%)</f>
        <v>20920</v>
      </c>
      <c r="AV39" s="9">
        <f>RopaCaballero!AV39*(1+4.6%)</f>
        <v>17782</v>
      </c>
      <c r="AW39" s="9">
        <f>RopaCaballero!AW39*(1+4.6%)</f>
        <v>17782</v>
      </c>
      <c r="AX39" s="9">
        <f>RopaCaballero!AX39*(1+4.6%)</f>
        <v>31380</v>
      </c>
      <c r="AY39" s="9">
        <f>RopaCaballero!AY39*(1+4.6%)</f>
        <v>313.8</v>
      </c>
      <c r="AZ39" s="9">
        <f>RopaCaballero!AZ39*(1+4.6%)</f>
        <v>8368000</v>
      </c>
      <c r="BA39" s="9">
        <f>RopaCaballero!BA39*(1+4.6%)</f>
        <v>8368000</v>
      </c>
      <c r="BB39" s="9">
        <f>RopaCaballero!BB39*(1+4.6%)</f>
        <v>2615000</v>
      </c>
      <c r="BC39" s="9">
        <f>RopaCaballero!BC39*(1+4.6%)</f>
        <v>2615000</v>
      </c>
      <c r="BD39" s="9">
        <f>RopaCaballero!BD39*(1+4.6%)</f>
        <v>2615000</v>
      </c>
      <c r="BE39" s="9">
        <f>RopaCaballero!BE39*(1+4.6%)</f>
        <v>2615000</v>
      </c>
      <c r="BF39" s="9">
        <f>RopaCaballero!BF39*(1+4.6%)</f>
        <v>2615000</v>
      </c>
      <c r="BG39" s="9">
        <f>RopaCaballero!BG39*(1+4.6%)</f>
        <v>2615000</v>
      </c>
      <c r="BH39" s="9">
        <f>RopaCaballero!BH39*(1+4.6%)</f>
        <v>2615000</v>
      </c>
      <c r="BI39" s="9">
        <f>RopaCaballero!BI39*(1+4.6%)</f>
        <v>2615000</v>
      </c>
      <c r="BJ39" s="9">
        <f>RopaCaballero!BJ39*(1+4.6%)</f>
        <v>2615000</v>
      </c>
      <c r="BK39" s="9">
        <f>RopaCaballero!BK39*(1+4.6%)</f>
        <v>2615000</v>
      </c>
      <c r="BL39" s="9">
        <f>RopaCaballero!BL39*(1+4.6%)</f>
        <v>2615000</v>
      </c>
      <c r="BM39" s="9">
        <f>RopaCaballero!BM39*(1+4.6%)</f>
        <v>2615000</v>
      </c>
      <c r="BN39" s="9">
        <f>RopaCaballero!BN39*(1+4.6%)</f>
        <v>2615000</v>
      </c>
      <c r="BO39" s="9">
        <f>RopaCaballero!BO39*(1+4.6%)</f>
        <v>2615000</v>
      </c>
      <c r="BP39" s="9">
        <f>RopaCaballero!BP39*(1+4.6%)</f>
        <v>2615000</v>
      </c>
      <c r="BQ39" s="9">
        <f>RopaCaballero!BQ39*(1+4.6%)</f>
        <v>2615000</v>
      </c>
      <c r="BR39" s="9">
        <f>RopaCaballero!BR39*(1+4.6%)</f>
        <v>2615000</v>
      </c>
      <c r="BS39" s="9">
        <f>RopaCaballero!BS39*(1+4.6%)</f>
        <v>2615000</v>
      </c>
      <c r="BT39" s="9">
        <f>RopaCaballero!BT39*(1+4.6%)</f>
        <v>2615000</v>
      </c>
      <c r="BU39" s="9">
        <f>RopaCaballero!BU39*(1+4.6%)</f>
        <v>2615000</v>
      </c>
      <c r="BV39" s="9">
        <f>RopaCaballero!BV39*(1+4.6%)</f>
        <v>2615000</v>
      </c>
      <c r="BW39" s="9">
        <f>RopaCaballero!BW39*(1+4.6%)</f>
        <v>2615000</v>
      </c>
      <c r="BX39" s="9">
        <f>RopaCaballero!BX39*(1+4.6%)</f>
        <v>2615000</v>
      </c>
      <c r="BY39" s="9">
        <f>RopaCaballero!BY39*(1+4.6%)</f>
        <v>2615000</v>
      </c>
      <c r="BZ39" s="9">
        <f>RopaCaballero!BZ39*(1+4.6%)</f>
        <v>2615000</v>
      </c>
      <c r="CA39" s="9">
        <f>RopaCaballero!CA39*(1+4.6%)</f>
        <v>2615000</v>
      </c>
      <c r="CB39" s="9">
        <f>RopaCaballero!CB39*(1+4.6%)</f>
        <v>2615000</v>
      </c>
      <c r="CC39" s="9">
        <f>RopaCaballero!CC39*(1+4.6%)</f>
        <v>2615000</v>
      </c>
      <c r="CD39" s="9">
        <f>RopaCaballero!CD39*(1+4.6%)</f>
        <v>2615000</v>
      </c>
      <c r="CE39" s="9">
        <f>RopaCaballero!CE39*(1+4.6%)</f>
        <v>2615000</v>
      </c>
      <c r="CF39" s="9">
        <f>RopaCaballero!CF39*(1+4.6%)</f>
        <v>2615000</v>
      </c>
      <c r="CG39" s="9">
        <f>RopaCaballero!CG39*(1+4.6%)</f>
        <v>2615000</v>
      </c>
      <c r="CH39" s="9">
        <f>RopaCaballero!CH39*(1+4.6%)</f>
        <v>2615000</v>
      </c>
      <c r="CI39" s="9">
        <f>RopaCaballero!CI39*(1+4.6%)</f>
        <v>2615000</v>
      </c>
      <c r="CJ39" s="9">
        <f>RopaCaballero!CJ39*(1+4.6%)</f>
        <v>2615000</v>
      </c>
      <c r="CK39" s="9">
        <f>RopaCaballero!CK39*(1+4.6%)</f>
        <v>2615000</v>
      </c>
      <c r="CL39" s="9">
        <f>RopaCaballero!CL39*(1+4.6%)</f>
        <v>2615000</v>
      </c>
      <c r="CM39" s="9">
        <f>RopaCaballero!CM39*(1+4.6%)</f>
        <v>2615000</v>
      </c>
      <c r="CN39" s="9">
        <f>RopaCaballero!CN39*(1+4.6%)</f>
        <v>2615000</v>
      </c>
      <c r="CO39" s="9">
        <f>RopaCaballero!CO39*(1+4.6%)</f>
        <v>2615000</v>
      </c>
      <c r="CP39" s="9">
        <f>RopaCaballero!CP39*(1+4.6%)</f>
        <v>2615000</v>
      </c>
      <c r="CQ39" s="9">
        <f>RopaCaballero!CQ39*(1+4.6%)</f>
        <v>2615000</v>
      </c>
      <c r="CR39" s="9">
        <f>RopaCaballero!CR39*(1+4.6%)</f>
        <v>2615000</v>
      </c>
      <c r="CS39" s="9">
        <f>RopaCaballero!CS39*(1+4.6%)</f>
        <v>2615000</v>
      </c>
      <c r="CT39" s="9">
        <f>RopaCaballero!CT39*(1+4.6%)</f>
        <v>2615000</v>
      </c>
      <c r="CU39" s="9">
        <f>RopaCaballero!CU39*(1+4.6%)</f>
        <v>2615000</v>
      </c>
      <c r="CV39" s="9">
        <f>RopaCaballero!CV39*(1+4.6%)</f>
        <v>2615000</v>
      </c>
      <c r="CW39" s="9">
        <f>RopaCaballero!CW39*(1+4.6%)</f>
        <v>2615000</v>
      </c>
      <c r="CX39" s="9">
        <f>RopaCaballero!CX39*(1+4.6%)</f>
        <v>2615000</v>
      </c>
      <c r="CY39" s="9">
        <f>RopaCaballero!CY39*(1+4.6%)</f>
        <v>2615000</v>
      </c>
      <c r="CZ39" s="9">
        <f>RopaCaballero!CZ39*(1+4.6%)</f>
        <v>2615000</v>
      </c>
      <c r="DA39" s="9">
        <f>RopaCaballero!DA39*(1+4.6%)</f>
        <v>2615000</v>
      </c>
      <c r="DB39" s="9">
        <f>RopaCaballero!DB39*(1+4.6%)</f>
        <v>2615000</v>
      </c>
      <c r="DC39" s="9">
        <f>RopaCaballero!DC39*(1+4.6%)</f>
        <v>2615000</v>
      </c>
      <c r="DD39" s="9">
        <f>RopaCaballero!DD39*(1+4.6%)</f>
        <v>2615000</v>
      </c>
      <c r="DE39" s="9">
        <f>RopaCaballero!DE39*(1+4.6%)</f>
        <v>2615000</v>
      </c>
      <c r="DF39" s="9">
        <f>RopaCaballero!DF39*(1+4.6%)</f>
        <v>2615000</v>
      </c>
      <c r="DG39" s="9">
        <f>RopaCaballero!DG39*(1+4.6%)</f>
        <v>2615000</v>
      </c>
      <c r="DH39" s="9">
        <f>RopaCaballero!DH39*(1+4.6%)</f>
        <v>2615000</v>
      </c>
      <c r="DI39" s="9">
        <f>RopaCaballero!DI39*(1+4.6%)</f>
        <v>2615000</v>
      </c>
      <c r="DJ39" s="9">
        <f>RopaCaballero!DJ39*(1+4.6%)</f>
        <v>2615000</v>
      </c>
      <c r="DK39" s="9">
        <f>RopaCaballero!DK39*(1+4.6%)</f>
        <v>2615000</v>
      </c>
      <c r="DL39" s="9">
        <f>RopaCaballero!DL39*(1+4.6%)</f>
        <v>2615000</v>
      </c>
      <c r="DM39" s="9">
        <f>RopaCaballero!DM39*(1+4.6%)</f>
        <v>2615000</v>
      </c>
      <c r="DN39" s="9">
        <f>RopaCaballero!DN39*(1+4.6%)</f>
        <v>2615000</v>
      </c>
      <c r="DO39" s="9">
        <f>RopaCaballero!DO39*(1+4.6%)</f>
        <v>2615000</v>
      </c>
      <c r="DP39" s="9">
        <f>RopaCaballero!DP39*(1+4.6%)</f>
        <v>2615000</v>
      </c>
      <c r="DQ39" s="9">
        <f>RopaCaballero!DQ39*(1+4.6%)</f>
        <v>2615000</v>
      </c>
      <c r="DR39" s="9">
        <f>RopaCaballero!DR39*(1+4.6%)</f>
        <v>2615000</v>
      </c>
      <c r="DS39" s="9">
        <f>RopaCaballero!DS39*(1+4.6%)</f>
        <v>2615000</v>
      </c>
      <c r="DT39" s="9">
        <f>RopaCaballero!DT39*(1+4.6%)</f>
        <v>2615000</v>
      </c>
      <c r="DU39" s="9">
        <f>RopaCaballero!DU39*(1+4.6%)</f>
        <v>2615000</v>
      </c>
      <c r="DV39" s="9">
        <f>RopaCaballero!DV39*(1+4.6%)</f>
        <v>2615000</v>
      </c>
      <c r="DW39" s="9">
        <f>RopaCaballero!DW39*(1+4.6%)</f>
        <v>2615000</v>
      </c>
      <c r="DX39" s="9">
        <f>RopaCaballero!DX39*(1+4.6%)</f>
        <v>2615000</v>
      </c>
      <c r="DY39" s="9">
        <f>RopaCaballero!DY39*(1+4.6%)</f>
        <v>2615000</v>
      </c>
      <c r="DZ39" s="9">
        <f>RopaCaballero!DZ39*(1+4.6%)</f>
        <v>2615000</v>
      </c>
      <c r="EA39" s="9">
        <f>RopaCaballero!EA39*(1+4.6%)</f>
        <v>2615000</v>
      </c>
      <c r="EB39" s="9">
        <f>RopaCaballero!EB39*(1+4.6%)</f>
        <v>2615000</v>
      </c>
      <c r="EC39" s="9">
        <f>RopaCaballero!EC39*(1+4.6%)</f>
        <v>2615000</v>
      </c>
      <c r="ED39" s="9">
        <f>RopaCaballero!ED39*(1+4.6%)</f>
        <v>2615000</v>
      </c>
      <c r="EE39" s="9">
        <f>RopaCaballero!EE39*(1+4.6%)</f>
        <v>2615000</v>
      </c>
      <c r="EF39" s="9">
        <f>RopaCaballero!EF39*(1+4.6%)</f>
        <v>2615000</v>
      </c>
      <c r="EG39" s="9">
        <f>RopaCaballero!EG39*(1+4.6%)</f>
        <v>2615000</v>
      </c>
      <c r="EH39" s="9">
        <f>RopaCaballero!EH39*(1+4.6%)</f>
        <v>2615000</v>
      </c>
      <c r="EI39" s="9">
        <f>RopaCaballero!EI39*(1+4.6%)</f>
        <v>2615000</v>
      </c>
      <c r="EJ39" s="9">
        <f>RopaCaballero!EJ39*(1+4.6%)</f>
        <v>2615000</v>
      </c>
      <c r="EK39" s="9">
        <f>RopaCaballero!EK39*(1+4.6%)</f>
        <v>2615000</v>
      </c>
      <c r="EL39" s="9">
        <f>RopaCaballero!EL39*(1+4.6%)</f>
        <v>2615000</v>
      </c>
      <c r="EM39" s="9">
        <f>RopaCaballero!EM39*(1+4.6%)</f>
        <v>2615000</v>
      </c>
      <c r="EN39" s="9">
        <f>RopaCaballero!EN39*(1+4.6%)</f>
        <v>2615000</v>
      </c>
      <c r="EO39" s="9">
        <f>RopaCaballero!EO39*(1+4.6%)</f>
        <v>2615000</v>
      </c>
      <c r="EP39" s="9">
        <f>RopaCaballero!EP39*(1+4.6%)</f>
        <v>2615000</v>
      </c>
      <c r="EQ39" s="9">
        <f>RopaCaballero!EQ39*(1+4.6%)</f>
        <v>2615000</v>
      </c>
      <c r="ER39" s="9">
        <f>RopaCaballero!ER39*(1+4.6%)</f>
        <v>2615000</v>
      </c>
      <c r="ES39" s="9">
        <f>RopaCaballero!ES39*(1+4.6%)</f>
        <v>2615000</v>
      </c>
      <c r="ET39" s="9">
        <f>RopaCaballero!ET39*(1+4.6%)</f>
        <v>2615000</v>
      </c>
      <c r="EU39" s="9">
        <f>RopaCaballero!EU39*(1+4.6%)</f>
        <v>2615000</v>
      </c>
      <c r="EV39" s="9">
        <f>RopaCaballero!EV39*(1+4.6%)</f>
        <v>2615000</v>
      </c>
      <c r="EW39" s="9">
        <f>RopaCaballero!EW39*(1+4.6%)</f>
        <v>2615000</v>
      </c>
      <c r="EX39" s="9">
        <f>RopaCaballero!EX39*(1+4.6%)</f>
        <v>2615000</v>
      </c>
      <c r="EY39" s="9">
        <f>RopaCaballero!EY39*(1+4.6%)</f>
        <v>2615000</v>
      </c>
      <c r="EZ39" s="9">
        <f>RopaCaballero!EZ39*(1+4.6%)</f>
        <v>2615000</v>
      </c>
      <c r="FA39" s="9">
        <f>RopaCaballero!FA39*(1+4.6%)</f>
        <v>2615000</v>
      </c>
      <c r="FB39" s="9">
        <f>RopaCaballero!FB39*(1+4.6%)</f>
        <v>2615000</v>
      </c>
      <c r="FC39" s="9">
        <f>RopaCaballero!FC39*(1+4.6%)</f>
        <v>2615000</v>
      </c>
      <c r="FD39" s="9">
        <f>RopaCaballero!FD39*(1+4.6%)</f>
        <v>2615000</v>
      </c>
      <c r="FE39" s="9">
        <f>RopaCaballero!FE39*(1+4.6%)</f>
        <v>2615000</v>
      </c>
      <c r="FF39" s="9">
        <f>RopaCaballero!FF39*(1+4.6%)</f>
        <v>2615000</v>
      </c>
      <c r="FG39" s="9">
        <f>RopaCaballero!FG39*(1+4.6%)</f>
        <v>2615000</v>
      </c>
      <c r="FH39" s="9">
        <f>RopaCaballero!FH39*(1+4.6%)</f>
        <v>2615000</v>
      </c>
      <c r="FI39" s="9">
        <f>RopaCaballero!FI39*(1+4.6%)</f>
        <v>2615000</v>
      </c>
      <c r="FJ39" s="3">
        <f t="shared" si="81"/>
        <v>345180</v>
      </c>
      <c r="FK39" s="3">
        <f t="shared" si="82"/>
        <v>345180</v>
      </c>
      <c r="FL39" s="3">
        <f t="shared" si="83"/>
        <v>345180</v>
      </c>
      <c r="FM39" s="3">
        <f t="shared" si="1"/>
        <v>345180</v>
      </c>
      <c r="FN39" s="3">
        <f t="shared" si="2"/>
        <v>345180</v>
      </c>
      <c r="FO39" s="3">
        <f t="shared" si="3"/>
        <v>345180</v>
      </c>
      <c r="FP39" s="3">
        <f t="shared" si="4"/>
        <v>307524</v>
      </c>
      <c r="FQ39" s="3">
        <f t="shared" si="5"/>
        <v>307524</v>
      </c>
      <c r="FR39" s="3">
        <f t="shared" si="6"/>
        <v>307524</v>
      </c>
      <c r="FS39" s="3">
        <f t="shared" si="7"/>
        <v>316938</v>
      </c>
      <c r="FT39" s="3">
        <f t="shared" si="8"/>
        <v>316938</v>
      </c>
      <c r="FU39" s="3">
        <f t="shared" si="9"/>
        <v>316938</v>
      </c>
      <c r="FV39" s="3">
        <f t="shared" si="84"/>
        <v>160038</v>
      </c>
      <c r="FW39" s="3">
        <f t="shared" si="85"/>
        <v>160038</v>
      </c>
      <c r="FX39" s="3">
        <f t="shared" si="86"/>
        <v>160038</v>
      </c>
      <c r="FY39" s="3">
        <f t="shared" si="11"/>
        <v>150624</v>
      </c>
      <c r="FZ39" s="3">
        <f t="shared" si="12"/>
        <v>150624</v>
      </c>
      <c r="GA39" s="3">
        <f t="shared" si="13"/>
        <v>150624</v>
      </c>
      <c r="GB39" s="3">
        <f t="shared" si="14"/>
        <v>150624</v>
      </c>
      <c r="GC39" s="3">
        <f t="shared" si="15"/>
        <v>150624</v>
      </c>
      <c r="GD39" s="3">
        <f t="shared" si="16"/>
        <v>150624</v>
      </c>
      <c r="GE39" s="3">
        <f t="shared" si="17"/>
        <v>160038</v>
      </c>
      <c r="GF39" s="3">
        <f t="shared" si="18"/>
        <v>160038</v>
      </c>
      <c r="GG39" s="3">
        <f t="shared" si="19"/>
        <v>160038</v>
      </c>
      <c r="GH39" s="14">
        <f t="shared" si="20"/>
        <v>20920</v>
      </c>
      <c r="GI39" s="3">
        <f t="shared" si="21"/>
        <v>20920</v>
      </c>
      <c r="GJ39" s="3">
        <f t="shared" si="22"/>
        <v>20920</v>
      </c>
      <c r="GK39" s="3">
        <f t="shared" si="23"/>
        <v>18828</v>
      </c>
      <c r="GL39" s="3">
        <f t="shared" si="24"/>
        <v>18828</v>
      </c>
      <c r="GM39" s="3">
        <f t="shared" si="25"/>
        <v>18828</v>
      </c>
      <c r="GN39" s="3">
        <f t="shared" si="26"/>
        <v>26150</v>
      </c>
      <c r="GO39" s="3">
        <f t="shared" si="27"/>
        <v>26150</v>
      </c>
      <c r="GP39" s="3">
        <f t="shared" si="28"/>
        <v>26150</v>
      </c>
      <c r="GQ39" s="3">
        <f t="shared" si="29"/>
        <v>31380</v>
      </c>
      <c r="GR39" s="3">
        <f t="shared" si="30"/>
        <v>31380</v>
      </c>
      <c r="GS39" s="3">
        <f t="shared" si="31"/>
        <v>31380</v>
      </c>
      <c r="GT39" s="3">
        <f t="shared" si="32"/>
        <v>17782</v>
      </c>
      <c r="GU39" s="3">
        <f t="shared" si="33"/>
        <v>17782</v>
      </c>
      <c r="GV39" s="3">
        <f t="shared" si="34"/>
        <v>17782</v>
      </c>
      <c r="GW39" s="3">
        <f t="shared" si="35"/>
        <v>17782</v>
      </c>
      <c r="GX39" s="3">
        <f t="shared" si="36"/>
        <v>17782</v>
      </c>
      <c r="GY39" s="3">
        <f t="shared" si="37"/>
        <v>17782</v>
      </c>
      <c r="GZ39" s="3">
        <f t="shared" si="38"/>
        <v>313.8</v>
      </c>
      <c r="HA39" s="3">
        <f t="shared" si="38"/>
        <v>8368000</v>
      </c>
      <c r="HB39" s="3">
        <f t="shared" si="38"/>
        <v>8368000</v>
      </c>
      <c r="HC39" s="3">
        <f t="shared" si="39"/>
        <v>7845000</v>
      </c>
      <c r="HD39" s="3">
        <f t="shared" si="40"/>
        <v>7845000</v>
      </c>
      <c r="HE39" s="3">
        <f t="shared" si="41"/>
        <v>7845000</v>
      </c>
      <c r="HF39" s="3">
        <f t="shared" si="42"/>
        <v>7845000</v>
      </c>
      <c r="HG39" s="3">
        <f t="shared" si="43"/>
        <v>7845000</v>
      </c>
      <c r="HH39" s="3">
        <f t="shared" si="44"/>
        <v>7845000</v>
      </c>
      <c r="HI39" s="3">
        <f t="shared" si="45"/>
        <v>7845000</v>
      </c>
      <c r="HJ39" s="3">
        <f t="shared" si="46"/>
        <v>7845000</v>
      </c>
      <c r="HK39" s="3">
        <f t="shared" si="47"/>
        <v>7845000</v>
      </c>
      <c r="HL39" s="3">
        <f t="shared" si="48"/>
        <v>7845000</v>
      </c>
      <c r="HM39" s="3">
        <f t="shared" si="49"/>
        <v>7845000</v>
      </c>
      <c r="HN39" s="3">
        <f t="shared" si="50"/>
        <v>7845000</v>
      </c>
      <c r="HO39" s="3">
        <f t="shared" si="51"/>
        <v>7845000</v>
      </c>
      <c r="HP39" s="3">
        <f t="shared" si="52"/>
        <v>7845000</v>
      </c>
      <c r="HQ39" s="3">
        <f t="shared" si="53"/>
        <v>7845000</v>
      </c>
      <c r="HR39" s="3">
        <f t="shared" si="54"/>
        <v>7845000</v>
      </c>
      <c r="HS39" s="3">
        <f t="shared" si="55"/>
        <v>7845000</v>
      </c>
      <c r="HT39" s="3">
        <f t="shared" si="56"/>
        <v>7845000</v>
      </c>
      <c r="HU39" s="3">
        <f t="shared" si="57"/>
        <v>7845000</v>
      </c>
      <c r="HV39" s="3">
        <f t="shared" si="58"/>
        <v>7845000</v>
      </c>
      <c r="HW39" s="3">
        <f t="shared" si="59"/>
        <v>7845000</v>
      </c>
      <c r="HX39" s="3">
        <f t="shared" si="60"/>
        <v>5230000</v>
      </c>
      <c r="HY39" s="3">
        <f t="shared" si="61"/>
        <v>5230000</v>
      </c>
      <c r="HZ39" s="3">
        <f t="shared" si="62"/>
        <v>5230000</v>
      </c>
      <c r="IA39" s="3">
        <f t="shared" si="63"/>
        <v>5230000</v>
      </c>
      <c r="IB39" s="3">
        <f t="shared" si="64"/>
        <v>5230000</v>
      </c>
      <c r="IC39" s="3">
        <f t="shared" si="65"/>
        <v>5230000</v>
      </c>
      <c r="ID39" s="3">
        <f t="shared" si="66"/>
        <v>5230000</v>
      </c>
      <c r="IE39" s="3">
        <f t="shared" si="67"/>
        <v>5230000</v>
      </c>
      <c r="IF39" s="3">
        <f t="shared" si="68"/>
        <v>5230000</v>
      </c>
      <c r="IG39" s="3">
        <f t="shared" si="69"/>
        <v>5230000</v>
      </c>
      <c r="IH39" s="3">
        <f t="shared" si="70"/>
        <v>5230000</v>
      </c>
      <c r="II39" s="3">
        <f t="shared" si="71"/>
        <v>5230000</v>
      </c>
      <c r="IJ39" s="3">
        <f t="shared" si="72"/>
        <v>5230000</v>
      </c>
      <c r="IK39" s="3">
        <f t="shared" si="73"/>
        <v>5230000</v>
      </c>
      <c r="IL39" s="3">
        <f t="shared" si="74"/>
        <v>5230000</v>
      </c>
      <c r="IM39" s="3">
        <f t="shared" si="75"/>
        <v>5230000</v>
      </c>
      <c r="IN39" s="3">
        <f t="shared" si="76"/>
        <v>5230000</v>
      </c>
      <c r="IO39" s="3">
        <f t="shared" si="77"/>
        <v>7845000</v>
      </c>
      <c r="IP39" s="3">
        <f t="shared" si="78"/>
        <v>5230000</v>
      </c>
      <c r="IQ39" s="3">
        <f t="shared" si="79"/>
        <v>5230000</v>
      </c>
      <c r="IR39" s="3">
        <f t="shared" si="80"/>
        <v>5230000</v>
      </c>
      <c r="IS39" s="3">
        <f t="array" ref="IS39">SUM(IF($C$2:$IR$2&gt;=1,C39:IR39,0))</f>
        <v>90455988</v>
      </c>
      <c r="IT39" s="5" t="s">
        <v>164</v>
      </c>
    </row>
    <row r="40" spans="1:254" x14ac:dyDescent="0.2">
      <c r="A40" s="2" t="s">
        <v>129</v>
      </c>
      <c r="B40" s="1" t="s">
        <v>10</v>
      </c>
      <c r="C40" s="9">
        <f>RopaCaballero!C40*(1+4.6%)</f>
        <v>156900</v>
      </c>
      <c r="D40" s="9">
        <f>RopaCaballero!D40*(1+4.6%)</f>
        <v>73220</v>
      </c>
      <c r="E40" s="9">
        <f>RopaCaballero!E40*(1+4.6%)</f>
        <v>67990</v>
      </c>
      <c r="F40" s="9">
        <f>RopaCaballero!F40*(1+4.6%)</f>
        <v>31380</v>
      </c>
      <c r="G40" s="9">
        <f>RopaCaballero!G40*(1+4.6%)</f>
        <v>83680</v>
      </c>
      <c r="H40" s="9">
        <f>RopaCaballero!H40*(1+4.6%)</f>
        <v>47070</v>
      </c>
      <c r="I40" s="9">
        <f>RopaCaballero!I40*(1+4.6%)</f>
        <v>31380</v>
      </c>
      <c r="J40" s="9">
        <f>RopaCaballero!J40*(1+4.6%)</f>
        <v>41840</v>
      </c>
      <c r="K40" s="9">
        <f>RopaCaballero!K40*(1+4.6%)</f>
        <v>47070</v>
      </c>
      <c r="L40" s="9">
        <f>RopaCaballero!L40*(1+4.6%)</f>
        <v>62760</v>
      </c>
      <c r="M40" s="9">
        <f>RopaCaballero!M40*(1+4.6%)</f>
        <v>62760</v>
      </c>
      <c r="N40" s="9">
        <f>RopaCaballero!N40*(1+4.6%)</f>
        <v>62760</v>
      </c>
      <c r="O40" s="9">
        <f>RopaCaballero!O40*(1+4.6%)</f>
        <v>26150</v>
      </c>
      <c r="P40" s="9">
        <f>RopaCaballero!P40*(1+4.6%)</f>
        <v>15690</v>
      </c>
      <c r="Q40" s="9">
        <f>RopaCaballero!Q40*(1+4.6%)</f>
        <v>15690</v>
      </c>
      <c r="R40" s="9">
        <f>RopaCaballero!R40*(1+4.6%)</f>
        <v>20920</v>
      </c>
      <c r="S40" s="9">
        <f>RopaCaballero!S40*(1+4.6%)</f>
        <v>146440</v>
      </c>
      <c r="T40" s="9">
        <f>RopaCaballero!T40*(1+4.6%)</f>
        <v>67990</v>
      </c>
      <c r="U40" s="9">
        <f>RopaCaballero!U40*(1+4.6%)</f>
        <v>62760</v>
      </c>
      <c r="V40" s="9">
        <f>RopaCaballero!V40*(1+4.6%)</f>
        <v>26150</v>
      </c>
      <c r="W40" s="9">
        <f>RopaCaballero!W40*(1+4.6%)</f>
        <v>73220</v>
      </c>
      <c r="X40" s="9">
        <f>RopaCaballero!X40*(1+4.6%)</f>
        <v>41840</v>
      </c>
      <c r="Y40" s="9">
        <f>RopaCaballero!Y40*(1+4.6%)</f>
        <v>26150</v>
      </c>
      <c r="Z40" s="9">
        <f>RopaCaballero!Z40*(1+4.6%)</f>
        <v>36610</v>
      </c>
      <c r="AA40" s="9">
        <f>RopaCaballero!AA40*(1+4.6%)</f>
        <v>41840</v>
      </c>
      <c r="AB40" s="9">
        <f>RopaCaballero!AB40*(1+4.6%)</f>
        <v>52300</v>
      </c>
      <c r="AC40" s="9">
        <f>RopaCaballero!AC40*(1+4.6%)</f>
        <v>57530</v>
      </c>
      <c r="AD40" s="9">
        <f>RopaCaballero!AD40*(1+4.6%)</f>
        <v>57530</v>
      </c>
      <c r="AE40" s="9">
        <f>RopaCaballero!AE40*(1+4.6%)</f>
        <v>20920</v>
      </c>
      <c r="AF40" s="9">
        <f>RopaCaballero!AF40*(1+4.6%)</f>
        <v>12552</v>
      </c>
      <c r="AG40" s="9">
        <f>RopaCaballero!AG40*(1+4.6%)</f>
        <v>12552</v>
      </c>
      <c r="AH40" s="9">
        <f>RopaCaballero!AH40*(1+4.6%)</f>
        <v>15690</v>
      </c>
      <c r="AI40" s="9">
        <f>RopaCaballero!AI40*(1+4.6%)</f>
        <v>135980</v>
      </c>
      <c r="AJ40" s="9">
        <f>RopaCaballero!AJ40*(1+4.6%)</f>
        <v>62760</v>
      </c>
      <c r="AK40" s="9">
        <f>RopaCaballero!AK40*(1+4.6%)</f>
        <v>57530</v>
      </c>
      <c r="AL40" s="9">
        <f>RopaCaballero!AL40*(1+4.6%)</f>
        <v>20920</v>
      </c>
      <c r="AM40" s="9">
        <f>RopaCaballero!AM40*(1+4.6%)</f>
        <v>62760</v>
      </c>
      <c r="AN40" s="9">
        <f>RopaCaballero!AN40*(1+4.6%)</f>
        <v>36610</v>
      </c>
      <c r="AO40" s="9">
        <f>RopaCaballero!AO40*(1+4.6%)</f>
        <v>20920</v>
      </c>
      <c r="AP40" s="9">
        <f>RopaCaballero!AP40*(1+4.6%)</f>
        <v>31380</v>
      </c>
      <c r="AQ40" s="9">
        <f>RopaCaballero!AQ40*(1+4.6%)</f>
        <v>36610</v>
      </c>
      <c r="AR40" s="9">
        <f>RopaCaballero!AR40*(1+4.6%)</f>
        <v>41840</v>
      </c>
      <c r="AS40" s="9">
        <f>RopaCaballero!AS40*(1+4.6%)</f>
        <v>52300</v>
      </c>
      <c r="AT40" s="9">
        <f>RopaCaballero!AT40*(1+4.6%)</f>
        <v>52300</v>
      </c>
      <c r="AU40" s="9">
        <f>RopaCaballero!AU40*(1+4.6%)</f>
        <v>15690</v>
      </c>
      <c r="AV40" s="9">
        <f>RopaCaballero!AV40*(1+4.6%)</f>
        <v>10460</v>
      </c>
      <c r="AW40" s="9">
        <f>RopaCaballero!AW40*(1+4.6%)</f>
        <v>10460</v>
      </c>
      <c r="AX40" s="9">
        <f>RopaCaballero!AX40*(1+4.6%)</f>
        <v>10460</v>
      </c>
      <c r="AY40" s="9">
        <f>RopaCaballero!AY40*(1+4.6%)</f>
        <v>748151.5</v>
      </c>
      <c r="AZ40" s="9">
        <f>RopaCaballero!AZ40*(1+4.6%)</f>
        <v>769071.5</v>
      </c>
      <c r="BA40" s="9">
        <f>RopaCaballero!BA40*(1+4.6%)</f>
        <v>769071.5</v>
      </c>
      <c r="BB40" s="9">
        <f>RopaCaballero!BB40*(1+4.6%)</f>
        <v>3138000</v>
      </c>
      <c r="BC40" s="9">
        <f>RopaCaballero!BC40*(1+4.6%)</f>
        <v>3138000</v>
      </c>
      <c r="BD40" s="9">
        <f>RopaCaballero!BD40*(1+4.6%)</f>
        <v>3138000</v>
      </c>
      <c r="BE40" s="9">
        <f>RopaCaballero!BE40*(1+4.6%)</f>
        <v>3138000</v>
      </c>
      <c r="BF40" s="9">
        <f>RopaCaballero!BF40*(1+4.6%)</f>
        <v>3138000</v>
      </c>
      <c r="BG40" s="9">
        <f>RopaCaballero!BG40*(1+4.6%)</f>
        <v>3138000</v>
      </c>
      <c r="BH40" s="9">
        <f>RopaCaballero!BH40*(1+4.6%)</f>
        <v>3138000</v>
      </c>
      <c r="BI40" s="9">
        <f>RopaCaballero!BI40*(1+4.6%)</f>
        <v>3138000</v>
      </c>
      <c r="BJ40" s="9">
        <f>RopaCaballero!BJ40*(1+4.6%)</f>
        <v>3138000</v>
      </c>
      <c r="BK40" s="9">
        <f>RopaCaballero!BK40*(1+4.6%)</f>
        <v>3138000</v>
      </c>
      <c r="BL40" s="9">
        <f>RopaCaballero!BL40*(1+4.6%)</f>
        <v>3138000</v>
      </c>
      <c r="BM40" s="9">
        <f>RopaCaballero!BM40*(1+4.6%)</f>
        <v>3138000</v>
      </c>
      <c r="BN40" s="9">
        <f>RopaCaballero!BN40*(1+4.6%)</f>
        <v>3138000</v>
      </c>
      <c r="BO40" s="9">
        <f>RopaCaballero!BO40*(1+4.6%)</f>
        <v>3138000</v>
      </c>
      <c r="BP40" s="9">
        <f>RopaCaballero!BP40*(1+4.6%)</f>
        <v>3138000</v>
      </c>
      <c r="BQ40" s="9">
        <f>RopaCaballero!BQ40*(1+4.6%)</f>
        <v>3138000</v>
      </c>
      <c r="BR40" s="9">
        <f>RopaCaballero!BR40*(1+4.6%)</f>
        <v>4184000</v>
      </c>
      <c r="BS40" s="9">
        <f>RopaCaballero!BS40*(1+4.6%)</f>
        <v>4184000</v>
      </c>
      <c r="BT40" s="9">
        <f>RopaCaballero!BT40*(1+4.6%)</f>
        <v>4184000</v>
      </c>
      <c r="BU40" s="9">
        <f>RopaCaballero!BU40*(1+4.6%)</f>
        <v>4184000</v>
      </c>
      <c r="BV40" s="9">
        <f>RopaCaballero!BV40*(1+4.6%)</f>
        <v>4184000</v>
      </c>
      <c r="BW40" s="9">
        <f>RopaCaballero!BW40*(1+4.6%)</f>
        <v>4184000</v>
      </c>
      <c r="BX40" s="9">
        <f>RopaCaballero!BX40*(1+4.6%)</f>
        <v>4184000</v>
      </c>
      <c r="BY40" s="9">
        <f>RopaCaballero!BY40*(1+4.6%)</f>
        <v>4184000</v>
      </c>
      <c r="BZ40" s="9">
        <f>RopaCaballero!BZ40*(1+4.6%)</f>
        <v>4184000</v>
      </c>
      <c r="CA40" s="9">
        <f>RopaCaballero!CA40*(1+4.6%)</f>
        <v>4184000</v>
      </c>
      <c r="CB40" s="9">
        <f>RopaCaballero!CB40*(1+4.6%)</f>
        <v>4184000</v>
      </c>
      <c r="CC40" s="9">
        <f>RopaCaballero!CC40*(1+4.6%)</f>
        <v>4184000</v>
      </c>
      <c r="CD40" s="9">
        <f>RopaCaballero!CD40*(1+4.6%)</f>
        <v>4184000</v>
      </c>
      <c r="CE40" s="9">
        <f>RopaCaballero!CE40*(1+4.6%)</f>
        <v>4184000</v>
      </c>
      <c r="CF40" s="9">
        <f>RopaCaballero!CF40*(1+4.6%)</f>
        <v>4184000</v>
      </c>
      <c r="CG40" s="9">
        <f>RopaCaballero!CG40*(1+4.6%)</f>
        <v>4184000</v>
      </c>
      <c r="CH40" s="9">
        <f>RopaCaballero!CH40*(1+4.6%)</f>
        <v>4707000</v>
      </c>
      <c r="CI40" s="9">
        <f>RopaCaballero!CI40*(1+4.6%)</f>
        <v>4707000</v>
      </c>
      <c r="CJ40" s="9">
        <f>RopaCaballero!CJ40*(1+4.6%)</f>
        <v>4707000</v>
      </c>
      <c r="CK40" s="9">
        <f>RopaCaballero!CK40*(1+4.6%)</f>
        <v>4707000</v>
      </c>
      <c r="CL40" s="9">
        <f>RopaCaballero!CL40*(1+4.6%)</f>
        <v>4707000</v>
      </c>
      <c r="CM40" s="9">
        <f>RopaCaballero!CM40*(1+4.6%)</f>
        <v>4707000</v>
      </c>
      <c r="CN40" s="9">
        <f>RopaCaballero!CN40*(1+4.6%)</f>
        <v>4707000</v>
      </c>
      <c r="CO40" s="9">
        <f>RopaCaballero!CO40*(1+4.6%)</f>
        <v>4707000</v>
      </c>
      <c r="CP40" s="9">
        <f>RopaCaballero!CP40*(1+4.6%)</f>
        <v>4707000</v>
      </c>
      <c r="CQ40" s="9">
        <f>RopaCaballero!CQ40*(1+4.6%)</f>
        <v>4707000</v>
      </c>
      <c r="CR40" s="9">
        <f>RopaCaballero!CR40*(1+4.6%)</f>
        <v>4707000</v>
      </c>
      <c r="CS40" s="9">
        <f>RopaCaballero!CS40*(1+4.6%)</f>
        <v>4707000</v>
      </c>
      <c r="CT40" s="9">
        <f>RopaCaballero!CT40*(1+4.6%)</f>
        <v>4707000</v>
      </c>
      <c r="CU40" s="9">
        <f>RopaCaballero!CU40*(1+4.6%)</f>
        <v>4707000</v>
      </c>
      <c r="CV40" s="9">
        <f>RopaCaballero!CV40*(1+4.6%)</f>
        <v>4707000</v>
      </c>
      <c r="CW40" s="9">
        <f>RopaCaballero!CW40*(1+4.6%)</f>
        <v>4707000</v>
      </c>
      <c r="CX40" s="9">
        <f>RopaCaballero!CX40*(1+4.6%)</f>
        <v>6276000</v>
      </c>
      <c r="CY40" s="9">
        <f>RopaCaballero!CY40*(1+4.6%)</f>
        <v>6276000</v>
      </c>
      <c r="CZ40" s="9">
        <f>RopaCaballero!CZ40*(1+4.6%)</f>
        <v>6276000</v>
      </c>
      <c r="DA40" s="9">
        <f>RopaCaballero!DA40*(1+4.6%)</f>
        <v>6276000</v>
      </c>
      <c r="DB40" s="9">
        <f>RopaCaballero!DB40*(1+4.6%)</f>
        <v>6276000</v>
      </c>
      <c r="DC40" s="9">
        <f>RopaCaballero!DC40*(1+4.6%)</f>
        <v>6276000</v>
      </c>
      <c r="DD40" s="9">
        <f>RopaCaballero!DD40*(1+4.6%)</f>
        <v>6276000</v>
      </c>
      <c r="DE40" s="9">
        <f>RopaCaballero!DE40*(1+4.6%)</f>
        <v>6276000</v>
      </c>
      <c r="DF40" s="9">
        <f>RopaCaballero!DF40*(1+4.6%)</f>
        <v>6276000</v>
      </c>
      <c r="DG40" s="9">
        <f>RopaCaballero!DG40*(1+4.6%)</f>
        <v>6276000</v>
      </c>
      <c r="DH40" s="9">
        <f>RopaCaballero!DH40*(1+4.6%)</f>
        <v>6276000</v>
      </c>
      <c r="DI40" s="9">
        <f>RopaCaballero!DI40*(1+4.6%)</f>
        <v>6276000</v>
      </c>
      <c r="DJ40" s="9">
        <f>RopaCaballero!DJ40*(1+4.6%)</f>
        <v>6276000</v>
      </c>
      <c r="DK40" s="9">
        <f>RopaCaballero!DK40*(1+4.6%)</f>
        <v>6276000</v>
      </c>
      <c r="DL40" s="9">
        <f>RopaCaballero!DL40*(1+4.6%)</f>
        <v>6276000</v>
      </c>
      <c r="DM40" s="9">
        <f>RopaCaballero!DM40*(1+4.6%)</f>
        <v>6276000</v>
      </c>
      <c r="DN40" s="9">
        <f>RopaCaballero!DN40*(1+4.6%)</f>
        <v>12552000</v>
      </c>
      <c r="DO40" s="9">
        <f>RopaCaballero!DO40*(1+4.6%)</f>
        <v>12552000</v>
      </c>
      <c r="DP40" s="9">
        <f>RopaCaballero!DP40*(1+4.6%)</f>
        <v>12552000</v>
      </c>
      <c r="DQ40" s="9">
        <f>RopaCaballero!DQ40*(1+4.6%)</f>
        <v>12552000</v>
      </c>
      <c r="DR40" s="9">
        <f>RopaCaballero!DR40*(1+4.6%)</f>
        <v>12552000</v>
      </c>
      <c r="DS40" s="9">
        <f>RopaCaballero!DS40*(1+4.6%)</f>
        <v>12552000</v>
      </c>
      <c r="DT40" s="9">
        <f>RopaCaballero!DT40*(1+4.6%)</f>
        <v>12552000</v>
      </c>
      <c r="DU40" s="9">
        <f>RopaCaballero!DU40*(1+4.6%)</f>
        <v>12552000</v>
      </c>
      <c r="DV40" s="9">
        <f>RopaCaballero!DV40*(1+4.6%)</f>
        <v>12552000</v>
      </c>
      <c r="DW40" s="9">
        <f>RopaCaballero!DW40*(1+4.6%)</f>
        <v>12552000</v>
      </c>
      <c r="DX40" s="9">
        <f>RopaCaballero!DX40*(1+4.6%)</f>
        <v>12552000</v>
      </c>
      <c r="DY40" s="9">
        <f>RopaCaballero!DY40*(1+4.6%)</f>
        <v>12552000</v>
      </c>
      <c r="DZ40" s="9">
        <f>RopaCaballero!DZ40*(1+4.6%)</f>
        <v>12552000</v>
      </c>
      <c r="EA40" s="9">
        <f>RopaCaballero!EA40*(1+4.6%)</f>
        <v>12552000</v>
      </c>
      <c r="EB40" s="9">
        <f>RopaCaballero!EB40*(1+4.6%)</f>
        <v>12552000</v>
      </c>
      <c r="EC40" s="9">
        <f>RopaCaballero!EC40*(1+4.6%)</f>
        <v>12552000</v>
      </c>
      <c r="ED40" s="9">
        <f>RopaCaballero!ED40*(1+4.6%)</f>
        <v>20920000</v>
      </c>
      <c r="EE40" s="9">
        <f>RopaCaballero!EE40*(1+4.6%)</f>
        <v>20920000</v>
      </c>
      <c r="EF40" s="9">
        <f>RopaCaballero!EF40*(1+4.6%)</f>
        <v>20920000</v>
      </c>
      <c r="EG40" s="9">
        <f>RopaCaballero!EG40*(1+4.6%)</f>
        <v>20920000</v>
      </c>
      <c r="EH40" s="9">
        <f>RopaCaballero!EH40*(1+4.6%)</f>
        <v>20920000</v>
      </c>
      <c r="EI40" s="9">
        <f>RopaCaballero!EI40*(1+4.6%)</f>
        <v>20920000</v>
      </c>
      <c r="EJ40" s="9">
        <f>RopaCaballero!EJ40*(1+4.6%)</f>
        <v>20920000</v>
      </c>
      <c r="EK40" s="9">
        <f>RopaCaballero!EK40*(1+4.6%)</f>
        <v>20920000</v>
      </c>
      <c r="EL40" s="9">
        <f>RopaCaballero!EL40*(1+4.6%)</f>
        <v>20920000</v>
      </c>
      <c r="EM40" s="9">
        <f>RopaCaballero!EM40*(1+4.6%)</f>
        <v>20920000</v>
      </c>
      <c r="EN40" s="9">
        <f>RopaCaballero!EN40*(1+4.6%)</f>
        <v>20920000</v>
      </c>
      <c r="EO40" s="9">
        <f>RopaCaballero!EO40*(1+4.6%)</f>
        <v>20920000</v>
      </c>
      <c r="EP40" s="9">
        <f>RopaCaballero!EP40*(1+4.6%)</f>
        <v>20920000</v>
      </c>
      <c r="EQ40" s="9">
        <f>RopaCaballero!EQ40*(1+4.6%)</f>
        <v>20920000</v>
      </c>
      <c r="ER40" s="9">
        <f>RopaCaballero!ER40*(1+4.6%)</f>
        <v>20920000</v>
      </c>
      <c r="ES40" s="9">
        <f>RopaCaballero!ES40*(1+4.6%)</f>
        <v>20920000</v>
      </c>
      <c r="ET40" s="9">
        <f>RopaCaballero!ET40*(1+4.6%)</f>
        <v>26150000</v>
      </c>
      <c r="EU40" s="9">
        <f>RopaCaballero!EU40*(1+4.6%)</f>
        <v>26150000</v>
      </c>
      <c r="EV40" s="9">
        <f>RopaCaballero!EV40*(1+4.6%)</f>
        <v>26150000</v>
      </c>
      <c r="EW40" s="9">
        <f>RopaCaballero!EW40*(1+4.6%)</f>
        <v>26150000</v>
      </c>
      <c r="EX40" s="9">
        <f>RopaCaballero!EX40*(1+4.6%)</f>
        <v>26150000</v>
      </c>
      <c r="EY40" s="9">
        <f>RopaCaballero!EY40*(1+4.6%)</f>
        <v>26150000</v>
      </c>
      <c r="EZ40" s="9">
        <f>RopaCaballero!EZ40*(1+4.6%)</f>
        <v>26150000</v>
      </c>
      <c r="FA40" s="9">
        <f>RopaCaballero!FA40*(1+4.6%)</f>
        <v>26150000</v>
      </c>
      <c r="FB40" s="9">
        <f>RopaCaballero!FB40*(1+4.6%)</f>
        <v>26150000</v>
      </c>
      <c r="FC40" s="9">
        <f>RopaCaballero!FC40*(1+4.6%)</f>
        <v>26150000</v>
      </c>
      <c r="FD40" s="9">
        <f>RopaCaballero!FD40*(1+4.6%)</f>
        <v>26150000</v>
      </c>
      <c r="FE40" s="9">
        <f>RopaCaballero!FE40*(1+4.6%)</f>
        <v>26150000</v>
      </c>
      <c r="FF40" s="9">
        <f>RopaCaballero!FF40*(1+4.6%)</f>
        <v>26150000</v>
      </c>
      <c r="FG40" s="9">
        <f>RopaCaballero!FG40*(1+4.6%)</f>
        <v>26150000</v>
      </c>
      <c r="FH40" s="9">
        <f>RopaCaballero!FH40*(1+4.6%)</f>
        <v>26150000</v>
      </c>
      <c r="FI40" s="9">
        <f>RopaCaballero!FI40*(1+4.6%)</f>
        <v>26150000</v>
      </c>
      <c r="FJ40" s="3">
        <f t="shared" si="81"/>
        <v>261500</v>
      </c>
      <c r="FK40" s="3">
        <f t="shared" si="82"/>
        <v>240580</v>
      </c>
      <c r="FL40" s="3">
        <f t="shared" si="83"/>
        <v>219660</v>
      </c>
      <c r="FM40" s="3">
        <f t="shared" si="1"/>
        <v>261500</v>
      </c>
      <c r="FN40" s="3">
        <f t="shared" si="2"/>
        <v>240580</v>
      </c>
      <c r="FO40" s="3">
        <f t="shared" si="3"/>
        <v>219660</v>
      </c>
      <c r="FP40" s="3">
        <f t="shared" si="4"/>
        <v>219660</v>
      </c>
      <c r="FQ40" s="3">
        <f t="shared" si="5"/>
        <v>193510</v>
      </c>
      <c r="FR40" s="3">
        <f t="shared" si="6"/>
        <v>167360</v>
      </c>
      <c r="FS40" s="3">
        <f t="shared" si="7"/>
        <v>219660</v>
      </c>
      <c r="FT40" s="3">
        <f t="shared" si="8"/>
        <v>198740</v>
      </c>
      <c r="FU40" s="3">
        <f t="shared" si="9"/>
        <v>177820</v>
      </c>
      <c r="FV40" s="3">
        <f t="shared" si="84"/>
        <v>130750</v>
      </c>
      <c r="FW40" s="3">
        <f t="shared" si="85"/>
        <v>115060</v>
      </c>
      <c r="FX40" s="3">
        <f t="shared" si="86"/>
        <v>99370</v>
      </c>
      <c r="FY40" s="3">
        <f t="shared" si="11"/>
        <v>130750</v>
      </c>
      <c r="FZ40" s="3">
        <f t="shared" si="12"/>
        <v>115060</v>
      </c>
      <c r="GA40" s="3">
        <f t="shared" si="13"/>
        <v>99370</v>
      </c>
      <c r="GB40" s="3">
        <f t="shared" si="14"/>
        <v>109830</v>
      </c>
      <c r="GC40" s="3">
        <f t="shared" si="15"/>
        <v>94140</v>
      </c>
      <c r="GD40" s="3">
        <f t="shared" si="16"/>
        <v>78450</v>
      </c>
      <c r="GE40" s="3">
        <f t="shared" si="17"/>
        <v>109830</v>
      </c>
      <c r="GF40" s="3">
        <f t="shared" si="18"/>
        <v>99370</v>
      </c>
      <c r="GG40" s="3">
        <f t="shared" si="19"/>
        <v>99370</v>
      </c>
      <c r="GH40" s="14">
        <f t="shared" si="20"/>
        <v>26150</v>
      </c>
      <c r="GI40" s="3">
        <f t="shared" si="21"/>
        <v>20920</v>
      </c>
      <c r="GJ40" s="3">
        <f t="shared" si="22"/>
        <v>15690</v>
      </c>
      <c r="GK40" s="3">
        <f t="shared" si="23"/>
        <v>31380</v>
      </c>
      <c r="GL40" s="3">
        <f t="shared" si="24"/>
        <v>26150</v>
      </c>
      <c r="GM40" s="3">
        <f t="shared" si="25"/>
        <v>20920</v>
      </c>
      <c r="GN40" s="3">
        <f t="shared" si="26"/>
        <v>41840</v>
      </c>
      <c r="GO40" s="3">
        <f t="shared" si="27"/>
        <v>36610</v>
      </c>
      <c r="GP40" s="3">
        <f t="shared" si="28"/>
        <v>31380</v>
      </c>
      <c r="GQ40" s="3">
        <f t="shared" si="29"/>
        <v>20920</v>
      </c>
      <c r="GR40" s="3">
        <f t="shared" si="30"/>
        <v>15690</v>
      </c>
      <c r="GS40" s="3">
        <f t="shared" si="31"/>
        <v>10460</v>
      </c>
      <c r="GT40" s="3">
        <f t="shared" si="32"/>
        <v>15690</v>
      </c>
      <c r="GU40" s="3">
        <f t="shared" si="33"/>
        <v>12552</v>
      </c>
      <c r="GV40" s="3">
        <f t="shared" si="34"/>
        <v>10460</v>
      </c>
      <c r="GW40" s="3">
        <f t="shared" si="35"/>
        <v>15690</v>
      </c>
      <c r="GX40" s="3">
        <f t="shared" si="36"/>
        <v>12552</v>
      </c>
      <c r="GY40" s="3">
        <f t="shared" si="37"/>
        <v>10460</v>
      </c>
      <c r="GZ40" s="3">
        <f t="shared" si="38"/>
        <v>748151.5</v>
      </c>
      <c r="HA40" s="3">
        <f t="shared" si="38"/>
        <v>769071.5</v>
      </c>
      <c r="HB40" s="3">
        <f t="shared" si="38"/>
        <v>769071.5</v>
      </c>
      <c r="HC40" s="3">
        <f t="shared" si="39"/>
        <v>9414000</v>
      </c>
      <c r="HD40" s="3">
        <f t="shared" si="40"/>
        <v>12552000</v>
      </c>
      <c r="HE40" s="3">
        <f t="shared" si="41"/>
        <v>14121000</v>
      </c>
      <c r="HF40" s="3">
        <f t="shared" si="42"/>
        <v>18828000</v>
      </c>
      <c r="HG40" s="3">
        <f t="shared" si="43"/>
        <v>37656000</v>
      </c>
      <c r="HH40" s="3">
        <f t="shared" si="44"/>
        <v>62760000</v>
      </c>
      <c r="HI40" s="3">
        <f t="shared" si="45"/>
        <v>78450000</v>
      </c>
      <c r="HJ40" s="3">
        <f t="shared" si="46"/>
        <v>9414000</v>
      </c>
      <c r="HK40" s="3">
        <f t="shared" si="47"/>
        <v>12552000</v>
      </c>
      <c r="HL40" s="3">
        <f t="shared" si="48"/>
        <v>14121000</v>
      </c>
      <c r="HM40" s="3">
        <f t="shared" si="49"/>
        <v>18828000</v>
      </c>
      <c r="HN40" s="3">
        <f t="shared" si="50"/>
        <v>37656000</v>
      </c>
      <c r="HO40" s="3">
        <f t="shared" si="51"/>
        <v>62760000</v>
      </c>
      <c r="HP40" s="3">
        <f t="shared" si="52"/>
        <v>78450000</v>
      </c>
      <c r="HQ40" s="3">
        <f t="shared" si="53"/>
        <v>62760000</v>
      </c>
      <c r="HR40" s="3">
        <f t="shared" si="54"/>
        <v>12552000</v>
      </c>
      <c r="HS40" s="3">
        <f t="shared" si="55"/>
        <v>14121000</v>
      </c>
      <c r="HT40" s="3">
        <f t="shared" si="56"/>
        <v>18828000</v>
      </c>
      <c r="HU40" s="3">
        <f t="shared" si="57"/>
        <v>37656000</v>
      </c>
      <c r="HV40" s="3">
        <f t="shared" si="58"/>
        <v>62760000</v>
      </c>
      <c r="HW40" s="3">
        <f t="shared" si="59"/>
        <v>78450000</v>
      </c>
      <c r="HX40" s="3">
        <f t="shared" si="60"/>
        <v>6276000</v>
      </c>
      <c r="HY40" s="3">
        <f t="shared" si="61"/>
        <v>8368000</v>
      </c>
      <c r="HZ40" s="3">
        <f t="shared" si="62"/>
        <v>9414000</v>
      </c>
      <c r="IA40" s="3">
        <f t="shared" si="63"/>
        <v>12552000</v>
      </c>
      <c r="IB40" s="3">
        <f t="shared" si="64"/>
        <v>25104000</v>
      </c>
      <c r="IC40" s="3">
        <f t="shared" si="65"/>
        <v>41840000</v>
      </c>
      <c r="ID40" s="3">
        <f t="shared" si="66"/>
        <v>52300000</v>
      </c>
      <c r="IE40" s="3">
        <f t="shared" si="67"/>
        <v>6276000</v>
      </c>
      <c r="IF40" s="3">
        <f t="shared" si="68"/>
        <v>8368000</v>
      </c>
      <c r="IG40" s="3">
        <f t="shared" si="69"/>
        <v>9414000</v>
      </c>
      <c r="IH40" s="3">
        <f t="shared" si="70"/>
        <v>12552000</v>
      </c>
      <c r="II40" s="3">
        <f t="shared" si="71"/>
        <v>25104000</v>
      </c>
      <c r="IJ40" s="3">
        <f t="shared" si="72"/>
        <v>41840000</v>
      </c>
      <c r="IK40" s="3">
        <f t="shared" si="73"/>
        <v>52300000</v>
      </c>
      <c r="IL40" s="3">
        <f t="shared" si="74"/>
        <v>6276000</v>
      </c>
      <c r="IM40" s="3">
        <f t="shared" si="75"/>
        <v>8368000</v>
      </c>
      <c r="IN40" s="3">
        <f t="shared" si="76"/>
        <v>9414000</v>
      </c>
      <c r="IO40" s="3">
        <f t="shared" si="77"/>
        <v>18828000</v>
      </c>
      <c r="IP40" s="3">
        <f t="shared" si="78"/>
        <v>25104000</v>
      </c>
      <c r="IQ40" s="3">
        <f t="shared" si="79"/>
        <v>41840000</v>
      </c>
      <c r="IR40" s="3">
        <f t="shared" si="80"/>
        <v>41840000</v>
      </c>
      <c r="IS40" s="3">
        <f t="array" ref="IS40">SUM(IF($C$2:$IR$2&gt;=1,C40:IR40,0))</f>
        <v>251213636</v>
      </c>
      <c r="IT40" s="5" t="s">
        <v>164</v>
      </c>
    </row>
    <row r="41" spans="1:254" x14ac:dyDescent="0.2">
      <c r="A41" s="2" t="s">
        <v>131</v>
      </c>
      <c r="B41" s="1" t="s">
        <v>10</v>
      </c>
      <c r="C41" s="9">
        <f>RopaCaballero!C41*(1+4.6%)</f>
        <v>244764</v>
      </c>
      <c r="D41" s="9">
        <f>RopaCaballero!D41*(1+4.6%)</f>
        <v>71128</v>
      </c>
      <c r="E41" s="9">
        <f>RopaCaballero!E41*(1+4.6%)</f>
        <v>71128</v>
      </c>
      <c r="F41" s="9">
        <f>RopaCaballero!F41*(1+4.6%)</f>
        <v>29288</v>
      </c>
      <c r="G41" s="9">
        <f>RopaCaballero!G41*(1+4.6%)</f>
        <v>156900</v>
      </c>
      <c r="H41" s="9">
        <f>RopaCaballero!H41*(1+4.6%)</f>
        <v>71128</v>
      </c>
      <c r="I41" s="9">
        <f>RopaCaballero!I41*(1+4.6%)</f>
        <v>18828</v>
      </c>
      <c r="J41" s="9">
        <f>RopaCaballero!J41*(1+4.6%)</f>
        <v>26150</v>
      </c>
      <c r="K41" s="9">
        <f>RopaCaballero!K41*(1+4.6%)</f>
        <v>62760</v>
      </c>
      <c r="L41" s="9">
        <f>RopaCaballero!L41*(1+4.6%)</f>
        <v>79496</v>
      </c>
      <c r="M41" s="9">
        <f>RopaCaballero!M41*(1+4.6%)</f>
        <v>73220</v>
      </c>
      <c r="N41" s="9">
        <f>RopaCaballero!N41*(1+4.6%)</f>
        <v>88910</v>
      </c>
      <c r="O41" s="9">
        <f>RopaCaballero!O41*(1+4.6%)</f>
        <v>20920</v>
      </c>
      <c r="P41" s="9">
        <f>RopaCaballero!P41*(1+4.6%)</f>
        <v>17782</v>
      </c>
      <c r="Q41" s="9">
        <f>RopaCaballero!Q41*(1+4.6%)</f>
        <v>17782</v>
      </c>
      <c r="R41" s="9">
        <f>RopaCaballero!R41*(1+4.6%)</f>
        <v>31380</v>
      </c>
      <c r="S41" s="9">
        <f>RopaCaballero!S41*(1+4.6%)</f>
        <v>243718</v>
      </c>
      <c r="T41" s="9">
        <f>RopaCaballero!T41*(1+4.6%)</f>
        <v>70082</v>
      </c>
      <c r="U41" s="9">
        <f>RopaCaballero!U41*(1+4.6%)</f>
        <v>70082</v>
      </c>
      <c r="V41" s="9">
        <f>RopaCaballero!V41*(1+4.6%)</f>
        <v>28242</v>
      </c>
      <c r="W41" s="9">
        <f>RopaCaballero!W41*(1+4.6%)</f>
        <v>155854</v>
      </c>
      <c r="X41" s="9">
        <f>RopaCaballero!X41*(1+4.6%)</f>
        <v>70082</v>
      </c>
      <c r="Y41" s="9">
        <f>RopaCaballero!Y41*(1+4.6%)</f>
        <v>17782</v>
      </c>
      <c r="Z41" s="9">
        <f>RopaCaballero!Z41*(1+4.6%)</f>
        <v>25104</v>
      </c>
      <c r="AA41" s="9">
        <f>RopaCaballero!AA41*(1+4.6%)</f>
        <v>61714</v>
      </c>
      <c r="AB41" s="9">
        <f>RopaCaballero!AB41*(1+4.6%)</f>
        <v>78450</v>
      </c>
      <c r="AC41" s="9">
        <f>RopaCaballero!AC41*(1+4.6%)</f>
        <v>72174</v>
      </c>
      <c r="AD41" s="9">
        <f>RopaCaballero!AD41*(1+4.6%)</f>
        <v>87864</v>
      </c>
      <c r="AE41" s="9">
        <f>RopaCaballero!AE41*(1+4.6%)</f>
        <v>19874</v>
      </c>
      <c r="AF41" s="9">
        <f>RopaCaballero!AF41*(1+4.6%)</f>
        <v>16736</v>
      </c>
      <c r="AG41" s="9">
        <f>RopaCaballero!AG41*(1+4.6%)</f>
        <v>16736</v>
      </c>
      <c r="AH41" s="9">
        <f>RopaCaballero!AH41*(1+4.6%)</f>
        <v>30334</v>
      </c>
      <c r="AI41" s="9">
        <f>RopaCaballero!AI41*(1+4.6%)</f>
        <v>242776.6</v>
      </c>
      <c r="AJ41" s="9">
        <f>RopaCaballero!AJ41*(1+4.6%)</f>
        <v>69140.600000000006</v>
      </c>
      <c r="AK41" s="9">
        <f>RopaCaballero!AK41*(1+4.6%)</f>
        <v>69140.600000000006</v>
      </c>
      <c r="AL41" s="9">
        <f>RopaCaballero!AL41*(1+4.6%)</f>
        <v>27300.600000000002</v>
      </c>
      <c r="AM41" s="9">
        <f>RopaCaballero!AM41*(1+4.6%)</f>
        <v>154912.6</v>
      </c>
      <c r="AN41" s="9">
        <f>RopaCaballero!AN41*(1+4.6%)</f>
        <v>69140.600000000006</v>
      </c>
      <c r="AO41" s="9">
        <f>RopaCaballero!AO41*(1+4.6%)</f>
        <v>16840.600000000002</v>
      </c>
      <c r="AP41" s="9">
        <f>RopaCaballero!AP41*(1+4.6%)</f>
        <v>24162.600000000002</v>
      </c>
      <c r="AQ41" s="9">
        <f>RopaCaballero!AQ41*(1+4.6%)</f>
        <v>60772.600000000006</v>
      </c>
      <c r="AR41" s="9">
        <f>RopaCaballero!AR41*(1+4.6%)</f>
        <v>77508.600000000006</v>
      </c>
      <c r="AS41" s="9">
        <f>RopaCaballero!AS41*(1+4.6%)</f>
        <v>71232.600000000006</v>
      </c>
      <c r="AT41" s="9">
        <f>RopaCaballero!AT41*(1+4.6%)</f>
        <v>86922.6</v>
      </c>
      <c r="AU41" s="9">
        <f>RopaCaballero!AU41*(1+4.6%)</f>
        <v>18932.600000000002</v>
      </c>
      <c r="AV41" s="9">
        <f>RopaCaballero!AV41*(1+4.6%)</f>
        <v>15794.6</v>
      </c>
      <c r="AW41" s="9">
        <f>RopaCaballero!AW41*(1+4.6%)</f>
        <v>15794.6</v>
      </c>
      <c r="AX41" s="9">
        <f>RopaCaballero!AX41*(1+4.6%)</f>
        <v>29392.600000000002</v>
      </c>
      <c r="AY41" s="9">
        <f>RopaCaballero!AY41*(1+4.6%)</f>
        <v>20920</v>
      </c>
      <c r="AZ41" s="9">
        <f>RopaCaballero!AZ41*(1+4.6%)</f>
        <v>418400</v>
      </c>
      <c r="BA41" s="9">
        <f>RopaCaballero!BA41*(1+4.6%)</f>
        <v>575300</v>
      </c>
      <c r="BB41" s="9">
        <f>RopaCaballero!BB41*(1+4.6%)</f>
        <v>2092000</v>
      </c>
      <c r="BC41" s="9">
        <f>RopaCaballero!BC41*(1+4.6%)</f>
        <v>2092000</v>
      </c>
      <c r="BD41" s="9">
        <f>RopaCaballero!BD41*(1+4.6%)</f>
        <v>2092000</v>
      </c>
      <c r="BE41" s="9">
        <f>RopaCaballero!BE41*(1+4.6%)</f>
        <v>2092000</v>
      </c>
      <c r="BF41" s="9">
        <f>RopaCaballero!BF41*(1+4.6%)</f>
        <v>2092000</v>
      </c>
      <c r="BG41" s="9">
        <f>RopaCaballero!BG41*(1+4.6%)</f>
        <v>2092000</v>
      </c>
      <c r="BH41" s="9">
        <f>RopaCaballero!BH41*(1+4.6%)</f>
        <v>2092000</v>
      </c>
      <c r="BI41" s="9">
        <f>RopaCaballero!BI41*(1+4.6%)</f>
        <v>2092000</v>
      </c>
      <c r="BJ41" s="9">
        <f>RopaCaballero!BJ41*(1+4.6%)</f>
        <v>2092000</v>
      </c>
      <c r="BK41" s="9">
        <f>RopaCaballero!BK41*(1+4.6%)</f>
        <v>2092000</v>
      </c>
      <c r="BL41" s="9">
        <f>RopaCaballero!BL41*(1+4.6%)</f>
        <v>2092000</v>
      </c>
      <c r="BM41" s="9">
        <f>RopaCaballero!BM41*(1+4.6%)</f>
        <v>2092000</v>
      </c>
      <c r="BN41" s="9">
        <f>RopaCaballero!BN41*(1+4.6%)</f>
        <v>2092000</v>
      </c>
      <c r="BO41" s="9">
        <f>RopaCaballero!BO41*(1+4.6%)</f>
        <v>2092000</v>
      </c>
      <c r="BP41" s="9">
        <f>RopaCaballero!BP41*(1+4.6%)</f>
        <v>2092000</v>
      </c>
      <c r="BQ41" s="9">
        <f>RopaCaballero!BQ41*(1+4.6%)</f>
        <v>2092000</v>
      </c>
      <c r="BR41" s="9">
        <f>RopaCaballero!BR41*(1+4.6%)</f>
        <v>2081540</v>
      </c>
      <c r="BS41" s="9">
        <f>RopaCaballero!BS41*(1+4.6%)</f>
        <v>2081540</v>
      </c>
      <c r="BT41" s="9">
        <f>RopaCaballero!BT41*(1+4.6%)</f>
        <v>2081540</v>
      </c>
      <c r="BU41" s="9">
        <f>RopaCaballero!BU41*(1+4.6%)</f>
        <v>2081540</v>
      </c>
      <c r="BV41" s="9">
        <f>RopaCaballero!BV41*(1+4.6%)</f>
        <v>2081540</v>
      </c>
      <c r="BW41" s="9">
        <f>RopaCaballero!BW41*(1+4.6%)</f>
        <v>2081540</v>
      </c>
      <c r="BX41" s="9">
        <f>RopaCaballero!BX41*(1+4.6%)</f>
        <v>2081540</v>
      </c>
      <c r="BY41" s="9">
        <f>RopaCaballero!BY41*(1+4.6%)</f>
        <v>2081540</v>
      </c>
      <c r="BZ41" s="9">
        <f>RopaCaballero!BZ41*(1+4.6%)</f>
        <v>2081540</v>
      </c>
      <c r="CA41" s="9">
        <f>RopaCaballero!CA41*(1+4.6%)</f>
        <v>2081540</v>
      </c>
      <c r="CB41" s="9">
        <f>RopaCaballero!CB41*(1+4.6%)</f>
        <v>2081540</v>
      </c>
      <c r="CC41" s="9">
        <f>RopaCaballero!CC41*(1+4.6%)</f>
        <v>2081540</v>
      </c>
      <c r="CD41" s="9">
        <f>RopaCaballero!CD41*(1+4.6%)</f>
        <v>2081540</v>
      </c>
      <c r="CE41" s="9">
        <f>RopaCaballero!CE41*(1+4.6%)</f>
        <v>2081540</v>
      </c>
      <c r="CF41" s="9">
        <f>RopaCaballero!CF41*(1+4.6%)</f>
        <v>2081540</v>
      </c>
      <c r="CG41" s="9">
        <f>RopaCaballero!CG41*(1+4.6%)</f>
        <v>2081540</v>
      </c>
      <c r="CH41" s="9">
        <f>RopaCaballero!CH41*(1+4.6%)</f>
        <v>2076310</v>
      </c>
      <c r="CI41" s="9">
        <f>RopaCaballero!CI41*(1+4.6%)</f>
        <v>2076310</v>
      </c>
      <c r="CJ41" s="9">
        <f>RopaCaballero!CJ41*(1+4.6%)</f>
        <v>2076310</v>
      </c>
      <c r="CK41" s="9">
        <f>RopaCaballero!CK41*(1+4.6%)</f>
        <v>2076310</v>
      </c>
      <c r="CL41" s="9">
        <f>RopaCaballero!CL41*(1+4.6%)</f>
        <v>2076310</v>
      </c>
      <c r="CM41" s="9">
        <f>RopaCaballero!CM41*(1+4.6%)</f>
        <v>2076310</v>
      </c>
      <c r="CN41" s="9">
        <f>RopaCaballero!CN41*(1+4.6%)</f>
        <v>2076310</v>
      </c>
      <c r="CO41" s="9">
        <f>RopaCaballero!CO41*(1+4.6%)</f>
        <v>2076310</v>
      </c>
      <c r="CP41" s="9">
        <f>RopaCaballero!CP41*(1+4.6%)</f>
        <v>2076310</v>
      </c>
      <c r="CQ41" s="9">
        <f>RopaCaballero!CQ41*(1+4.6%)</f>
        <v>2076310</v>
      </c>
      <c r="CR41" s="9">
        <f>RopaCaballero!CR41*(1+4.6%)</f>
        <v>2076310</v>
      </c>
      <c r="CS41" s="9">
        <f>RopaCaballero!CS41*(1+4.6%)</f>
        <v>2076310</v>
      </c>
      <c r="CT41" s="9">
        <f>RopaCaballero!CT41*(1+4.6%)</f>
        <v>2076310</v>
      </c>
      <c r="CU41" s="9">
        <f>RopaCaballero!CU41*(1+4.6%)</f>
        <v>2076310</v>
      </c>
      <c r="CV41" s="9">
        <f>RopaCaballero!CV41*(1+4.6%)</f>
        <v>2076310</v>
      </c>
      <c r="CW41" s="9">
        <f>RopaCaballero!CW41*(1+4.6%)</f>
        <v>2076310</v>
      </c>
      <c r="CX41" s="9">
        <f>RopaCaballero!CX41*(1+4.6%)</f>
        <v>2071080</v>
      </c>
      <c r="CY41" s="9">
        <f>RopaCaballero!CY41*(1+4.6%)</f>
        <v>2071080</v>
      </c>
      <c r="CZ41" s="9">
        <f>RopaCaballero!CZ41*(1+4.6%)</f>
        <v>2071080</v>
      </c>
      <c r="DA41" s="9">
        <f>RopaCaballero!DA41*(1+4.6%)</f>
        <v>2071080</v>
      </c>
      <c r="DB41" s="9">
        <f>RopaCaballero!DB41*(1+4.6%)</f>
        <v>2071080</v>
      </c>
      <c r="DC41" s="9">
        <f>RopaCaballero!DC41*(1+4.6%)</f>
        <v>2071080</v>
      </c>
      <c r="DD41" s="9">
        <f>RopaCaballero!DD41*(1+4.6%)</f>
        <v>2071080</v>
      </c>
      <c r="DE41" s="9">
        <f>RopaCaballero!DE41*(1+4.6%)</f>
        <v>2071080</v>
      </c>
      <c r="DF41" s="9">
        <f>RopaCaballero!DF41*(1+4.6%)</f>
        <v>2071080</v>
      </c>
      <c r="DG41" s="9">
        <f>RopaCaballero!DG41*(1+4.6%)</f>
        <v>2071080</v>
      </c>
      <c r="DH41" s="9">
        <f>RopaCaballero!DH41*(1+4.6%)</f>
        <v>2071080</v>
      </c>
      <c r="DI41" s="9">
        <f>RopaCaballero!DI41*(1+4.6%)</f>
        <v>2071080</v>
      </c>
      <c r="DJ41" s="9">
        <f>RopaCaballero!DJ41*(1+4.6%)</f>
        <v>2071080</v>
      </c>
      <c r="DK41" s="9">
        <f>RopaCaballero!DK41*(1+4.6%)</f>
        <v>2071080</v>
      </c>
      <c r="DL41" s="9">
        <f>RopaCaballero!DL41*(1+4.6%)</f>
        <v>2071080</v>
      </c>
      <c r="DM41" s="9">
        <f>RopaCaballero!DM41*(1+4.6%)</f>
        <v>2071080</v>
      </c>
      <c r="DN41" s="9">
        <f>RopaCaballero!DN41*(1+4.6%)</f>
        <v>2065850</v>
      </c>
      <c r="DO41" s="9">
        <f>RopaCaballero!DO41*(1+4.6%)</f>
        <v>2065850</v>
      </c>
      <c r="DP41" s="9">
        <f>RopaCaballero!DP41*(1+4.6%)</f>
        <v>2065850</v>
      </c>
      <c r="DQ41" s="9">
        <f>RopaCaballero!DQ41*(1+4.6%)</f>
        <v>2065850</v>
      </c>
      <c r="DR41" s="9">
        <f>RopaCaballero!DR41*(1+4.6%)</f>
        <v>2065850</v>
      </c>
      <c r="DS41" s="9">
        <f>RopaCaballero!DS41*(1+4.6%)</f>
        <v>2065850</v>
      </c>
      <c r="DT41" s="9">
        <f>RopaCaballero!DT41*(1+4.6%)</f>
        <v>2065850</v>
      </c>
      <c r="DU41" s="9">
        <f>RopaCaballero!DU41*(1+4.6%)</f>
        <v>2065850</v>
      </c>
      <c r="DV41" s="9">
        <f>RopaCaballero!DV41*(1+4.6%)</f>
        <v>2065850</v>
      </c>
      <c r="DW41" s="9">
        <f>RopaCaballero!DW41*(1+4.6%)</f>
        <v>2065850</v>
      </c>
      <c r="DX41" s="9">
        <f>RopaCaballero!DX41*(1+4.6%)</f>
        <v>2065850</v>
      </c>
      <c r="DY41" s="9">
        <f>RopaCaballero!DY41*(1+4.6%)</f>
        <v>2065850</v>
      </c>
      <c r="DZ41" s="9">
        <f>RopaCaballero!DZ41*(1+4.6%)</f>
        <v>2065850</v>
      </c>
      <c r="EA41" s="9">
        <f>RopaCaballero!EA41*(1+4.6%)</f>
        <v>2065850</v>
      </c>
      <c r="EB41" s="9">
        <f>RopaCaballero!EB41*(1+4.6%)</f>
        <v>2065850</v>
      </c>
      <c r="EC41" s="9">
        <f>RopaCaballero!EC41*(1+4.6%)</f>
        <v>2065850</v>
      </c>
      <c r="ED41" s="9">
        <f>RopaCaballero!ED41*(1+4.6%)</f>
        <v>2060620</v>
      </c>
      <c r="EE41" s="9">
        <f>RopaCaballero!EE41*(1+4.6%)</f>
        <v>2060620</v>
      </c>
      <c r="EF41" s="9">
        <f>RopaCaballero!EF41*(1+4.6%)</f>
        <v>2060620</v>
      </c>
      <c r="EG41" s="9">
        <f>RopaCaballero!EG41*(1+4.6%)</f>
        <v>2060620</v>
      </c>
      <c r="EH41" s="9">
        <f>RopaCaballero!EH41*(1+4.6%)</f>
        <v>2060620</v>
      </c>
      <c r="EI41" s="9">
        <f>RopaCaballero!EI41*(1+4.6%)</f>
        <v>2060620</v>
      </c>
      <c r="EJ41" s="9">
        <f>RopaCaballero!EJ41*(1+4.6%)</f>
        <v>2060620</v>
      </c>
      <c r="EK41" s="9">
        <f>RopaCaballero!EK41*(1+4.6%)</f>
        <v>2060620</v>
      </c>
      <c r="EL41" s="9">
        <f>RopaCaballero!EL41*(1+4.6%)</f>
        <v>2060620</v>
      </c>
      <c r="EM41" s="9">
        <f>RopaCaballero!EM41*(1+4.6%)</f>
        <v>2060620</v>
      </c>
      <c r="EN41" s="9">
        <f>RopaCaballero!EN41*(1+4.6%)</f>
        <v>2060620</v>
      </c>
      <c r="EO41" s="9">
        <f>RopaCaballero!EO41*(1+4.6%)</f>
        <v>2060620</v>
      </c>
      <c r="EP41" s="9">
        <f>RopaCaballero!EP41*(1+4.6%)</f>
        <v>2060620</v>
      </c>
      <c r="EQ41" s="9">
        <f>RopaCaballero!EQ41*(1+4.6%)</f>
        <v>2060620</v>
      </c>
      <c r="ER41" s="9">
        <f>RopaCaballero!ER41*(1+4.6%)</f>
        <v>2060620</v>
      </c>
      <c r="ES41" s="9">
        <f>RopaCaballero!ES41*(1+4.6%)</f>
        <v>2060620</v>
      </c>
      <c r="ET41" s="9">
        <f>RopaCaballero!ET41*(1+4.6%)</f>
        <v>2055390</v>
      </c>
      <c r="EU41" s="9">
        <f>RopaCaballero!EU41*(1+4.6%)</f>
        <v>2055390</v>
      </c>
      <c r="EV41" s="9">
        <f>RopaCaballero!EV41*(1+4.6%)</f>
        <v>2055390</v>
      </c>
      <c r="EW41" s="9">
        <f>RopaCaballero!EW41*(1+4.6%)</f>
        <v>2055390</v>
      </c>
      <c r="EX41" s="9">
        <f>RopaCaballero!EX41*(1+4.6%)</f>
        <v>2055390</v>
      </c>
      <c r="EY41" s="9">
        <f>RopaCaballero!EY41*(1+4.6%)</f>
        <v>2055390</v>
      </c>
      <c r="EZ41" s="9">
        <f>RopaCaballero!EZ41*(1+4.6%)</f>
        <v>2055390</v>
      </c>
      <c r="FA41" s="9">
        <f>RopaCaballero!FA41*(1+4.6%)</f>
        <v>2055390</v>
      </c>
      <c r="FB41" s="9">
        <f>RopaCaballero!FB41*(1+4.6%)</f>
        <v>2055390</v>
      </c>
      <c r="FC41" s="9">
        <f>RopaCaballero!FC41*(1+4.6%)</f>
        <v>2055390</v>
      </c>
      <c r="FD41" s="9">
        <f>RopaCaballero!FD41*(1+4.6%)</f>
        <v>2055390</v>
      </c>
      <c r="FE41" s="9">
        <f>RopaCaballero!FE41*(1+4.6%)</f>
        <v>2055390</v>
      </c>
      <c r="FF41" s="9">
        <f>RopaCaballero!FF41*(1+4.6%)</f>
        <v>2055390</v>
      </c>
      <c r="FG41" s="9">
        <f>RopaCaballero!FG41*(1+4.6%)</f>
        <v>2055390</v>
      </c>
      <c r="FH41" s="9">
        <f>RopaCaballero!FH41*(1+4.6%)</f>
        <v>2055390</v>
      </c>
      <c r="FI41" s="9">
        <f>RopaCaballero!FI41*(1+4.6%)</f>
        <v>2055390</v>
      </c>
      <c r="FJ41" s="3">
        <f t="shared" si="81"/>
        <v>345180</v>
      </c>
      <c r="FK41" s="3">
        <f t="shared" si="82"/>
        <v>342042</v>
      </c>
      <c r="FL41" s="3">
        <f t="shared" si="83"/>
        <v>339217.8</v>
      </c>
      <c r="FM41" s="3">
        <f t="shared" si="1"/>
        <v>345180</v>
      </c>
      <c r="FN41" s="3">
        <f t="shared" si="2"/>
        <v>342042</v>
      </c>
      <c r="FO41" s="3">
        <f t="shared" si="3"/>
        <v>339217.8</v>
      </c>
      <c r="FP41" s="3">
        <f t="shared" si="4"/>
        <v>307524</v>
      </c>
      <c r="FQ41" s="3">
        <f t="shared" si="5"/>
        <v>304386</v>
      </c>
      <c r="FR41" s="3">
        <f t="shared" si="6"/>
        <v>301561.80000000005</v>
      </c>
      <c r="FS41" s="3">
        <f t="shared" si="7"/>
        <v>316938</v>
      </c>
      <c r="FT41" s="3">
        <f t="shared" si="8"/>
        <v>313800</v>
      </c>
      <c r="FU41" s="3">
        <f t="shared" si="9"/>
        <v>310975.80000000005</v>
      </c>
      <c r="FV41" s="3">
        <f t="shared" si="84"/>
        <v>160038</v>
      </c>
      <c r="FW41" s="3">
        <f t="shared" si="85"/>
        <v>157946</v>
      </c>
      <c r="FX41" s="3">
        <f t="shared" si="86"/>
        <v>157946</v>
      </c>
      <c r="FY41" s="3">
        <f t="shared" si="11"/>
        <v>150624</v>
      </c>
      <c r="FZ41" s="3">
        <f t="shared" si="12"/>
        <v>148532</v>
      </c>
      <c r="GA41" s="3">
        <f t="shared" si="13"/>
        <v>146649.20000000001</v>
      </c>
      <c r="GB41" s="3">
        <f t="shared" si="14"/>
        <v>150624</v>
      </c>
      <c r="GC41" s="3">
        <f t="shared" si="15"/>
        <v>148532</v>
      </c>
      <c r="GD41" s="3">
        <f t="shared" si="16"/>
        <v>146649.20000000001</v>
      </c>
      <c r="GE41" s="3">
        <f t="shared" si="17"/>
        <v>160038</v>
      </c>
      <c r="GF41" s="3">
        <f t="shared" si="18"/>
        <v>157946</v>
      </c>
      <c r="GG41" s="3">
        <f t="shared" si="19"/>
        <v>157946</v>
      </c>
      <c r="GH41" s="14">
        <f t="shared" si="20"/>
        <v>20920</v>
      </c>
      <c r="GI41" s="3">
        <f t="shared" si="21"/>
        <v>19874</v>
      </c>
      <c r="GJ41" s="3">
        <f t="shared" si="22"/>
        <v>18932.600000000002</v>
      </c>
      <c r="GK41" s="3">
        <f t="shared" si="23"/>
        <v>18828</v>
      </c>
      <c r="GL41" s="3">
        <f t="shared" si="24"/>
        <v>17782</v>
      </c>
      <c r="GM41" s="3">
        <f t="shared" si="25"/>
        <v>16840.600000000002</v>
      </c>
      <c r="GN41" s="3">
        <f t="shared" si="26"/>
        <v>26150</v>
      </c>
      <c r="GO41" s="3">
        <f t="shared" si="27"/>
        <v>25104</v>
      </c>
      <c r="GP41" s="3">
        <f t="shared" si="28"/>
        <v>24162.600000000002</v>
      </c>
      <c r="GQ41" s="3">
        <f t="shared" si="29"/>
        <v>31380</v>
      </c>
      <c r="GR41" s="3">
        <f t="shared" si="30"/>
        <v>30334</v>
      </c>
      <c r="GS41" s="3">
        <f t="shared" si="31"/>
        <v>29392.600000000002</v>
      </c>
      <c r="GT41" s="3">
        <f t="shared" si="32"/>
        <v>17782</v>
      </c>
      <c r="GU41" s="3">
        <f t="shared" si="33"/>
        <v>16736</v>
      </c>
      <c r="GV41" s="3">
        <f t="shared" si="34"/>
        <v>15794.6</v>
      </c>
      <c r="GW41" s="3">
        <f t="shared" si="35"/>
        <v>17782</v>
      </c>
      <c r="GX41" s="3">
        <f t="shared" si="36"/>
        <v>16736</v>
      </c>
      <c r="GY41" s="3">
        <f t="shared" si="37"/>
        <v>15794.6</v>
      </c>
      <c r="GZ41" s="3">
        <f t="shared" si="38"/>
        <v>20920</v>
      </c>
      <c r="HA41" s="3">
        <f t="shared" si="38"/>
        <v>418400</v>
      </c>
      <c r="HB41" s="3">
        <f t="shared" si="38"/>
        <v>575300</v>
      </c>
      <c r="HC41" s="3">
        <f t="shared" si="39"/>
        <v>6276000</v>
      </c>
      <c r="HD41" s="3">
        <f t="shared" si="40"/>
        <v>6244620</v>
      </c>
      <c r="HE41" s="3">
        <f t="shared" si="41"/>
        <v>6228930</v>
      </c>
      <c r="HF41" s="3">
        <f t="shared" si="42"/>
        <v>6213240</v>
      </c>
      <c r="HG41" s="3">
        <f t="shared" si="43"/>
        <v>6197550</v>
      </c>
      <c r="HH41" s="3">
        <f t="shared" si="44"/>
        <v>6181860</v>
      </c>
      <c r="HI41" s="3">
        <f t="shared" si="45"/>
        <v>6166170</v>
      </c>
      <c r="HJ41" s="3">
        <f t="shared" si="46"/>
        <v>6276000</v>
      </c>
      <c r="HK41" s="3">
        <f t="shared" si="47"/>
        <v>6244620</v>
      </c>
      <c r="HL41" s="3">
        <f t="shared" si="48"/>
        <v>6228930</v>
      </c>
      <c r="HM41" s="3">
        <f t="shared" si="49"/>
        <v>6213240</v>
      </c>
      <c r="HN41" s="3">
        <f t="shared" si="50"/>
        <v>6197550</v>
      </c>
      <c r="HO41" s="3">
        <f t="shared" si="51"/>
        <v>6181860</v>
      </c>
      <c r="HP41" s="3">
        <f t="shared" si="52"/>
        <v>6166170</v>
      </c>
      <c r="HQ41" s="3">
        <f t="shared" si="53"/>
        <v>6181860</v>
      </c>
      <c r="HR41" s="3">
        <f t="shared" si="54"/>
        <v>6244620</v>
      </c>
      <c r="HS41" s="3">
        <f t="shared" si="55"/>
        <v>6228930</v>
      </c>
      <c r="HT41" s="3">
        <f t="shared" si="56"/>
        <v>6213240</v>
      </c>
      <c r="HU41" s="3">
        <f t="shared" si="57"/>
        <v>6197550</v>
      </c>
      <c r="HV41" s="3">
        <f t="shared" si="58"/>
        <v>6181860</v>
      </c>
      <c r="HW41" s="3">
        <f t="shared" si="59"/>
        <v>6166170</v>
      </c>
      <c r="HX41" s="3">
        <f t="shared" si="60"/>
        <v>4184000</v>
      </c>
      <c r="HY41" s="3">
        <f t="shared" si="61"/>
        <v>4163080</v>
      </c>
      <c r="HZ41" s="3">
        <f t="shared" si="62"/>
        <v>4152620</v>
      </c>
      <c r="IA41" s="3">
        <f t="shared" si="63"/>
        <v>4142160</v>
      </c>
      <c r="IB41" s="3">
        <f t="shared" si="64"/>
        <v>4131700</v>
      </c>
      <c r="IC41" s="3">
        <f t="shared" si="65"/>
        <v>4121240</v>
      </c>
      <c r="ID41" s="3">
        <f t="shared" si="66"/>
        <v>4110780</v>
      </c>
      <c r="IE41" s="3">
        <f t="shared" si="67"/>
        <v>4184000</v>
      </c>
      <c r="IF41" s="3">
        <f t="shared" si="68"/>
        <v>4163080</v>
      </c>
      <c r="IG41" s="3">
        <f t="shared" si="69"/>
        <v>4152620</v>
      </c>
      <c r="IH41" s="3">
        <f t="shared" si="70"/>
        <v>4142160</v>
      </c>
      <c r="II41" s="3">
        <f t="shared" si="71"/>
        <v>4131700</v>
      </c>
      <c r="IJ41" s="3">
        <f t="shared" si="72"/>
        <v>4121240</v>
      </c>
      <c r="IK41" s="3">
        <f t="shared" si="73"/>
        <v>4110780</v>
      </c>
      <c r="IL41" s="3">
        <f t="shared" si="74"/>
        <v>4184000</v>
      </c>
      <c r="IM41" s="3">
        <f t="shared" si="75"/>
        <v>4163080</v>
      </c>
      <c r="IN41" s="3">
        <f t="shared" si="76"/>
        <v>4152620</v>
      </c>
      <c r="IO41" s="3">
        <f t="shared" si="77"/>
        <v>6213240</v>
      </c>
      <c r="IP41" s="3">
        <f t="shared" si="78"/>
        <v>4131700</v>
      </c>
      <c r="IQ41" s="3">
        <f t="shared" si="79"/>
        <v>4121240</v>
      </c>
      <c r="IR41" s="3">
        <f t="shared" si="80"/>
        <v>4121240</v>
      </c>
      <c r="IS41" s="3">
        <f t="array" ref="IS41">SUM(IF($C$2:$IR$2&gt;=1,C41:IR41,0))</f>
        <v>47435995.399999999</v>
      </c>
      <c r="IT41" s="5" t="s">
        <v>164</v>
      </c>
    </row>
    <row r="42" spans="1:254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254" hidden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254" hidden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254" hidden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254" hidden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254" hidden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254" hidden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254" hidden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254" s="4" customFormat="1" hidden="1" x14ac:dyDescent="0.2">
      <c r="A50" s="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S50" s="3"/>
      <c r="T50" s="3"/>
      <c r="U50" s="3"/>
      <c r="V50" s="3"/>
      <c r="W50" s="3"/>
      <c r="X50" s="3"/>
      <c r="Y50" s="3"/>
      <c r="Z50" s="3"/>
      <c r="AA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</row>
    <row r="51" spans="1:254" s="4" customFormat="1" hidden="1" x14ac:dyDescent="0.2">
      <c r="A51" s="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S51" s="3"/>
      <c r="T51" s="3"/>
      <c r="U51" s="3"/>
      <c r="V51" s="3"/>
      <c r="W51" s="3"/>
      <c r="X51" s="3"/>
      <c r="Y51" s="3"/>
      <c r="Z51" s="3"/>
      <c r="AA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</row>
    <row r="52" spans="1:254" s="4" customFormat="1" hidden="1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S52" s="3"/>
      <c r="T52" s="3"/>
      <c r="U52" s="3"/>
      <c r="V52" s="3"/>
      <c r="W52" s="3"/>
      <c r="X52" s="3"/>
      <c r="Y52" s="3"/>
      <c r="Z52" s="3"/>
      <c r="AA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</row>
    <row r="53" spans="1:254" s="4" customFormat="1" hidden="1" x14ac:dyDescent="0.2">
      <c r="A53" s="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S53" s="3"/>
      <c r="T53" s="3"/>
      <c r="U53" s="3"/>
      <c r="V53" s="3"/>
      <c r="W53" s="3"/>
      <c r="X53" s="3"/>
      <c r="Y53" s="3"/>
      <c r="Z53" s="3"/>
      <c r="AA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</row>
    <row r="54" spans="1:254" s="4" customFormat="1" hidden="1" x14ac:dyDescent="0.2">
      <c r="A54" s="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S54" s="3"/>
      <c r="T54" s="3"/>
      <c r="U54" s="3"/>
      <c r="V54" s="3"/>
      <c r="W54" s="3"/>
      <c r="X54" s="3"/>
      <c r="Y54" s="3"/>
      <c r="Z54" s="3"/>
      <c r="AA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s="4" customFormat="1" hidden="1" x14ac:dyDescent="0.2">
      <c r="A55" s="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S55" s="3"/>
      <c r="T55" s="3"/>
      <c r="U55" s="3"/>
      <c r="V55" s="3"/>
      <c r="W55" s="3"/>
      <c r="X55" s="3"/>
      <c r="Y55" s="3"/>
      <c r="Z55" s="3"/>
      <c r="AA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4" customFormat="1" hidden="1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S56" s="3"/>
      <c r="T56" s="3"/>
      <c r="U56" s="3"/>
      <c r="V56" s="3"/>
      <c r="W56" s="3"/>
      <c r="X56" s="3"/>
      <c r="Y56" s="3"/>
      <c r="Z56" s="3"/>
      <c r="AA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4" customFormat="1" hidden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S57" s="3"/>
      <c r="T57" s="3"/>
      <c r="U57" s="3"/>
      <c r="V57" s="3"/>
      <c r="W57" s="3"/>
      <c r="X57" s="3"/>
      <c r="Y57" s="3"/>
      <c r="Z57" s="3"/>
      <c r="AA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4" customFormat="1" hidden="1" x14ac:dyDescent="0.2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S58" s="3"/>
      <c r="T58" s="3"/>
      <c r="U58" s="3"/>
      <c r="V58" s="3"/>
      <c r="W58" s="3"/>
      <c r="X58" s="3"/>
      <c r="Y58" s="3"/>
      <c r="Z58" s="3"/>
      <c r="AA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4" customFormat="1" hidden="1" x14ac:dyDescent="0.2">
      <c r="A59" s="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S59" s="3"/>
      <c r="T59" s="3"/>
      <c r="U59" s="3"/>
      <c r="V59" s="3"/>
      <c r="W59" s="3"/>
      <c r="X59" s="3"/>
      <c r="Y59" s="3"/>
      <c r="Z59" s="3"/>
      <c r="AA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4" customFormat="1" hidden="1" x14ac:dyDescent="0.2">
      <c r="A60" s="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S60" s="3"/>
      <c r="T60" s="3"/>
      <c r="U60" s="3"/>
      <c r="V60" s="3"/>
      <c r="W60" s="3"/>
      <c r="X60" s="3"/>
      <c r="Y60" s="3"/>
      <c r="Z60" s="3"/>
      <c r="AA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s="4" customFormat="1" hidden="1" x14ac:dyDescent="0.2">
      <c r="A61" s="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S61" s="3"/>
      <c r="T61" s="3"/>
      <c r="U61" s="3"/>
      <c r="V61" s="3"/>
      <c r="W61" s="3"/>
      <c r="X61" s="3"/>
      <c r="Y61" s="3"/>
      <c r="Z61" s="3"/>
      <c r="AA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</row>
    <row r="62" spans="1:254" s="4" customFormat="1" hidden="1" x14ac:dyDescent="0.2">
      <c r="A62" s="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S62" s="3"/>
      <c r="T62" s="3"/>
      <c r="U62" s="3"/>
      <c r="V62" s="3"/>
      <c r="W62" s="3"/>
      <c r="X62" s="3"/>
      <c r="Y62" s="3"/>
      <c r="Z62" s="3"/>
      <c r="AA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</row>
    <row r="63" spans="1:254" s="4" customFormat="1" hidden="1" x14ac:dyDescent="0.2">
      <c r="A63" s="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S63" s="3"/>
      <c r="T63" s="3"/>
      <c r="U63" s="3"/>
      <c r="V63" s="3"/>
      <c r="W63" s="3"/>
      <c r="X63" s="3"/>
      <c r="Y63" s="3"/>
      <c r="Z63" s="3"/>
      <c r="AA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</row>
    <row r="64" spans="1:254" s="4" customFormat="1" hidden="1" x14ac:dyDescent="0.2">
      <c r="A64" s="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S64" s="3"/>
      <c r="T64" s="3"/>
      <c r="U64" s="3"/>
      <c r="V64" s="3"/>
      <c r="W64" s="3"/>
      <c r="X64" s="3"/>
      <c r="Y64" s="3"/>
      <c r="Z64" s="3"/>
      <c r="AA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</row>
    <row r="65" spans="1:254" s="4" customFormat="1" hidden="1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S65" s="3"/>
      <c r="T65" s="3"/>
      <c r="U65" s="3"/>
      <c r="V65" s="3"/>
      <c r="W65" s="3"/>
      <c r="X65" s="3"/>
      <c r="Y65" s="3"/>
      <c r="Z65" s="3"/>
      <c r="AA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</row>
    <row r="66" spans="1:254" s="4" customFormat="1" hidden="1" x14ac:dyDescent="0.2">
      <c r="A66" s="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S66" s="3"/>
      <c r="T66" s="3"/>
      <c r="U66" s="3"/>
      <c r="V66" s="3"/>
      <c r="W66" s="3"/>
      <c r="X66" s="3"/>
      <c r="Y66" s="3"/>
      <c r="Z66" s="3"/>
      <c r="AA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</row>
    <row r="67" spans="1:254" s="4" customFormat="1" hidden="1" x14ac:dyDescent="0.2">
      <c r="A67" s="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S67" s="3"/>
      <c r="T67" s="3"/>
      <c r="U67" s="3"/>
      <c r="V67" s="3"/>
      <c r="W67" s="3"/>
      <c r="X67" s="3"/>
      <c r="Y67" s="3"/>
      <c r="Z67" s="3"/>
      <c r="AA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</row>
    <row r="68" spans="1:254" s="4" customFormat="1" hidden="1" x14ac:dyDescent="0.2">
      <c r="A68" s="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S68" s="3"/>
      <c r="T68" s="3"/>
      <c r="U68" s="3"/>
      <c r="V68" s="3"/>
      <c r="W68" s="3"/>
      <c r="X68" s="3"/>
      <c r="Y68" s="3"/>
      <c r="Z68" s="3"/>
      <c r="AA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</row>
    <row r="69" spans="1:254" s="4" customFormat="1" hidden="1" x14ac:dyDescent="0.2">
      <c r="A69" s="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S69" s="3"/>
      <c r="T69" s="3"/>
      <c r="U69" s="3"/>
      <c r="V69" s="3"/>
      <c r="W69" s="3"/>
      <c r="X69" s="3"/>
      <c r="Y69" s="3"/>
      <c r="Z69" s="3"/>
      <c r="AA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</row>
    <row r="70" spans="1:254" s="4" customFormat="1" hidden="1" x14ac:dyDescent="0.2">
      <c r="A70" s="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S70" s="3"/>
      <c r="T70" s="3"/>
      <c r="U70" s="3"/>
      <c r="V70" s="3"/>
      <c r="W70" s="3"/>
      <c r="X70" s="3"/>
      <c r="Y70" s="3"/>
      <c r="Z70" s="3"/>
      <c r="AA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</row>
    <row r="71" spans="1:254" s="4" customFormat="1" hidden="1" x14ac:dyDescent="0.2">
      <c r="A71" s="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S71" s="3"/>
      <c r="T71" s="3"/>
      <c r="U71" s="3"/>
      <c r="V71" s="3"/>
      <c r="W71" s="3"/>
      <c r="X71" s="3"/>
      <c r="Y71" s="3"/>
      <c r="Z71" s="3"/>
      <c r="AA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</row>
    <row r="72" spans="1:254" s="4" customFormat="1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S72" s="3"/>
      <c r="T72" s="3"/>
      <c r="U72" s="3"/>
      <c r="V72" s="3"/>
      <c r="W72" s="3"/>
      <c r="X72" s="3"/>
      <c r="Y72" s="3"/>
      <c r="Z72" s="3"/>
      <c r="AA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</row>
    <row r="73" spans="1:254" s="4" customFormat="1" hidden="1" x14ac:dyDescent="0.2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S73" s="3"/>
      <c r="T73" s="3"/>
      <c r="U73" s="3"/>
      <c r="V73" s="3"/>
      <c r="W73" s="3"/>
      <c r="X73" s="3"/>
      <c r="Y73" s="3"/>
      <c r="Z73" s="3"/>
      <c r="AA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</row>
    <row r="74" spans="1:254" s="4" customFormat="1" hidden="1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S74" s="3"/>
      <c r="T74" s="3"/>
      <c r="U74" s="3"/>
      <c r="V74" s="3"/>
      <c r="W74" s="3"/>
      <c r="X74" s="3"/>
      <c r="Y74" s="3"/>
      <c r="Z74" s="3"/>
      <c r="AA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</row>
    <row r="75" spans="1:254" s="4" customFormat="1" hidden="1" x14ac:dyDescent="0.2">
      <c r="A75" s="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3"/>
      <c r="T75" s="3"/>
      <c r="U75" s="3"/>
      <c r="V75" s="3"/>
      <c r="W75" s="3"/>
      <c r="X75" s="3"/>
      <c r="Y75" s="3"/>
      <c r="Z75" s="3"/>
      <c r="AA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</row>
    <row r="76" spans="1:254" s="4" customFormat="1" hidden="1" x14ac:dyDescent="0.2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S76" s="3"/>
      <c r="T76" s="3"/>
      <c r="U76" s="3"/>
      <c r="V76" s="3"/>
      <c r="W76" s="3"/>
      <c r="X76" s="3"/>
      <c r="Y76" s="3"/>
      <c r="Z76" s="3"/>
      <c r="AA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</row>
    <row r="77" spans="1:254" s="4" customFormat="1" hidden="1" x14ac:dyDescent="0.2">
      <c r="A77" s="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S77" s="3"/>
      <c r="T77" s="3"/>
      <c r="U77" s="3"/>
      <c r="V77" s="3"/>
      <c r="W77" s="3"/>
      <c r="X77" s="3"/>
      <c r="Y77" s="3"/>
      <c r="Z77" s="3"/>
      <c r="AA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</row>
    <row r="78" spans="1:254" s="4" customFormat="1" hidden="1" x14ac:dyDescent="0.2">
      <c r="A78" s="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S78" s="3"/>
      <c r="T78" s="3"/>
      <c r="U78" s="3"/>
      <c r="V78" s="3"/>
      <c r="W78" s="3"/>
      <c r="X78" s="3"/>
      <c r="Y78" s="3"/>
      <c r="Z78" s="3"/>
      <c r="AA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</row>
    <row r="79" spans="1:254" s="4" customFormat="1" hidden="1" x14ac:dyDescent="0.2">
      <c r="A79" s="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S79" s="3"/>
      <c r="T79" s="3"/>
      <c r="U79" s="3"/>
      <c r="V79" s="3"/>
      <c r="W79" s="3"/>
      <c r="X79" s="3"/>
      <c r="Y79" s="3"/>
      <c r="Z79" s="3"/>
      <c r="AA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</row>
    <row r="80" spans="1:254" s="4" customFormat="1" hidden="1" x14ac:dyDescent="0.2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S80" s="3"/>
      <c r="T80" s="3"/>
      <c r="U80" s="3"/>
      <c r="V80" s="3"/>
      <c r="W80" s="3"/>
      <c r="X80" s="3"/>
      <c r="Y80" s="3"/>
      <c r="Z80" s="3"/>
      <c r="AA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</row>
    <row r="81" spans="1:254" s="4" customFormat="1" hidden="1" x14ac:dyDescent="0.2">
      <c r="A81" s="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S81" s="3"/>
      <c r="T81" s="3"/>
      <c r="U81" s="3"/>
      <c r="V81" s="3"/>
      <c r="W81" s="3"/>
      <c r="X81" s="3"/>
      <c r="Y81" s="3"/>
      <c r="Z81" s="3"/>
      <c r="AA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</row>
    <row r="82" spans="1:254" s="4" customFormat="1" hidden="1" x14ac:dyDescent="0.2">
      <c r="A82" s="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S82" s="3"/>
      <c r="T82" s="3"/>
      <c r="U82" s="3"/>
      <c r="V82" s="3"/>
      <c r="W82" s="3"/>
      <c r="X82" s="3"/>
      <c r="Y82" s="3"/>
      <c r="Z82" s="3"/>
      <c r="AA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</row>
    <row r="83" spans="1:254" s="4" customFormat="1" hidden="1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S83" s="3"/>
      <c r="T83" s="3"/>
      <c r="U83" s="3"/>
      <c r="V83" s="3"/>
      <c r="W83" s="3"/>
      <c r="X83" s="3"/>
      <c r="Y83" s="3"/>
      <c r="Z83" s="3"/>
      <c r="AA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</row>
    <row r="84" spans="1:254" s="4" customFormat="1" hidden="1" x14ac:dyDescent="0.2">
      <c r="A84" s="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S84" s="3"/>
      <c r="T84" s="3"/>
      <c r="U84" s="3"/>
      <c r="V84" s="3"/>
      <c r="W84" s="3"/>
      <c r="X84" s="3"/>
      <c r="Y84" s="3"/>
      <c r="Z84" s="3"/>
      <c r="AA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</row>
    <row r="85" spans="1:254" s="4" customFormat="1" hidden="1" x14ac:dyDescent="0.2">
      <c r="A85" s="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S85" s="3"/>
      <c r="T85" s="3"/>
      <c r="U85" s="3"/>
      <c r="V85" s="3"/>
      <c r="W85" s="3"/>
      <c r="X85" s="3"/>
      <c r="Y85" s="3"/>
      <c r="Z85" s="3"/>
      <c r="AA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</row>
    <row r="86" spans="1:254" s="4" customFormat="1" hidden="1" x14ac:dyDescent="0.2">
      <c r="A86" s="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S86" s="3"/>
      <c r="T86" s="3"/>
      <c r="U86" s="3"/>
      <c r="V86" s="3"/>
      <c r="W86" s="3"/>
      <c r="X86" s="3"/>
      <c r="Y86" s="3"/>
      <c r="Z86" s="3"/>
      <c r="AA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</row>
    <row r="87" spans="1:254" s="4" customFormat="1" hidden="1" x14ac:dyDescent="0.2">
      <c r="A87" s="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S87" s="3"/>
      <c r="T87" s="3"/>
      <c r="U87" s="3"/>
      <c r="V87" s="3"/>
      <c r="W87" s="3"/>
      <c r="X87" s="3"/>
      <c r="Y87" s="3"/>
      <c r="Z87" s="3"/>
      <c r="AA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</row>
    <row r="88" spans="1:254" s="4" customFormat="1" hidden="1" x14ac:dyDescent="0.2">
      <c r="A88" s="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S88" s="3"/>
      <c r="T88" s="3"/>
      <c r="U88" s="3"/>
      <c r="V88" s="3"/>
      <c r="W88" s="3"/>
      <c r="X88" s="3"/>
      <c r="Y88" s="3"/>
      <c r="Z88" s="3"/>
      <c r="AA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</row>
    <row r="89" spans="1:254" s="4" customFormat="1" hidden="1" x14ac:dyDescent="0.2">
      <c r="A89" s="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S89" s="3"/>
      <c r="T89" s="3"/>
      <c r="U89" s="3"/>
      <c r="V89" s="3"/>
      <c r="W89" s="3"/>
      <c r="X89" s="3"/>
      <c r="Y89" s="3"/>
      <c r="Z89" s="3"/>
      <c r="AA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</row>
    <row r="90" spans="1:254" s="4" customFormat="1" hidden="1" x14ac:dyDescent="0.2">
      <c r="A90" s="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S90" s="3"/>
      <c r="T90" s="3"/>
      <c r="U90" s="3"/>
      <c r="V90" s="3"/>
      <c r="W90" s="3"/>
      <c r="X90" s="3"/>
      <c r="Y90" s="3"/>
      <c r="Z90" s="3"/>
      <c r="AA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</row>
    <row r="91" spans="1:254" s="4" customFormat="1" hidden="1" x14ac:dyDescent="0.2">
      <c r="A91" s="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S91" s="3"/>
      <c r="T91" s="3"/>
      <c r="U91" s="3"/>
      <c r="V91" s="3"/>
      <c r="W91" s="3"/>
      <c r="X91" s="3"/>
      <c r="Y91" s="3"/>
      <c r="Z91" s="3"/>
      <c r="AA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</row>
    <row r="92" spans="1:254" s="4" customFormat="1" hidden="1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S92" s="3"/>
      <c r="T92" s="3"/>
      <c r="U92" s="3"/>
      <c r="V92" s="3"/>
      <c r="W92" s="3"/>
      <c r="X92" s="3"/>
      <c r="Y92" s="3"/>
      <c r="Z92" s="3"/>
      <c r="AA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</row>
    <row r="93" spans="1:254" s="4" customFormat="1" hidden="1" x14ac:dyDescent="0.2">
      <c r="A93" s="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S93" s="3"/>
      <c r="T93" s="3"/>
      <c r="U93" s="3"/>
      <c r="V93" s="3"/>
      <c r="W93" s="3"/>
      <c r="X93" s="3"/>
      <c r="Y93" s="3"/>
      <c r="Z93" s="3"/>
      <c r="AA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</row>
    <row r="94" spans="1:254" s="4" customFormat="1" hidden="1" x14ac:dyDescent="0.2">
      <c r="A94" s="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S94" s="3"/>
      <c r="T94" s="3"/>
      <c r="U94" s="3"/>
      <c r="V94" s="3"/>
      <c r="W94" s="3"/>
      <c r="X94" s="3"/>
      <c r="Y94" s="3"/>
      <c r="Z94" s="3"/>
      <c r="AA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</row>
    <row r="95" spans="1:254" s="4" customFormat="1" hidden="1" x14ac:dyDescent="0.2">
      <c r="A95" s="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S95" s="3"/>
      <c r="T95" s="3"/>
      <c r="U95" s="3"/>
      <c r="V95" s="3"/>
      <c r="W95" s="3"/>
      <c r="X95" s="3"/>
      <c r="Y95" s="3"/>
      <c r="Z95" s="3"/>
      <c r="AA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</row>
    <row r="96" spans="1:254" s="4" customFormat="1" hidden="1" x14ac:dyDescent="0.2">
      <c r="A96" s="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S96" s="3"/>
      <c r="T96" s="3"/>
      <c r="U96" s="3"/>
      <c r="V96" s="3"/>
      <c r="W96" s="3"/>
      <c r="X96" s="3"/>
      <c r="Y96" s="3"/>
      <c r="Z96" s="3"/>
      <c r="AA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</row>
    <row r="97" spans="1:254" s="4" customFormat="1" hidden="1" x14ac:dyDescent="0.2">
      <c r="A97" s="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S97" s="3"/>
      <c r="T97" s="3"/>
      <c r="U97" s="3"/>
      <c r="V97" s="3"/>
      <c r="W97" s="3"/>
      <c r="X97" s="3"/>
      <c r="Y97" s="3"/>
      <c r="Z97" s="3"/>
      <c r="AA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</row>
    <row r="98" spans="1:254" s="4" customFormat="1" hidden="1" x14ac:dyDescent="0.2">
      <c r="A98" s="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S98" s="3"/>
      <c r="T98" s="3"/>
      <c r="U98" s="3"/>
      <c r="V98" s="3"/>
      <c r="W98" s="3"/>
      <c r="X98" s="3"/>
      <c r="Y98" s="3"/>
      <c r="Z98" s="3"/>
      <c r="AA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</row>
    <row r="99" spans="1:254" s="4" customFormat="1" hidden="1" x14ac:dyDescent="0.2">
      <c r="A99" s="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S99" s="3"/>
      <c r="T99" s="3"/>
      <c r="U99" s="3"/>
      <c r="V99" s="3"/>
      <c r="W99" s="3"/>
      <c r="X99" s="3"/>
      <c r="Y99" s="3"/>
      <c r="Z99" s="3"/>
      <c r="AA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</row>
    <row r="100" spans="1:254" s="4" customFormat="1" hidden="1" x14ac:dyDescent="0.2">
      <c r="A100" s="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S100" s="3"/>
      <c r="T100" s="3"/>
      <c r="U100" s="3"/>
      <c r="V100" s="3"/>
      <c r="W100" s="3"/>
      <c r="X100" s="3"/>
      <c r="Y100" s="3"/>
      <c r="Z100" s="3"/>
      <c r="AA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</row>
    <row r="101" spans="1:254" s="4" customFormat="1" hidden="1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S101" s="3"/>
      <c r="T101" s="3"/>
      <c r="U101" s="3"/>
      <c r="V101" s="3"/>
      <c r="W101" s="3"/>
      <c r="X101" s="3"/>
      <c r="Y101" s="3"/>
      <c r="Z101" s="3"/>
      <c r="AA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</row>
    <row r="102" spans="1:254" s="4" customFormat="1" hidden="1" x14ac:dyDescent="0.2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S102" s="3"/>
      <c r="T102" s="3"/>
      <c r="U102" s="3"/>
      <c r="V102" s="3"/>
      <c r="W102" s="3"/>
      <c r="X102" s="3"/>
      <c r="Y102" s="3"/>
      <c r="Z102" s="3"/>
      <c r="AA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</row>
    <row r="103" spans="1:254" s="4" customFormat="1" hidden="1" x14ac:dyDescent="0.2">
      <c r="A103" s="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S103" s="3"/>
      <c r="T103" s="3"/>
      <c r="U103" s="3"/>
      <c r="V103" s="3"/>
      <c r="W103" s="3"/>
      <c r="X103" s="3"/>
      <c r="Y103" s="3"/>
      <c r="Z103" s="3"/>
      <c r="AA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</row>
    <row r="104" spans="1:254" s="4" customFormat="1" hidden="1" x14ac:dyDescent="0.2">
      <c r="A104" s="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S104" s="3"/>
      <c r="T104" s="3"/>
      <c r="U104" s="3"/>
      <c r="V104" s="3"/>
      <c r="W104" s="3"/>
      <c r="X104" s="3"/>
      <c r="Y104" s="3"/>
      <c r="Z104" s="3"/>
      <c r="AA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</row>
    <row r="105" spans="1:254" s="4" customFormat="1" hidden="1" x14ac:dyDescent="0.2">
      <c r="A105" s="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S105" s="3"/>
      <c r="T105" s="3"/>
      <c r="U105" s="3"/>
      <c r="V105" s="3"/>
      <c r="W105" s="3"/>
      <c r="X105" s="3"/>
      <c r="Y105" s="3"/>
      <c r="Z105" s="3"/>
      <c r="AA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</row>
    <row r="106" spans="1:254" s="4" customFormat="1" hidden="1" x14ac:dyDescent="0.2">
      <c r="A106" s="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S106" s="3"/>
      <c r="T106" s="3"/>
      <c r="U106" s="3"/>
      <c r="V106" s="3"/>
      <c r="W106" s="3"/>
      <c r="X106" s="3"/>
      <c r="Y106" s="3"/>
      <c r="Z106" s="3"/>
      <c r="AA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</row>
    <row r="107" spans="1:254" s="4" customFormat="1" hidden="1" x14ac:dyDescent="0.2">
      <c r="A107" s="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S107" s="3"/>
      <c r="T107" s="3"/>
      <c r="U107" s="3"/>
      <c r="V107" s="3"/>
      <c r="W107" s="3"/>
      <c r="X107" s="3"/>
      <c r="Y107" s="3"/>
      <c r="Z107" s="3"/>
      <c r="AA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</row>
    <row r="108" spans="1:254" s="4" customFormat="1" hidden="1" x14ac:dyDescent="0.2">
      <c r="A108" s="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S108" s="3"/>
      <c r="T108" s="3"/>
      <c r="U108" s="3"/>
      <c r="V108" s="3"/>
      <c r="W108" s="3"/>
      <c r="X108" s="3"/>
      <c r="Y108" s="3"/>
      <c r="Z108" s="3"/>
      <c r="AA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</row>
    <row r="109" spans="1:254" s="4" customFormat="1" hidden="1" x14ac:dyDescent="0.2">
      <c r="A109" s="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S109" s="3"/>
      <c r="T109" s="3"/>
      <c r="U109" s="3"/>
      <c r="V109" s="3"/>
      <c r="W109" s="3"/>
      <c r="X109" s="3"/>
      <c r="Y109" s="3"/>
      <c r="Z109" s="3"/>
      <c r="AA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</row>
    <row r="110" spans="1:254" s="4" customFormat="1" hidden="1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S110" s="3"/>
      <c r="T110" s="3"/>
      <c r="U110" s="3"/>
      <c r="V110" s="3"/>
      <c r="W110" s="3"/>
      <c r="X110" s="3"/>
      <c r="Y110" s="3"/>
      <c r="Z110" s="3"/>
      <c r="AA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</row>
    <row r="111" spans="1:254" s="4" customFormat="1" hidden="1" x14ac:dyDescent="0.2">
      <c r="A111" s="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S111" s="3"/>
      <c r="T111" s="3"/>
      <c r="U111" s="3"/>
      <c r="V111" s="3"/>
      <c r="W111" s="3"/>
      <c r="X111" s="3"/>
      <c r="Y111" s="3"/>
      <c r="Z111" s="3"/>
      <c r="AA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</row>
    <row r="112" spans="1:254" s="4" customFormat="1" hidden="1" x14ac:dyDescent="0.2">
      <c r="A112" s="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S112" s="3"/>
      <c r="T112" s="3"/>
      <c r="U112" s="3"/>
      <c r="V112" s="3"/>
      <c r="W112" s="3"/>
      <c r="X112" s="3"/>
      <c r="Y112" s="3"/>
      <c r="Z112" s="3"/>
      <c r="AA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</row>
    <row r="113" spans="1:254" s="4" customFormat="1" hidden="1" x14ac:dyDescent="0.2">
      <c r="A113" s="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S113" s="3"/>
      <c r="T113" s="3"/>
      <c r="U113" s="3"/>
      <c r="V113" s="3"/>
      <c r="W113" s="3"/>
      <c r="X113" s="3"/>
      <c r="Y113" s="3"/>
      <c r="Z113" s="3"/>
      <c r="AA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</row>
    <row r="114" spans="1:254" s="4" customFormat="1" hidden="1" x14ac:dyDescent="0.2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S114" s="3"/>
      <c r="T114" s="3"/>
      <c r="U114" s="3"/>
      <c r="V114" s="3"/>
      <c r="W114" s="3"/>
      <c r="X114" s="3"/>
      <c r="Y114" s="3"/>
      <c r="Z114" s="3"/>
      <c r="AA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</row>
    <row r="115" spans="1:254" s="4" customFormat="1" hidden="1" x14ac:dyDescent="0.2">
      <c r="A115" s="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S115" s="3"/>
      <c r="T115" s="3"/>
      <c r="U115" s="3"/>
      <c r="V115" s="3"/>
      <c r="W115" s="3"/>
      <c r="X115" s="3"/>
      <c r="Y115" s="3"/>
      <c r="Z115" s="3"/>
      <c r="AA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</row>
    <row r="116" spans="1:254" s="4" customFormat="1" hidden="1" x14ac:dyDescent="0.2">
      <c r="A116" s="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S116" s="3"/>
      <c r="T116" s="3"/>
      <c r="U116" s="3"/>
      <c r="V116" s="3"/>
      <c r="W116" s="3"/>
      <c r="X116" s="3"/>
      <c r="Y116" s="3"/>
      <c r="Z116" s="3"/>
      <c r="AA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</row>
    <row r="117" spans="1:254" s="4" customFormat="1" hidden="1" x14ac:dyDescent="0.2">
      <c r="A117" s="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S117" s="3"/>
      <c r="T117" s="3"/>
      <c r="U117" s="3"/>
      <c r="V117" s="3"/>
      <c r="W117" s="3"/>
      <c r="X117" s="3"/>
      <c r="Y117" s="3"/>
      <c r="Z117" s="3"/>
      <c r="AA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</row>
    <row r="118" spans="1:254" s="4" customFormat="1" hidden="1" x14ac:dyDescent="0.2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S118" s="3"/>
      <c r="T118" s="3"/>
      <c r="U118" s="3"/>
      <c r="V118" s="3"/>
      <c r="W118" s="3"/>
      <c r="X118" s="3"/>
      <c r="Y118" s="3"/>
      <c r="Z118" s="3"/>
      <c r="AA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</row>
    <row r="119" spans="1:254" s="4" customFormat="1" hidden="1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S119" s="3"/>
      <c r="T119" s="3"/>
      <c r="U119" s="3"/>
      <c r="V119" s="3"/>
      <c r="W119" s="3"/>
      <c r="X119" s="3"/>
      <c r="Y119" s="3"/>
      <c r="Z119" s="3"/>
      <c r="AA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</row>
    <row r="120" spans="1:254" s="4" customFormat="1" hidden="1" x14ac:dyDescent="0.2">
      <c r="A120" s="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S120" s="3"/>
      <c r="T120" s="3"/>
      <c r="U120" s="3"/>
      <c r="V120" s="3"/>
      <c r="W120" s="3"/>
      <c r="X120" s="3"/>
      <c r="Y120" s="3"/>
      <c r="Z120" s="3"/>
      <c r="AA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</row>
    <row r="121" spans="1:254" s="4" customFormat="1" hidden="1" x14ac:dyDescent="0.2">
      <c r="A121" s="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S121" s="3"/>
      <c r="T121" s="3"/>
      <c r="U121" s="3"/>
      <c r="V121" s="3"/>
      <c r="W121" s="3"/>
      <c r="X121" s="3"/>
      <c r="Y121" s="3"/>
      <c r="Z121" s="3"/>
      <c r="AA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</row>
    <row r="122" spans="1:254" s="4" customFormat="1" hidden="1" x14ac:dyDescent="0.2">
      <c r="A122" s="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S122" s="3"/>
      <c r="T122" s="3"/>
      <c r="U122" s="3"/>
      <c r="V122" s="3"/>
      <c r="W122" s="3"/>
      <c r="X122" s="3"/>
      <c r="Y122" s="3"/>
      <c r="Z122" s="3"/>
      <c r="AA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</row>
    <row r="123" spans="1:254" s="4" customFormat="1" hidden="1" x14ac:dyDescent="0.2">
      <c r="A123" s="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S123" s="3"/>
      <c r="T123" s="3"/>
      <c r="U123" s="3"/>
      <c r="V123" s="3"/>
      <c r="W123" s="3"/>
      <c r="X123" s="3"/>
      <c r="Y123" s="3"/>
      <c r="Z123" s="3"/>
      <c r="AA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</row>
    <row r="124" spans="1:254" s="4" customFormat="1" hidden="1" x14ac:dyDescent="0.2">
      <c r="A124" s="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S124" s="3"/>
      <c r="T124" s="3"/>
      <c r="U124" s="3"/>
      <c r="V124" s="3"/>
      <c r="W124" s="3"/>
      <c r="X124" s="3"/>
      <c r="Y124" s="3"/>
      <c r="Z124" s="3"/>
      <c r="AA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</row>
    <row r="125" spans="1:254" s="4" customFormat="1" hidden="1" x14ac:dyDescent="0.2">
      <c r="A125" s="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S125" s="3"/>
      <c r="T125" s="3"/>
      <c r="U125" s="3"/>
      <c r="V125" s="3"/>
      <c r="W125" s="3"/>
      <c r="X125" s="3"/>
      <c r="Y125" s="3"/>
      <c r="Z125" s="3"/>
      <c r="AA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</row>
    <row r="126" spans="1:254" s="4" customFormat="1" hidden="1" x14ac:dyDescent="0.2">
      <c r="A126" s="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S126" s="3"/>
      <c r="T126" s="3"/>
      <c r="U126" s="3"/>
      <c r="V126" s="3"/>
      <c r="W126" s="3"/>
      <c r="X126" s="3"/>
      <c r="Y126" s="3"/>
      <c r="Z126" s="3"/>
      <c r="AA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</row>
    <row r="127" spans="1:254" s="4" customFormat="1" hidden="1" x14ac:dyDescent="0.2">
      <c r="A127" s="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S127" s="3"/>
      <c r="T127" s="3"/>
      <c r="U127" s="3"/>
      <c r="V127" s="3"/>
      <c r="W127" s="3"/>
      <c r="X127" s="3"/>
      <c r="Y127" s="3"/>
      <c r="Z127" s="3"/>
      <c r="AA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</row>
    <row r="128" spans="1:254" s="4" customFormat="1" hidden="1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S128" s="3"/>
      <c r="T128" s="3"/>
      <c r="U128" s="3"/>
      <c r="V128" s="3"/>
      <c r="W128" s="3"/>
      <c r="X128" s="3"/>
      <c r="Y128" s="3"/>
      <c r="Z128" s="3"/>
      <c r="AA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</row>
    <row r="129" spans="1:254" s="4" customFormat="1" hidden="1" x14ac:dyDescent="0.2">
      <c r="A129" s="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S129" s="3"/>
      <c r="T129" s="3"/>
      <c r="U129" s="3"/>
      <c r="V129" s="3"/>
      <c r="W129" s="3"/>
      <c r="X129" s="3"/>
      <c r="Y129" s="3"/>
      <c r="Z129" s="3"/>
      <c r="AA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</row>
    <row r="130" spans="1:254" s="4" customFormat="1" hidden="1" x14ac:dyDescent="0.2">
      <c r="A130" s="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S130" s="3"/>
      <c r="T130" s="3"/>
      <c r="U130" s="3"/>
      <c r="V130" s="3"/>
      <c r="W130" s="3"/>
      <c r="X130" s="3"/>
      <c r="Y130" s="3"/>
      <c r="Z130" s="3"/>
      <c r="AA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</row>
    <row r="131" spans="1:254" s="4" customFormat="1" hidden="1" x14ac:dyDescent="0.2">
      <c r="A131" s="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S131" s="3"/>
      <c r="T131" s="3"/>
      <c r="U131" s="3"/>
      <c r="V131" s="3"/>
      <c r="W131" s="3"/>
      <c r="X131" s="3"/>
      <c r="Y131" s="3"/>
      <c r="Z131" s="3"/>
      <c r="AA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</row>
    <row r="132" spans="1:254" s="4" customFormat="1" hidden="1" x14ac:dyDescent="0.2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S132" s="3"/>
      <c r="T132" s="3"/>
      <c r="U132" s="3"/>
      <c r="V132" s="3"/>
      <c r="W132" s="3"/>
      <c r="X132" s="3"/>
      <c r="Y132" s="3"/>
      <c r="Z132" s="3"/>
      <c r="AA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</row>
    <row r="133" spans="1:254" s="4" customFormat="1" hidden="1" x14ac:dyDescent="0.2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S133" s="3"/>
      <c r="T133" s="3"/>
      <c r="U133" s="3"/>
      <c r="V133" s="3"/>
      <c r="W133" s="3"/>
      <c r="X133" s="3"/>
      <c r="Y133" s="3"/>
      <c r="Z133" s="3"/>
      <c r="AA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</row>
    <row r="134" spans="1:254" s="4" customFormat="1" hidden="1" x14ac:dyDescent="0.2">
      <c r="A134" s="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S134" s="3"/>
      <c r="T134" s="3"/>
      <c r="U134" s="3"/>
      <c r="V134" s="3"/>
      <c r="W134" s="3"/>
      <c r="X134" s="3"/>
      <c r="Y134" s="3"/>
      <c r="Z134" s="3"/>
      <c r="AA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</row>
    <row r="135" spans="1:254" s="4" customFormat="1" hidden="1" x14ac:dyDescent="0.2">
      <c r="A135" s="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S135" s="3"/>
      <c r="T135" s="3"/>
      <c r="U135" s="3"/>
      <c r="V135" s="3"/>
      <c r="W135" s="3"/>
      <c r="X135" s="3"/>
      <c r="Y135" s="3"/>
      <c r="Z135" s="3"/>
      <c r="AA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</row>
    <row r="136" spans="1:254" s="4" customFormat="1" hidden="1" x14ac:dyDescent="0.2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S136" s="3"/>
      <c r="T136" s="3"/>
      <c r="U136" s="3"/>
      <c r="V136" s="3"/>
      <c r="W136" s="3"/>
      <c r="X136" s="3"/>
      <c r="Y136" s="3"/>
      <c r="Z136" s="3"/>
      <c r="AA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</row>
    <row r="137" spans="1:254" s="4" customFormat="1" hidden="1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S137" s="3"/>
      <c r="T137" s="3"/>
      <c r="U137" s="3"/>
      <c r="V137" s="3"/>
      <c r="W137" s="3"/>
      <c r="X137" s="3"/>
      <c r="Y137" s="3"/>
      <c r="Z137" s="3"/>
      <c r="AA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</row>
    <row r="138" spans="1:254" s="4" customFormat="1" hidden="1" x14ac:dyDescent="0.2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S138" s="3"/>
      <c r="T138" s="3"/>
      <c r="U138" s="3"/>
      <c r="V138" s="3"/>
      <c r="W138" s="3"/>
      <c r="X138" s="3"/>
      <c r="Y138" s="3"/>
      <c r="Z138" s="3"/>
      <c r="AA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</row>
    <row r="139" spans="1:254" s="4" customFormat="1" hidden="1" x14ac:dyDescent="0.2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S139" s="3"/>
      <c r="T139" s="3"/>
      <c r="U139" s="3"/>
      <c r="V139" s="3"/>
      <c r="W139" s="3"/>
      <c r="X139" s="3"/>
      <c r="Y139" s="3"/>
      <c r="Z139" s="3"/>
      <c r="AA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</row>
    <row r="140" spans="1:254" s="4" customFormat="1" hidden="1" x14ac:dyDescent="0.2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S140" s="3"/>
      <c r="T140" s="3"/>
      <c r="U140" s="3"/>
      <c r="V140" s="3"/>
      <c r="W140" s="3"/>
      <c r="X140" s="3"/>
      <c r="Y140" s="3"/>
      <c r="Z140" s="3"/>
      <c r="AA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</row>
    <row r="141" spans="1:254" s="4" customFormat="1" hidden="1" x14ac:dyDescent="0.2">
      <c r="A141" s="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S141" s="3"/>
      <c r="T141" s="3"/>
      <c r="U141" s="3"/>
      <c r="V141" s="3"/>
      <c r="W141" s="3"/>
      <c r="X141" s="3"/>
      <c r="Y141" s="3"/>
      <c r="Z141" s="3"/>
      <c r="AA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</row>
    <row r="142" spans="1:254" s="4" customFormat="1" hidden="1" x14ac:dyDescent="0.2">
      <c r="A142" s="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S142" s="3"/>
      <c r="T142" s="3"/>
      <c r="U142" s="3"/>
      <c r="V142" s="3"/>
      <c r="W142" s="3"/>
      <c r="X142" s="3"/>
      <c r="Y142" s="3"/>
      <c r="Z142" s="3"/>
      <c r="AA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</row>
    <row r="143" spans="1:254" s="4" customFormat="1" hidden="1" x14ac:dyDescent="0.2">
      <c r="A143" s="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S143" s="3"/>
      <c r="T143" s="3"/>
      <c r="U143" s="3"/>
      <c r="V143" s="3"/>
      <c r="W143" s="3"/>
      <c r="X143" s="3"/>
      <c r="Y143" s="3"/>
      <c r="Z143" s="3"/>
      <c r="AA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</row>
    <row r="144" spans="1:254" s="4" customFormat="1" hidden="1" x14ac:dyDescent="0.2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S144" s="3"/>
      <c r="T144" s="3"/>
      <c r="U144" s="3"/>
      <c r="V144" s="3"/>
      <c r="W144" s="3"/>
      <c r="X144" s="3"/>
      <c r="Y144" s="3"/>
      <c r="Z144" s="3"/>
      <c r="AA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</row>
    <row r="145" spans="1:254" s="4" customFormat="1" hidden="1" x14ac:dyDescent="0.2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S145" s="3"/>
      <c r="T145" s="3"/>
      <c r="U145" s="3"/>
      <c r="V145" s="3"/>
      <c r="W145" s="3"/>
      <c r="X145" s="3"/>
      <c r="Y145" s="3"/>
      <c r="Z145" s="3"/>
      <c r="AA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</row>
    <row r="146" spans="1:254" s="4" customFormat="1" hidden="1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S146" s="3"/>
      <c r="T146" s="3"/>
      <c r="U146" s="3"/>
      <c r="V146" s="3"/>
      <c r="W146" s="3"/>
      <c r="X146" s="3"/>
      <c r="Y146" s="3"/>
      <c r="Z146" s="3"/>
      <c r="AA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</row>
    <row r="147" spans="1:254" s="4" customFormat="1" hidden="1" x14ac:dyDescent="0.2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S147" s="3"/>
      <c r="T147" s="3"/>
      <c r="U147" s="3"/>
      <c r="V147" s="3"/>
      <c r="W147" s="3"/>
      <c r="X147" s="3"/>
      <c r="Y147" s="3"/>
      <c r="Z147" s="3"/>
      <c r="AA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</row>
    <row r="148" spans="1:254" s="4" customFormat="1" hidden="1" x14ac:dyDescent="0.2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S148" s="3"/>
      <c r="T148" s="3"/>
      <c r="U148" s="3"/>
      <c r="V148" s="3"/>
      <c r="W148" s="3"/>
      <c r="X148" s="3"/>
      <c r="Y148" s="3"/>
      <c r="Z148" s="3"/>
      <c r="AA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</row>
    <row r="149" spans="1:254" s="4" customFormat="1" hidden="1" x14ac:dyDescent="0.2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S149" s="3"/>
      <c r="T149" s="3"/>
      <c r="U149" s="3"/>
      <c r="V149" s="3"/>
      <c r="W149" s="3"/>
      <c r="X149" s="3"/>
      <c r="Y149" s="3"/>
      <c r="Z149" s="3"/>
      <c r="AA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</row>
    <row r="150" spans="1:254" s="4" customFormat="1" hidden="1" x14ac:dyDescent="0.2">
      <c r="A150" s="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S150" s="3"/>
      <c r="T150" s="3"/>
      <c r="U150" s="3"/>
      <c r="V150" s="3"/>
      <c r="W150" s="3"/>
      <c r="X150" s="3"/>
      <c r="Y150" s="3"/>
      <c r="Z150" s="3"/>
      <c r="AA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</row>
    <row r="151" spans="1:254" s="4" customFormat="1" hidden="1" x14ac:dyDescent="0.2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S151" s="3"/>
      <c r="T151" s="3"/>
      <c r="U151" s="3"/>
      <c r="V151" s="3"/>
      <c r="W151" s="3"/>
      <c r="X151" s="3"/>
      <c r="Y151" s="3"/>
      <c r="Z151" s="3"/>
      <c r="AA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</row>
    <row r="152" spans="1:254" s="4" customFormat="1" hidden="1" x14ac:dyDescent="0.2">
      <c r="A152" s="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S152" s="3"/>
      <c r="T152" s="3"/>
      <c r="U152" s="3"/>
      <c r="V152" s="3"/>
      <c r="W152" s="3"/>
      <c r="X152" s="3"/>
      <c r="Y152" s="3"/>
      <c r="Z152" s="3"/>
      <c r="AA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</row>
    <row r="153" spans="1:254" s="4" customFormat="1" hidden="1" x14ac:dyDescent="0.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S153" s="3"/>
      <c r="T153" s="3"/>
      <c r="U153" s="3"/>
      <c r="V153" s="3"/>
      <c r="W153" s="3"/>
      <c r="X153" s="3"/>
      <c r="Y153" s="3"/>
      <c r="Z153" s="3"/>
      <c r="AA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</row>
    <row r="154" spans="1:254" s="4" customFormat="1" hidden="1" x14ac:dyDescent="0.2">
      <c r="A154" s="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S154" s="3"/>
      <c r="T154" s="3"/>
      <c r="U154" s="3"/>
      <c r="V154" s="3"/>
      <c r="W154" s="3"/>
      <c r="X154" s="3"/>
      <c r="Y154" s="3"/>
      <c r="Z154" s="3"/>
      <c r="AA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</row>
    <row r="155" spans="1:254" s="4" customFormat="1" hidden="1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S155" s="3"/>
      <c r="T155" s="3"/>
      <c r="U155" s="3"/>
      <c r="V155" s="3"/>
      <c r="W155" s="3"/>
      <c r="X155" s="3"/>
      <c r="Y155" s="3"/>
      <c r="Z155" s="3"/>
      <c r="AA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</row>
    <row r="156" spans="1:254" s="4" customFormat="1" hidden="1" x14ac:dyDescent="0.2">
      <c r="A156" s="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S156" s="3"/>
      <c r="T156" s="3"/>
      <c r="U156" s="3"/>
      <c r="V156" s="3"/>
      <c r="W156" s="3"/>
      <c r="X156" s="3"/>
      <c r="Y156" s="3"/>
      <c r="Z156" s="3"/>
      <c r="AA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</row>
    <row r="157" spans="1:254" s="4" customFormat="1" hidden="1" x14ac:dyDescent="0.2">
      <c r="A157" s="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S157" s="3"/>
      <c r="T157" s="3"/>
      <c r="U157" s="3"/>
      <c r="V157" s="3"/>
      <c r="W157" s="3"/>
      <c r="X157" s="3"/>
      <c r="Y157" s="3"/>
      <c r="Z157" s="3"/>
      <c r="AA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</row>
    <row r="158" spans="1:254" s="4" customFormat="1" hidden="1" x14ac:dyDescent="0.2">
      <c r="A158" s="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S158" s="3"/>
      <c r="T158" s="3"/>
      <c r="U158" s="3"/>
      <c r="V158" s="3"/>
      <c r="W158" s="3"/>
      <c r="X158" s="3"/>
      <c r="Y158" s="3"/>
      <c r="Z158" s="3"/>
      <c r="AA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</row>
    <row r="159" spans="1:254" s="4" customFormat="1" hidden="1" x14ac:dyDescent="0.2">
      <c r="A159" s="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S159" s="3"/>
      <c r="T159" s="3"/>
      <c r="U159" s="3"/>
      <c r="V159" s="3"/>
      <c r="W159" s="3"/>
      <c r="X159" s="3"/>
      <c r="Y159" s="3"/>
      <c r="Z159" s="3"/>
      <c r="AA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</row>
    <row r="160" spans="1:254" s="4" customFormat="1" hidden="1" x14ac:dyDescent="0.2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S160" s="3"/>
      <c r="T160" s="3"/>
      <c r="U160" s="3"/>
      <c r="V160" s="3"/>
      <c r="W160" s="3"/>
      <c r="X160" s="3"/>
      <c r="Y160" s="3"/>
      <c r="Z160" s="3"/>
      <c r="AA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</row>
    <row r="161" spans="1:254" s="4" customFormat="1" hidden="1" x14ac:dyDescent="0.2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S161" s="3"/>
      <c r="T161" s="3"/>
      <c r="U161" s="3"/>
      <c r="V161" s="3"/>
      <c r="W161" s="3"/>
      <c r="X161" s="3"/>
      <c r="Y161" s="3"/>
      <c r="Z161" s="3"/>
      <c r="AA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</row>
    <row r="162" spans="1:254" s="4" customFormat="1" hidden="1" x14ac:dyDescent="0.2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S162" s="3"/>
      <c r="T162" s="3"/>
      <c r="U162" s="3"/>
      <c r="V162" s="3"/>
      <c r="W162" s="3"/>
      <c r="X162" s="3"/>
      <c r="Y162" s="3"/>
      <c r="Z162" s="3"/>
      <c r="AA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</row>
    <row r="163" spans="1:254" s="4" customFormat="1" hidden="1" x14ac:dyDescent="0.2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S163" s="3"/>
      <c r="T163" s="3"/>
      <c r="U163" s="3"/>
      <c r="V163" s="3"/>
      <c r="W163" s="3"/>
      <c r="X163" s="3"/>
      <c r="Y163" s="3"/>
      <c r="Z163" s="3"/>
      <c r="AA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</row>
    <row r="164" spans="1:254" s="4" customFormat="1" hidden="1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S164" s="3"/>
      <c r="T164" s="3"/>
      <c r="U164" s="3"/>
      <c r="V164" s="3"/>
      <c r="W164" s="3"/>
      <c r="X164" s="3"/>
      <c r="Y164" s="3"/>
      <c r="Z164" s="3"/>
      <c r="AA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</row>
    <row r="165" spans="1:254" s="4" customFormat="1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S165" s="3"/>
      <c r="T165" s="3"/>
      <c r="U165" s="3"/>
      <c r="V165" s="3"/>
      <c r="W165" s="3"/>
      <c r="X165" s="3"/>
      <c r="Y165" s="3"/>
      <c r="Z165" s="3"/>
      <c r="AA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</row>
  </sheetData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I194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A3" sqref="A3:XFD3"/>
    </sheetView>
  </sheetViews>
  <sheetFormatPr defaultColWidth="0" defaultRowHeight="12.75" zeroHeight="1" x14ac:dyDescent="0.2"/>
  <cols>
    <col min="1" max="1" width="49.875" style="2" bestFit="1" customWidth="1"/>
    <col min="2" max="2" width="22.25" style="3" bestFit="1" customWidth="1"/>
    <col min="3" max="15" width="16.625" style="3" customWidth="1"/>
    <col min="16" max="16" width="16.625" style="5" hidden="1" customWidth="1"/>
    <col min="17" max="17" width="0" style="5" hidden="1" customWidth="1"/>
    <col min="18" max="16384" width="16.625" style="5" hidden="1"/>
  </cols>
  <sheetData>
    <row r="1" spans="1:165" hidden="1" x14ac:dyDescent="0.2">
      <c r="A1" s="2">
        <f>MIN(PRICE)</f>
        <v>1437759</v>
      </c>
      <c r="P1" s="3"/>
    </row>
    <row r="2" spans="1:165" s="17" customFormat="1" hidden="1" x14ac:dyDescent="0.2">
      <c r="A2" s="15" t="s">
        <v>141</v>
      </c>
      <c r="B2" s="16"/>
      <c r="C2" s="16"/>
      <c r="D2" s="16"/>
      <c r="E2" s="16">
        <v>1</v>
      </c>
      <c r="F2" s="16"/>
      <c r="G2" s="16">
        <v>6</v>
      </c>
      <c r="H2" s="16">
        <v>6</v>
      </c>
      <c r="I2" s="16"/>
      <c r="J2" s="16"/>
      <c r="K2" s="16"/>
      <c r="L2" s="16"/>
      <c r="M2" s="16">
        <v>1</v>
      </c>
      <c r="N2" s="16"/>
      <c r="O2" s="16"/>
    </row>
    <row r="3" spans="1:165" s="55" customFormat="1" ht="43.5" customHeight="1" x14ac:dyDescent="0.2">
      <c r="A3" s="91" t="s">
        <v>568</v>
      </c>
      <c r="B3" s="92"/>
      <c r="C3" s="93" t="s">
        <v>564</v>
      </c>
      <c r="D3" s="94"/>
      <c r="E3" s="95" t="s">
        <v>565</v>
      </c>
      <c r="F3" s="96"/>
      <c r="G3" s="97" t="s">
        <v>566</v>
      </c>
      <c r="H3" s="98"/>
      <c r="I3" s="99" t="s">
        <v>567</v>
      </c>
      <c r="J3" s="10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65" s="8" customFormat="1" ht="51" x14ac:dyDescent="0.2">
      <c r="A4" s="25" t="s">
        <v>548</v>
      </c>
      <c r="B4" s="25" t="s">
        <v>94</v>
      </c>
      <c r="C4" s="25" t="s">
        <v>221</v>
      </c>
      <c r="D4" s="25" t="s">
        <v>222</v>
      </c>
      <c r="E4" s="25" t="s">
        <v>223</v>
      </c>
      <c r="F4" s="25" t="s">
        <v>119</v>
      </c>
      <c r="G4" s="25" t="s">
        <v>45</v>
      </c>
      <c r="H4" s="25" t="s">
        <v>165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371</v>
      </c>
      <c r="N4" s="29" t="s">
        <v>372</v>
      </c>
      <c r="O4" s="29" t="s">
        <v>373</v>
      </c>
    </row>
    <row r="5" spans="1:165" x14ac:dyDescent="0.2">
      <c r="A5" s="2" t="s">
        <v>129</v>
      </c>
      <c r="B5" s="1" t="s">
        <v>0</v>
      </c>
      <c r="C5" s="9">
        <v>105000</v>
      </c>
      <c r="D5" s="9">
        <v>95000</v>
      </c>
      <c r="E5" s="9">
        <v>85000</v>
      </c>
      <c r="F5" s="9">
        <v>85000</v>
      </c>
      <c r="G5" s="9">
        <v>105000</v>
      </c>
      <c r="H5" s="9">
        <v>105000</v>
      </c>
      <c r="I5" s="9">
        <v>3500000</v>
      </c>
      <c r="J5" s="9">
        <v>4500000</v>
      </c>
      <c r="K5" s="9">
        <v>5000000</v>
      </c>
      <c r="L5" s="9">
        <v>6500000</v>
      </c>
      <c r="M5" s="9">
        <v>13000000</v>
      </c>
      <c r="N5" s="9">
        <v>20000000</v>
      </c>
      <c r="O5" s="9">
        <v>25000000</v>
      </c>
      <c r="P5" s="9">
        <f t="array" ref="P5">SUM(IF($C$2:$O$2&gt;=1,C5:O5,0))</f>
        <v>13295000</v>
      </c>
      <c r="Q5" s="5" t="s">
        <v>164</v>
      </c>
    </row>
    <row r="6" spans="1:165" x14ac:dyDescent="0.2">
      <c r="A6" s="2" t="s">
        <v>166</v>
      </c>
      <c r="B6" s="1" t="s">
        <v>0</v>
      </c>
      <c r="C6" s="9">
        <v>150000</v>
      </c>
      <c r="D6" s="9">
        <v>149000</v>
      </c>
      <c r="E6" s="9">
        <v>148000</v>
      </c>
      <c r="F6" s="9">
        <v>2500</v>
      </c>
      <c r="G6" s="9">
        <v>5000000</v>
      </c>
      <c r="H6" s="9">
        <v>6000000</v>
      </c>
      <c r="I6" s="9">
        <v>3700000</v>
      </c>
      <c r="J6" s="9">
        <v>4300000</v>
      </c>
      <c r="K6" s="9">
        <v>5400000</v>
      </c>
      <c r="L6" s="9">
        <v>7000000</v>
      </c>
      <c r="M6" s="9">
        <v>13500000</v>
      </c>
      <c r="N6" s="9">
        <v>19600000</v>
      </c>
      <c r="O6" s="9">
        <v>29800000</v>
      </c>
      <c r="P6" s="9">
        <f t="array" ref="P6">SUM(IF($C$2:$O$2&gt;=1,C6:O6,0))</f>
        <v>24648000</v>
      </c>
      <c r="Q6" s="5" t="s">
        <v>164</v>
      </c>
    </row>
    <row r="7" spans="1:165" x14ac:dyDescent="0.2">
      <c r="A7" s="2" t="s">
        <v>167</v>
      </c>
      <c r="B7" s="1" t="s">
        <v>0</v>
      </c>
      <c r="C7" s="9">
        <v>103362</v>
      </c>
      <c r="D7" s="9">
        <v>103362</v>
      </c>
      <c r="E7" s="9">
        <v>103362</v>
      </c>
      <c r="F7" s="9">
        <v>1</v>
      </c>
      <c r="G7" s="9">
        <v>400000</v>
      </c>
      <c r="H7" s="9">
        <v>400000</v>
      </c>
      <c r="I7" s="9">
        <v>500000</v>
      </c>
      <c r="J7" s="9">
        <v>500000</v>
      </c>
      <c r="K7" s="9">
        <v>500000</v>
      </c>
      <c r="L7" s="9">
        <v>500000</v>
      </c>
      <c r="M7" s="9">
        <v>500000</v>
      </c>
      <c r="N7" s="9">
        <v>500000</v>
      </c>
      <c r="O7" s="9">
        <v>500000</v>
      </c>
      <c r="P7" s="9">
        <f t="array" ref="P7">SUM(IF($C$2:$O$2&gt;=1,C7:O7,0))</f>
        <v>1403362</v>
      </c>
      <c r="Q7" s="5" t="s">
        <v>164</v>
      </c>
    </row>
    <row r="8" spans="1:165" x14ac:dyDescent="0.2">
      <c r="A8" s="2" t="s">
        <v>169</v>
      </c>
      <c r="B8" s="1" t="s">
        <v>0</v>
      </c>
      <c r="C8" s="9">
        <v>116900</v>
      </c>
      <c r="D8" s="9">
        <v>113900</v>
      </c>
      <c r="E8" s="9">
        <v>110900</v>
      </c>
      <c r="F8" s="9">
        <v>20000</v>
      </c>
      <c r="G8" s="9">
        <v>9000000</v>
      </c>
      <c r="H8" s="9">
        <v>12000000</v>
      </c>
      <c r="I8" s="9">
        <v>500000</v>
      </c>
      <c r="J8" s="9">
        <v>500000</v>
      </c>
      <c r="K8" s="9">
        <v>1100000</v>
      </c>
      <c r="L8" s="9">
        <v>1100000</v>
      </c>
      <c r="M8" s="9">
        <v>1600000</v>
      </c>
      <c r="N8" s="9">
        <v>1600000</v>
      </c>
      <c r="O8" s="9">
        <v>1600000</v>
      </c>
      <c r="P8" s="9">
        <f t="array" ref="P8">SUM(IF($C$2:$O$2&gt;=1,C8:O8,0))</f>
        <v>22710900</v>
      </c>
      <c r="Q8" s="5" t="s">
        <v>164</v>
      </c>
    </row>
    <row r="9" spans="1:165" x14ac:dyDescent="0.2">
      <c r="A9" s="2" t="s">
        <v>167</v>
      </c>
      <c r="B9" s="1" t="s">
        <v>1</v>
      </c>
      <c r="C9" s="9">
        <v>103362</v>
      </c>
      <c r="D9" s="9">
        <v>103362</v>
      </c>
      <c r="E9" s="9">
        <v>103362</v>
      </c>
      <c r="F9" s="9">
        <v>1</v>
      </c>
      <c r="G9" s="9">
        <v>400000</v>
      </c>
      <c r="H9" s="9">
        <v>400000</v>
      </c>
      <c r="I9" s="9">
        <v>500000</v>
      </c>
      <c r="J9" s="9">
        <v>500000</v>
      </c>
      <c r="K9" s="9">
        <v>500000</v>
      </c>
      <c r="L9" s="9">
        <v>500000</v>
      </c>
      <c r="M9" s="9">
        <v>500000</v>
      </c>
      <c r="N9" s="9">
        <v>500000</v>
      </c>
      <c r="O9" s="9">
        <v>500000</v>
      </c>
      <c r="P9" s="9">
        <f t="array" ref="P9">SUM(IF($C$2:$O$2&gt;=1,C9:O9,0))</f>
        <v>1403362</v>
      </c>
      <c r="Q9" s="5" t="s">
        <v>164</v>
      </c>
    </row>
    <row r="10" spans="1:165" x14ac:dyDescent="0.2">
      <c r="A10" s="2" t="s">
        <v>126</v>
      </c>
      <c r="B10" s="1" t="s">
        <v>1</v>
      </c>
      <c r="C10" s="9">
        <v>148500</v>
      </c>
      <c r="D10" s="9">
        <v>142500</v>
      </c>
      <c r="E10" s="9">
        <v>138000</v>
      </c>
      <c r="F10" s="9">
        <v>1400</v>
      </c>
      <c r="G10" s="9">
        <v>900000</v>
      </c>
      <c r="H10" s="9">
        <v>850000</v>
      </c>
      <c r="I10" s="9">
        <v>6935000</v>
      </c>
      <c r="J10" s="9">
        <v>7437000</v>
      </c>
      <c r="K10" s="9">
        <v>7790000</v>
      </c>
      <c r="L10" s="9">
        <v>8476000</v>
      </c>
      <c r="M10" s="9">
        <v>11320000</v>
      </c>
      <c r="N10" s="9">
        <v>12506000</v>
      </c>
      <c r="O10" s="9">
        <v>19047000</v>
      </c>
      <c r="P10" s="9">
        <f t="array" ref="P10">SUM(IF($C$2:$O$2&gt;=1,C10:O10,0))</f>
        <v>13208000</v>
      </c>
      <c r="Q10" s="5" t="s">
        <v>164</v>
      </c>
    </row>
    <row r="11" spans="1:165" x14ac:dyDescent="0.2">
      <c r="A11" s="2" t="s">
        <v>170</v>
      </c>
      <c r="B11" s="1" t="s">
        <v>2</v>
      </c>
      <c r="C11" s="9">
        <v>102000</v>
      </c>
      <c r="D11" s="9">
        <v>96900</v>
      </c>
      <c r="E11" s="9">
        <v>94800</v>
      </c>
      <c r="F11" s="9">
        <v>100</v>
      </c>
      <c r="G11" s="9">
        <v>400000</v>
      </c>
      <c r="H11" s="9">
        <v>500000</v>
      </c>
      <c r="I11" s="9">
        <v>2400000</v>
      </c>
      <c r="J11" s="9">
        <v>2400000</v>
      </c>
      <c r="K11" s="9">
        <v>2400000</v>
      </c>
      <c r="L11" s="9">
        <v>2400000</v>
      </c>
      <c r="M11" s="9">
        <v>2400000</v>
      </c>
      <c r="N11" s="9">
        <v>2400000</v>
      </c>
      <c r="O11" s="9">
        <v>2400000</v>
      </c>
      <c r="P11" s="9">
        <f t="array" ref="P11">SUM(IF($C$2:$O$2&gt;=1,C11:O11,0))</f>
        <v>3394800</v>
      </c>
      <c r="Q11" s="5" t="s">
        <v>164</v>
      </c>
    </row>
    <row r="12" spans="1:165" x14ac:dyDescent="0.2">
      <c r="A12" s="2" t="s">
        <v>133</v>
      </c>
      <c r="B12" s="1" t="s">
        <v>2</v>
      </c>
      <c r="C12" s="9">
        <v>96000</v>
      </c>
      <c r="D12" s="9">
        <v>92000</v>
      </c>
      <c r="E12" s="9">
        <v>89000</v>
      </c>
      <c r="F12" s="9">
        <v>10</v>
      </c>
      <c r="G12" s="9">
        <v>5000000</v>
      </c>
      <c r="H12" s="9">
        <v>8000000</v>
      </c>
      <c r="I12" s="9">
        <v>2500000</v>
      </c>
      <c r="J12" s="9">
        <v>2500000</v>
      </c>
      <c r="K12" s="9">
        <v>2500000</v>
      </c>
      <c r="L12" s="9">
        <v>2500000</v>
      </c>
      <c r="M12" s="9">
        <v>2500000</v>
      </c>
      <c r="N12" s="9">
        <v>2500000</v>
      </c>
      <c r="O12" s="9">
        <v>2500000</v>
      </c>
      <c r="P12" s="9">
        <f t="array" ref="P12">SUM(IF($C$2:$O$2&gt;=1,C12:O12,0))</f>
        <v>15589000</v>
      </c>
      <c r="Q12" s="5" t="s">
        <v>164</v>
      </c>
    </row>
    <row r="13" spans="1:165" x14ac:dyDescent="0.2">
      <c r="A13" s="2" t="s">
        <v>129</v>
      </c>
      <c r="B13" s="1" t="s">
        <v>2</v>
      </c>
      <c r="C13" s="9">
        <v>105000</v>
      </c>
      <c r="D13" s="9">
        <v>95000</v>
      </c>
      <c r="E13" s="9">
        <v>85000</v>
      </c>
      <c r="F13" s="9">
        <v>85000</v>
      </c>
      <c r="G13" s="9">
        <v>105000</v>
      </c>
      <c r="H13" s="9">
        <v>105000</v>
      </c>
      <c r="I13" s="9">
        <v>3500000</v>
      </c>
      <c r="J13" s="9">
        <v>4500000</v>
      </c>
      <c r="K13" s="9">
        <v>5000000</v>
      </c>
      <c r="L13" s="9">
        <v>6500000</v>
      </c>
      <c r="M13" s="9">
        <v>13000000</v>
      </c>
      <c r="N13" s="9">
        <v>20000000</v>
      </c>
      <c r="O13" s="9">
        <v>25000000</v>
      </c>
      <c r="P13" s="9">
        <f t="array" ref="P13">SUM(IF($C$2:$O$2&gt;=1,C13:O13,0))</f>
        <v>13295000</v>
      </c>
      <c r="Q13" s="5" t="s">
        <v>164</v>
      </c>
    </row>
    <row r="14" spans="1:165" x14ac:dyDescent="0.2">
      <c r="A14" s="2" t="s">
        <v>76</v>
      </c>
      <c r="B14" s="1" t="s">
        <v>2</v>
      </c>
      <c r="C14" s="9">
        <v>115000</v>
      </c>
      <c r="D14" s="9">
        <v>88000</v>
      </c>
      <c r="E14" s="9">
        <v>75000</v>
      </c>
      <c r="F14" s="9">
        <v>40000</v>
      </c>
      <c r="G14" s="9">
        <v>40000000</v>
      </c>
      <c r="H14" s="9">
        <v>50000000</v>
      </c>
      <c r="I14" s="9">
        <v>7000000</v>
      </c>
      <c r="J14" s="9">
        <v>21000000</v>
      </c>
      <c r="K14" s="9">
        <v>56000000</v>
      </c>
      <c r="L14" s="9">
        <v>105000000</v>
      </c>
      <c r="M14" s="9">
        <v>336000000</v>
      </c>
      <c r="N14" s="9">
        <v>735000000</v>
      </c>
      <c r="O14" s="9">
        <v>2688000000</v>
      </c>
      <c r="P14" s="9">
        <f t="array" ref="P14">SUM(IF($C$2:$O$2&gt;=1,C14:O14,0))</f>
        <v>426075000</v>
      </c>
      <c r="Q14" s="5" t="s">
        <v>164</v>
      </c>
    </row>
    <row r="15" spans="1:165" x14ac:dyDescent="0.2">
      <c r="A15" s="2" t="s">
        <v>167</v>
      </c>
      <c r="B15" s="1" t="s">
        <v>2</v>
      </c>
      <c r="C15" s="9">
        <v>103362</v>
      </c>
      <c r="D15" s="9">
        <v>103362</v>
      </c>
      <c r="E15" s="9">
        <v>103362</v>
      </c>
      <c r="F15" s="9">
        <v>1</v>
      </c>
      <c r="G15" s="9">
        <v>400000</v>
      </c>
      <c r="H15" s="9">
        <v>400000</v>
      </c>
      <c r="I15" s="9">
        <v>500000</v>
      </c>
      <c r="J15" s="9">
        <v>500000</v>
      </c>
      <c r="K15" s="9">
        <v>500000</v>
      </c>
      <c r="L15" s="9">
        <v>500000</v>
      </c>
      <c r="M15" s="9">
        <v>500000</v>
      </c>
      <c r="N15" s="9">
        <v>500000</v>
      </c>
      <c r="O15" s="9">
        <v>500000</v>
      </c>
      <c r="P15" s="9">
        <f t="array" ref="P15">SUM(IF($C$2:$O$2&gt;=1,C15:O15,0))</f>
        <v>1403362</v>
      </c>
      <c r="Q15" s="5" t="s">
        <v>164</v>
      </c>
    </row>
    <row r="16" spans="1:165" x14ac:dyDescent="0.2">
      <c r="A16" s="2" t="s">
        <v>136</v>
      </c>
      <c r="B16" s="1" t="s">
        <v>2</v>
      </c>
      <c r="C16" s="9">
        <v>128000</v>
      </c>
      <c r="D16" s="9">
        <v>123000</v>
      </c>
      <c r="E16" s="9">
        <v>118000</v>
      </c>
      <c r="F16" s="9">
        <v>122750</v>
      </c>
      <c r="G16" s="9">
        <v>122750</v>
      </c>
      <c r="H16" s="9">
        <v>122750</v>
      </c>
      <c r="I16" s="9">
        <v>2500000</v>
      </c>
      <c r="J16" s="9">
        <v>2500000</v>
      </c>
      <c r="K16" s="9">
        <v>2500000</v>
      </c>
      <c r="L16" s="9">
        <v>2500000</v>
      </c>
      <c r="M16" s="9">
        <v>2500000</v>
      </c>
      <c r="N16" s="9">
        <v>2500000</v>
      </c>
      <c r="O16" s="9">
        <v>2500000</v>
      </c>
      <c r="P16" s="9">
        <f t="array" ref="P16">SUM(IF($C$2:$O$2&gt;=1,C16:O16,0))</f>
        <v>2863500</v>
      </c>
      <c r="Q16" s="5" t="s">
        <v>164</v>
      </c>
    </row>
    <row r="17" spans="1:17" x14ac:dyDescent="0.2">
      <c r="A17" s="2" t="s">
        <v>126</v>
      </c>
      <c r="B17" s="1" t="s">
        <v>3</v>
      </c>
      <c r="C17" s="9">
        <v>148500</v>
      </c>
      <c r="D17" s="9">
        <v>142500</v>
      </c>
      <c r="E17" s="9">
        <v>138000</v>
      </c>
      <c r="F17" s="9">
        <v>1400</v>
      </c>
      <c r="G17" s="9">
        <v>900000</v>
      </c>
      <c r="H17" s="9">
        <v>850000</v>
      </c>
      <c r="I17" s="9">
        <v>6935000</v>
      </c>
      <c r="J17" s="9">
        <v>7437000</v>
      </c>
      <c r="K17" s="9">
        <v>7790000</v>
      </c>
      <c r="L17" s="9">
        <v>8476000</v>
      </c>
      <c r="M17" s="9">
        <v>11320000</v>
      </c>
      <c r="N17" s="9">
        <v>12506000</v>
      </c>
      <c r="O17" s="9">
        <v>19047000</v>
      </c>
      <c r="P17" s="9">
        <f t="array" ref="P17">SUM(IF($C$2:$O$2&gt;=1,C17:O17,0))</f>
        <v>13208000</v>
      </c>
      <c r="Q17" s="5" t="s">
        <v>164</v>
      </c>
    </row>
    <row r="18" spans="1:17" x14ac:dyDescent="0.2">
      <c r="A18" s="2" t="s">
        <v>167</v>
      </c>
      <c r="B18" s="1" t="s">
        <v>4</v>
      </c>
      <c r="C18" s="9">
        <v>103362</v>
      </c>
      <c r="D18" s="9">
        <v>103362</v>
      </c>
      <c r="E18" s="9">
        <v>103362</v>
      </c>
      <c r="F18" s="9">
        <v>1</v>
      </c>
      <c r="G18" s="9">
        <v>400000</v>
      </c>
      <c r="H18" s="9">
        <v>400000</v>
      </c>
      <c r="I18" s="9">
        <v>500000</v>
      </c>
      <c r="J18" s="9">
        <v>500000</v>
      </c>
      <c r="K18" s="9">
        <v>500000</v>
      </c>
      <c r="L18" s="9">
        <v>500000</v>
      </c>
      <c r="M18" s="9">
        <v>500000</v>
      </c>
      <c r="N18" s="9">
        <v>500000</v>
      </c>
      <c r="O18" s="9">
        <v>500000</v>
      </c>
      <c r="P18" s="9">
        <f t="array" ref="P18">SUM(IF($C$2:$O$2&gt;=1,C18:O18,0))</f>
        <v>1403362</v>
      </c>
      <c r="Q18" s="5" t="s">
        <v>164</v>
      </c>
    </row>
    <row r="19" spans="1:17" x14ac:dyDescent="0.2">
      <c r="A19" s="2" t="s">
        <v>137</v>
      </c>
      <c r="B19" s="1" t="s">
        <v>4</v>
      </c>
      <c r="C19" s="9">
        <v>152000</v>
      </c>
      <c r="D19" s="9">
        <v>150000</v>
      </c>
      <c r="E19" s="9">
        <v>148000</v>
      </c>
      <c r="F19" s="9">
        <v>65</v>
      </c>
      <c r="G19" s="9">
        <v>17241379</v>
      </c>
      <c r="H19" s="9">
        <v>17241379</v>
      </c>
      <c r="I19" s="9">
        <v>3500000</v>
      </c>
      <c r="J19" s="9">
        <v>3500000</v>
      </c>
      <c r="K19" s="9">
        <v>3500000</v>
      </c>
      <c r="L19" s="9">
        <v>3500000</v>
      </c>
      <c r="M19" s="9">
        <v>3500000</v>
      </c>
      <c r="N19" s="9">
        <v>3500000</v>
      </c>
      <c r="O19" s="9">
        <v>3500000</v>
      </c>
      <c r="P19" s="9">
        <f t="array" ref="P19">SUM(IF($C$2:$O$2&gt;=1,C19:O19,0))</f>
        <v>38130758</v>
      </c>
      <c r="Q19" s="5" t="s">
        <v>164</v>
      </c>
    </row>
    <row r="20" spans="1:17" x14ac:dyDescent="0.2">
      <c r="A20" s="2" t="s">
        <v>167</v>
      </c>
      <c r="B20" s="1" t="s">
        <v>5</v>
      </c>
      <c r="C20" s="9">
        <v>103362</v>
      </c>
      <c r="D20" s="9">
        <v>103362</v>
      </c>
      <c r="E20" s="9">
        <v>103362</v>
      </c>
      <c r="F20" s="9">
        <v>1</v>
      </c>
      <c r="G20" s="9">
        <v>400000</v>
      </c>
      <c r="H20" s="9">
        <v>400000</v>
      </c>
      <c r="I20" s="9">
        <v>500000</v>
      </c>
      <c r="J20" s="9">
        <v>500000</v>
      </c>
      <c r="K20" s="9">
        <v>500000</v>
      </c>
      <c r="L20" s="9">
        <v>500000</v>
      </c>
      <c r="M20" s="9">
        <v>500000</v>
      </c>
      <c r="N20" s="9">
        <v>500000</v>
      </c>
      <c r="O20" s="9">
        <v>500000</v>
      </c>
      <c r="P20" s="9">
        <f t="array" ref="P20">SUM(IF($C$2:$O$2&gt;=1,C20:O20,0))</f>
        <v>1403362</v>
      </c>
      <c r="Q20" s="5" t="s">
        <v>164</v>
      </c>
    </row>
    <row r="21" spans="1:17" x14ac:dyDescent="0.2">
      <c r="A21" s="2" t="s">
        <v>127</v>
      </c>
      <c r="B21" s="1" t="s">
        <v>128</v>
      </c>
      <c r="C21" s="9">
        <v>150000</v>
      </c>
      <c r="D21" s="9">
        <v>150000</v>
      </c>
      <c r="E21" s="9">
        <v>150000</v>
      </c>
      <c r="F21" s="9">
        <v>500</v>
      </c>
      <c r="G21" s="9">
        <v>1267800</v>
      </c>
      <c r="H21" s="9">
        <v>1267800</v>
      </c>
      <c r="I21" s="9">
        <v>836700</v>
      </c>
      <c r="J21" s="9">
        <v>836700</v>
      </c>
      <c r="K21" s="9">
        <v>836700</v>
      </c>
      <c r="L21" s="9">
        <v>836700</v>
      </c>
      <c r="M21" s="9">
        <v>836700</v>
      </c>
      <c r="N21" s="9">
        <v>836700</v>
      </c>
      <c r="O21" s="9">
        <v>836700</v>
      </c>
      <c r="P21" s="9">
        <f t="array" ref="P21">SUM(IF($C$2:$O$2&gt;=1,C21:O21,0))</f>
        <v>3522300</v>
      </c>
      <c r="Q21" s="5" t="s">
        <v>164</v>
      </c>
    </row>
    <row r="22" spans="1:17" x14ac:dyDescent="0.2">
      <c r="A22" s="2" t="s">
        <v>130</v>
      </c>
      <c r="B22" s="1" t="s">
        <v>128</v>
      </c>
      <c r="C22" s="9">
        <v>150000</v>
      </c>
      <c r="D22" s="9">
        <v>149500</v>
      </c>
      <c r="E22" s="9">
        <v>149000</v>
      </c>
      <c r="F22" s="9">
        <v>20000</v>
      </c>
      <c r="G22" s="9">
        <v>400000</v>
      </c>
      <c r="H22" s="9">
        <v>550000</v>
      </c>
      <c r="I22" s="9">
        <v>2000000</v>
      </c>
      <c r="J22" s="9">
        <v>1990000</v>
      </c>
      <c r="K22" s="9">
        <v>1985000</v>
      </c>
      <c r="L22" s="9">
        <v>1980000</v>
      </c>
      <c r="M22" s="9">
        <v>1975000</v>
      </c>
      <c r="N22" s="9">
        <v>1970000</v>
      </c>
      <c r="O22" s="9">
        <v>1965000</v>
      </c>
      <c r="P22" s="9">
        <f t="array" ref="P22">SUM(IF($C$2:$O$2&gt;=1,C22:O22,0))</f>
        <v>3074000</v>
      </c>
      <c r="Q22" s="5" t="s">
        <v>164</v>
      </c>
    </row>
    <row r="23" spans="1:17" x14ac:dyDescent="0.2">
      <c r="A23" s="2" t="s">
        <v>137</v>
      </c>
      <c r="B23" s="1" t="s">
        <v>6</v>
      </c>
      <c r="C23" s="9">
        <v>152000</v>
      </c>
      <c r="D23" s="9">
        <v>150000</v>
      </c>
      <c r="E23" s="9">
        <v>148000</v>
      </c>
      <c r="F23" s="9">
        <v>65</v>
      </c>
      <c r="G23" s="9">
        <v>17241379</v>
      </c>
      <c r="H23" s="9">
        <v>17241379</v>
      </c>
      <c r="I23" s="9">
        <v>3500000</v>
      </c>
      <c r="J23" s="9">
        <v>3500000</v>
      </c>
      <c r="K23" s="9">
        <v>3500000</v>
      </c>
      <c r="L23" s="9">
        <v>3500000</v>
      </c>
      <c r="M23" s="9">
        <v>3500000</v>
      </c>
      <c r="N23" s="9">
        <v>3500000</v>
      </c>
      <c r="O23" s="9">
        <v>3500000</v>
      </c>
      <c r="P23" s="9">
        <f t="array" ref="P23">SUM(IF($C$2:$O$2&gt;=1,C23:O23,0))</f>
        <v>38130758</v>
      </c>
      <c r="Q23" s="5" t="s">
        <v>164</v>
      </c>
    </row>
    <row r="24" spans="1:17" x14ac:dyDescent="0.2">
      <c r="A24" s="2" t="s">
        <v>137</v>
      </c>
      <c r="B24" s="1" t="s">
        <v>157</v>
      </c>
      <c r="C24" s="9">
        <v>152000</v>
      </c>
      <c r="D24" s="9">
        <v>150000</v>
      </c>
      <c r="E24" s="9">
        <v>148000</v>
      </c>
      <c r="F24" s="9">
        <v>65</v>
      </c>
      <c r="G24" s="9">
        <v>21551724</v>
      </c>
      <c r="H24" s="9">
        <v>21551724</v>
      </c>
      <c r="I24" s="9">
        <v>3500000</v>
      </c>
      <c r="J24" s="9">
        <v>3500000</v>
      </c>
      <c r="K24" s="9">
        <v>3500000</v>
      </c>
      <c r="L24" s="9">
        <v>3500000</v>
      </c>
      <c r="M24" s="9">
        <v>3500000</v>
      </c>
      <c r="N24" s="9">
        <v>3500000</v>
      </c>
      <c r="O24" s="9">
        <v>3500000</v>
      </c>
      <c r="P24" s="9">
        <f t="array" ref="P24">SUM(IF($C$2:$O$2&gt;=1,C24:O24,0))</f>
        <v>46751448</v>
      </c>
      <c r="Q24" s="5" t="s">
        <v>164</v>
      </c>
    </row>
    <row r="25" spans="1:17" x14ac:dyDescent="0.2">
      <c r="A25" s="2" t="s">
        <v>167</v>
      </c>
      <c r="B25" s="1" t="s">
        <v>7</v>
      </c>
      <c r="C25" s="9">
        <v>103362</v>
      </c>
      <c r="D25" s="9">
        <v>103362</v>
      </c>
      <c r="E25" s="9">
        <v>103362</v>
      </c>
      <c r="F25" s="9">
        <v>1</v>
      </c>
      <c r="G25" s="9">
        <v>400000</v>
      </c>
      <c r="H25" s="9">
        <v>400000</v>
      </c>
      <c r="I25" s="9">
        <v>500000</v>
      </c>
      <c r="J25" s="9">
        <v>500000</v>
      </c>
      <c r="K25" s="9">
        <v>500000</v>
      </c>
      <c r="L25" s="9">
        <v>500000</v>
      </c>
      <c r="M25" s="9">
        <v>500000</v>
      </c>
      <c r="N25" s="9">
        <v>500000</v>
      </c>
      <c r="O25" s="9">
        <v>500000</v>
      </c>
      <c r="P25" s="9">
        <f t="array" ref="P25">SUM(IF($C$2:$O$2&gt;=1,C25:O25,0))</f>
        <v>1403362</v>
      </c>
      <c r="Q25" s="5" t="s">
        <v>164</v>
      </c>
    </row>
    <row r="26" spans="1:17" x14ac:dyDescent="0.2">
      <c r="A26" s="2" t="s">
        <v>137</v>
      </c>
      <c r="B26" s="1" t="s">
        <v>7</v>
      </c>
      <c r="C26" s="9">
        <v>152000</v>
      </c>
      <c r="D26" s="9">
        <v>150000</v>
      </c>
      <c r="E26" s="9">
        <v>148000</v>
      </c>
      <c r="F26" s="9">
        <v>65</v>
      </c>
      <c r="G26" s="9">
        <v>21551724</v>
      </c>
      <c r="H26" s="9">
        <v>21551724</v>
      </c>
      <c r="I26" s="9">
        <v>3500000</v>
      </c>
      <c r="J26" s="9">
        <v>3500000</v>
      </c>
      <c r="K26" s="9">
        <v>3500000</v>
      </c>
      <c r="L26" s="9">
        <v>3500000</v>
      </c>
      <c r="M26" s="9">
        <v>3500000</v>
      </c>
      <c r="N26" s="9">
        <v>3500000</v>
      </c>
      <c r="O26" s="9">
        <v>3500000</v>
      </c>
      <c r="P26" s="9">
        <f t="array" ref="P26">SUM(IF($C$2:$O$2&gt;=1,C26:O26,0))</f>
        <v>46751448</v>
      </c>
      <c r="Q26" s="5" t="s">
        <v>164</v>
      </c>
    </row>
    <row r="27" spans="1:17" x14ac:dyDescent="0.2">
      <c r="A27" s="2" t="s">
        <v>130</v>
      </c>
      <c r="B27" s="1" t="s">
        <v>8</v>
      </c>
      <c r="C27" s="9">
        <v>150000</v>
      </c>
      <c r="D27" s="9">
        <v>149500</v>
      </c>
      <c r="E27" s="9">
        <v>149000</v>
      </c>
      <c r="F27" s="9">
        <v>20000</v>
      </c>
      <c r="G27" s="9">
        <v>400000</v>
      </c>
      <c r="H27" s="9">
        <v>550000</v>
      </c>
      <c r="I27" s="9">
        <v>2000000</v>
      </c>
      <c r="J27" s="9">
        <v>1990000</v>
      </c>
      <c r="K27" s="9">
        <v>1985000</v>
      </c>
      <c r="L27" s="9">
        <v>1980000</v>
      </c>
      <c r="M27" s="9">
        <v>1975000</v>
      </c>
      <c r="N27" s="9">
        <v>1970000</v>
      </c>
      <c r="O27" s="9">
        <v>1965000</v>
      </c>
      <c r="P27" s="9">
        <f t="array" ref="P27">SUM(IF($C$2:$O$2&gt;=1,C27:O27,0))</f>
        <v>3074000</v>
      </c>
      <c r="Q27" s="5" t="s">
        <v>164</v>
      </c>
    </row>
    <row r="28" spans="1:17" x14ac:dyDescent="0.2">
      <c r="A28" s="2" t="s">
        <v>137</v>
      </c>
      <c r="B28" s="1" t="s">
        <v>8</v>
      </c>
      <c r="C28" s="9">
        <v>152000</v>
      </c>
      <c r="D28" s="9">
        <v>150000</v>
      </c>
      <c r="E28" s="9">
        <v>148000</v>
      </c>
      <c r="F28" s="9">
        <v>65</v>
      </c>
      <c r="G28" s="9">
        <v>21551724</v>
      </c>
      <c r="H28" s="9">
        <v>21551724</v>
      </c>
      <c r="I28" s="9">
        <v>3500000</v>
      </c>
      <c r="J28" s="9">
        <v>3500000</v>
      </c>
      <c r="K28" s="9">
        <v>3500000</v>
      </c>
      <c r="L28" s="9">
        <v>3500000</v>
      </c>
      <c r="M28" s="9">
        <v>3500000</v>
      </c>
      <c r="N28" s="9">
        <v>3500000</v>
      </c>
      <c r="O28" s="9">
        <v>3500000</v>
      </c>
      <c r="P28" s="9">
        <f t="array" ref="P28">SUM(IF($C$2:$O$2&gt;=1,C28:O28,0))</f>
        <v>46751448</v>
      </c>
      <c r="Q28" s="5" t="s">
        <v>164</v>
      </c>
    </row>
    <row r="29" spans="1:17" x14ac:dyDescent="0.2">
      <c r="A29" s="2" t="s">
        <v>167</v>
      </c>
      <c r="B29" s="1" t="s">
        <v>9</v>
      </c>
      <c r="C29" s="9">
        <v>103362</v>
      </c>
      <c r="D29" s="9">
        <v>103362</v>
      </c>
      <c r="E29" s="9">
        <v>103362</v>
      </c>
      <c r="F29" s="9">
        <v>1</v>
      </c>
      <c r="G29" s="9">
        <v>400000</v>
      </c>
      <c r="H29" s="9">
        <v>400000</v>
      </c>
      <c r="I29" s="9">
        <v>500000</v>
      </c>
      <c r="J29" s="9">
        <v>500000</v>
      </c>
      <c r="K29" s="9">
        <v>500000</v>
      </c>
      <c r="L29" s="9">
        <v>500000</v>
      </c>
      <c r="M29" s="9">
        <v>500000</v>
      </c>
      <c r="N29" s="9">
        <v>500000</v>
      </c>
      <c r="O29" s="9">
        <v>500000</v>
      </c>
      <c r="P29" s="9">
        <f t="array" ref="P29">SUM(IF($C$2:$O$2&gt;=1,C29:O29,0))</f>
        <v>1403362</v>
      </c>
      <c r="Q29" s="5" t="s">
        <v>164</v>
      </c>
    </row>
    <row r="30" spans="1:17" x14ac:dyDescent="0.2">
      <c r="A30" s="2" t="s">
        <v>140</v>
      </c>
      <c r="B30" s="1" t="s">
        <v>9</v>
      </c>
      <c r="C30" s="9">
        <v>105000</v>
      </c>
      <c r="D30" s="9">
        <v>100000</v>
      </c>
      <c r="E30" s="9">
        <v>95000</v>
      </c>
      <c r="F30" s="9">
        <v>500000</v>
      </c>
      <c r="G30" s="9">
        <v>1000000</v>
      </c>
      <c r="H30" s="9">
        <v>1300000</v>
      </c>
      <c r="I30" s="9">
        <v>12000000</v>
      </c>
      <c r="J30" s="9">
        <v>18000000</v>
      </c>
      <c r="K30" s="9">
        <v>24000000</v>
      </c>
      <c r="L30" s="9">
        <v>30000000</v>
      </c>
      <c r="M30" s="9">
        <v>48000000</v>
      </c>
      <c r="N30" s="9">
        <v>60000000</v>
      </c>
      <c r="O30" s="9">
        <v>78000000</v>
      </c>
      <c r="P30" s="9">
        <f t="array" ref="P30">SUM(IF($C$2:$O$2&gt;=1,C30:O30,0))</f>
        <v>50395000</v>
      </c>
      <c r="Q30" s="5" t="s">
        <v>164</v>
      </c>
    </row>
    <row r="31" spans="1:17" x14ac:dyDescent="0.2">
      <c r="A31" s="2" t="s">
        <v>171</v>
      </c>
      <c r="B31" s="1" t="s">
        <v>9</v>
      </c>
      <c r="C31" s="9">
        <v>105000</v>
      </c>
      <c r="D31" s="9">
        <v>100000</v>
      </c>
      <c r="E31" s="9">
        <v>95000</v>
      </c>
      <c r="F31" s="9">
        <v>500000</v>
      </c>
      <c r="G31" s="9">
        <v>1000000</v>
      </c>
      <c r="H31" s="9">
        <v>1300000</v>
      </c>
      <c r="I31" s="9">
        <v>12000000</v>
      </c>
      <c r="J31" s="9">
        <v>18000000</v>
      </c>
      <c r="K31" s="9">
        <v>24000000</v>
      </c>
      <c r="L31" s="9">
        <v>30000000</v>
      </c>
      <c r="M31" s="9">
        <v>48000000</v>
      </c>
      <c r="N31" s="9">
        <v>60000000</v>
      </c>
      <c r="O31" s="9">
        <v>78000000</v>
      </c>
      <c r="P31" s="9">
        <f t="array" ref="P31">SUM(IF($C$2:$O$2&gt;=1,C31:O31,0))</f>
        <v>50395000</v>
      </c>
      <c r="Q31" s="5" t="s">
        <v>164</v>
      </c>
    </row>
    <row r="32" spans="1:17" x14ac:dyDescent="0.2">
      <c r="A32" s="2" t="s">
        <v>172</v>
      </c>
      <c r="B32" s="1" t="s">
        <v>9</v>
      </c>
      <c r="C32" s="9">
        <v>105000</v>
      </c>
      <c r="D32" s="9">
        <v>100000</v>
      </c>
      <c r="E32" s="9">
        <v>95000</v>
      </c>
      <c r="F32" s="9">
        <v>500000</v>
      </c>
      <c r="G32" s="9">
        <v>1000000</v>
      </c>
      <c r="H32" s="9">
        <v>1300000</v>
      </c>
      <c r="I32" s="9">
        <v>12000000</v>
      </c>
      <c r="J32" s="9">
        <v>18000000</v>
      </c>
      <c r="K32" s="9">
        <v>24000000</v>
      </c>
      <c r="L32" s="9">
        <v>30000000</v>
      </c>
      <c r="M32" s="9">
        <v>48000000</v>
      </c>
      <c r="N32" s="9">
        <v>60000000</v>
      </c>
      <c r="O32" s="9">
        <v>78000000</v>
      </c>
      <c r="P32" s="9">
        <f t="array" ref="P32">SUM(IF($C$2:$O$2&gt;=1,C32:O32,0))</f>
        <v>50395000</v>
      </c>
      <c r="Q32" s="5" t="s">
        <v>164</v>
      </c>
    </row>
    <row r="33" spans="1:17" x14ac:dyDescent="0.2">
      <c r="A33" s="2" t="s">
        <v>129</v>
      </c>
      <c r="B33" s="1" t="s">
        <v>10</v>
      </c>
      <c r="C33" s="9">
        <v>105000</v>
      </c>
      <c r="D33" s="9">
        <v>95000</v>
      </c>
      <c r="E33" s="9">
        <v>85000</v>
      </c>
      <c r="F33" s="9">
        <v>85000</v>
      </c>
      <c r="G33" s="9">
        <v>105000</v>
      </c>
      <c r="H33" s="9">
        <v>105000</v>
      </c>
      <c r="I33" s="9">
        <v>3500000</v>
      </c>
      <c r="J33" s="9">
        <v>4500000</v>
      </c>
      <c r="K33" s="9">
        <v>5000000</v>
      </c>
      <c r="L33" s="9">
        <v>6500000</v>
      </c>
      <c r="M33" s="9">
        <v>13000000</v>
      </c>
      <c r="N33" s="9">
        <v>20000000</v>
      </c>
      <c r="O33" s="9">
        <v>25000000</v>
      </c>
      <c r="P33" s="9">
        <f t="array" ref="P33">SUM(IF($C$2:$O$2&gt;=1,C33:O33,0))</f>
        <v>13295000</v>
      </c>
      <c r="Q33" s="5" t="s">
        <v>164</v>
      </c>
    </row>
    <row r="34" spans="1:17" x14ac:dyDescent="0.2">
      <c r="A34" s="2" t="s">
        <v>167</v>
      </c>
      <c r="B34" s="1" t="s">
        <v>10</v>
      </c>
      <c r="C34" s="9">
        <v>103362</v>
      </c>
      <c r="D34" s="9">
        <v>103362</v>
      </c>
      <c r="E34" s="9">
        <v>103362</v>
      </c>
      <c r="F34" s="9">
        <v>1</v>
      </c>
      <c r="G34" s="9">
        <v>400000</v>
      </c>
      <c r="H34" s="9">
        <v>400000</v>
      </c>
      <c r="I34" s="9">
        <v>500000</v>
      </c>
      <c r="J34" s="9">
        <v>500000</v>
      </c>
      <c r="K34" s="9">
        <v>500000</v>
      </c>
      <c r="L34" s="9">
        <v>500000</v>
      </c>
      <c r="M34" s="9">
        <v>500000</v>
      </c>
      <c r="N34" s="9">
        <v>500000</v>
      </c>
      <c r="O34" s="9">
        <v>500000</v>
      </c>
      <c r="P34" s="9">
        <f t="array" ref="P34">SUM(IF($C$2:$O$2&gt;=1,C34:O34,0))</f>
        <v>1403362</v>
      </c>
      <c r="Q34" s="5" t="s">
        <v>164</v>
      </c>
    </row>
    <row r="35" spans="1:17" x14ac:dyDescent="0.2"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7" hidden="1" x14ac:dyDescent="0.2"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7" hidden="1" x14ac:dyDescent="0.2"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7" hidden="1" x14ac:dyDescent="0.2"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7" hidden="1" x14ac:dyDescent="0.2"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7" hidden="1" x14ac:dyDescent="0.2"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7" hidden="1" x14ac:dyDescent="0.2"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7" hidden="1" x14ac:dyDescent="0.2"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7" hidden="1" x14ac:dyDescent="0.2"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7" hidden="1" x14ac:dyDescent="0.2"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7" hidden="1" x14ac:dyDescent="0.2"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7" hidden="1" x14ac:dyDescent="0.2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7" hidden="1" x14ac:dyDescent="0.2"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7" hidden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2:15" hidden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2:15" hidden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hidden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2:15" hidden="1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idden="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2:15" hidden="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idden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15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idden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idden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idden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idden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idden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idden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idden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idden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idden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idden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idden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idden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idden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idden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idden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idden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idden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idden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idden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idden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idden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idden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idden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idden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idden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idden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idden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idden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idden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idden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idden="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idden="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idden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idden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idden="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idden="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idden="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idden="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idden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idden="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idden="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idden="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idden="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idden="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idden="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idden="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idden="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idden="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idden="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idden="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idden="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idden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idden="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idden="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idden="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idden="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idden="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idden="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idden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idden="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idden="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idden="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idden="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idden="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idden="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idden="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idden="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idden="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idden="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idden="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idden="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idden="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idden="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idden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idden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idden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idden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idden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idden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idden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idden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idden="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idden="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idden="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idden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idden="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idden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idden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idden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idden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idden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idden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idden="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idden="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idden="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idden="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idden="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idden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idden="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idden="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idden="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idden="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idden="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idden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idden="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idden="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idden="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idden="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idden="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idden="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idden="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</sheetData>
  <sortState ref="A4:Q33">
    <sortCondition ref="B4:B33"/>
  </sortState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94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C5" sqref="C5"/>
    </sheetView>
  </sheetViews>
  <sheetFormatPr defaultColWidth="0" defaultRowHeight="12.75" zeroHeight="1" x14ac:dyDescent="0.2"/>
  <cols>
    <col min="1" max="1" width="49.875" style="2" bestFit="1" customWidth="1"/>
    <col min="2" max="2" width="22.25" style="3" bestFit="1" customWidth="1"/>
    <col min="3" max="15" width="16.625" style="3" customWidth="1"/>
    <col min="16" max="16" width="16.625" style="5" hidden="1" customWidth="1"/>
    <col min="17" max="17" width="0" style="5" hidden="1" customWidth="1"/>
    <col min="18" max="16384" width="16.625" style="5" hidden="1"/>
  </cols>
  <sheetData>
    <row r="1" spans="1:165" hidden="1" x14ac:dyDescent="0.2">
      <c r="A1" s="2">
        <f>MIN(PRICE)</f>
        <v>1437759</v>
      </c>
      <c r="P1" s="3"/>
    </row>
    <row r="2" spans="1:165" s="17" customFormat="1" hidden="1" x14ac:dyDescent="0.2">
      <c r="A2" s="15" t="s">
        <v>141</v>
      </c>
      <c r="B2" s="16"/>
      <c r="C2" s="16"/>
      <c r="D2" s="16"/>
      <c r="E2" s="16">
        <v>1</v>
      </c>
      <c r="F2" s="16"/>
      <c r="G2" s="16">
        <v>6</v>
      </c>
      <c r="H2" s="16">
        <v>6</v>
      </c>
      <c r="I2" s="16"/>
      <c r="J2" s="16"/>
      <c r="K2" s="16"/>
      <c r="L2" s="16"/>
      <c r="M2" s="16">
        <v>1</v>
      </c>
      <c r="N2" s="16"/>
      <c r="O2" s="16"/>
    </row>
    <row r="3" spans="1:165" s="61" customFormat="1" ht="37.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106"/>
      <c r="H3" s="107"/>
      <c r="I3" s="108"/>
      <c r="J3" s="109"/>
      <c r="K3" s="59"/>
      <c r="L3" s="59"/>
      <c r="M3" s="59"/>
      <c r="N3" s="59"/>
      <c r="O3" s="60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5" s="58" customFormat="1" ht="51" x14ac:dyDescent="0.2">
      <c r="A4" s="56" t="s">
        <v>548</v>
      </c>
      <c r="B4" s="56" t="s">
        <v>94</v>
      </c>
      <c r="C4" s="56" t="s">
        <v>221</v>
      </c>
      <c r="D4" s="56" t="s">
        <v>222</v>
      </c>
      <c r="E4" s="56" t="s">
        <v>223</v>
      </c>
      <c r="F4" s="56" t="s">
        <v>119</v>
      </c>
      <c r="G4" s="56" t="s">
        <v>45</v>
      </c>
      <c r="H4" s="56" t="s">
        <v>165</v>
      </c>
      <c r="I4" s="57" t="s">
        <v>367</v>
      </c>
      <c r="J4" s="57" t="s">
        <v>368</v>
      </c>
      <c r="K4" s="57" t="s">
        <v>369</v>
      </c>
      <c r="L4" s="57" t="s">
        <v>370</v>
      </c>
      <c r="M4" s="57" t="s">
        <v>371</v>
      </c>
      <c r="N4" s="57" t="s">
        <v>372</v>
      </c>
      <c r="O4" s="57" t="s">
        <v>373</v>
      </c>
    </row>
    <row r="5" spans="1:165" x14ac:dyDescent="0.2">
      <c r="A5" s="2" t="s">
        <v>129</v>
      </c>
      <c r="B5" s="1" t="s">
        <v>0</v>
      </c>
      <c r="C5" s="9">
        <v>125744.36700000001</v>
      </c>
      <c r="D5" s="9">
        <v>113768.71300000002</v>
      </c>
      <c r="E5" s="9">
        <v>101793.05900000002</v>
      </c>
      <c r="F5" s="9">
        <v>101793.05900000002</v>
      </c>
      <c r="G5" s="9">
        <v>125744.36700000001</v>
      </c>
      <c r="H5" s="9">
        <v>125744.36700000001</v>
      </c>
      <c r="I5" s="9">
        <v>4191478.9000000004</v>
      </c>
      <c r="J5" s="9">
        <v>5389044.3000000007</v>
      </c>
      <c r="K5" s="9">
        <v>5987827</v>
      </c>
      <c r="L5" s="9">
        <v>7784175.1000000006</v>
      </c>
      <c r="M5" s="9">
        <v>15568350.200000001</v>
      </c>
      <c r="N5" s="9">
        <v>23951308</v>
      </c>
      <c r="O5" s="9">
        <v>29939135</v>
      </c>
      <c r="P5" s="9">
        <f t="array" ref="P5">SUM(IF($C$2:$O$2&gt;=1,C5:O5,0))</f>
        <v>15921631.993000001</v>
      </c>
      <c r="Q5" s="5" t="s">
        <v>164</v>
      </c>
    </row>
    <row r="6" spans="1:165" x14ac:dyDescent="0.2">
      <c r="A6" s="2" t="s">
        <v>166</v>
      </c>
      <c r="B6" s="1" t="s">
        <v>0</v>
      </c>
      <c r="C6" s="9">
        <v>179634.81</v>
      </c>
      <c r="D6" s="9">
        <v>178437.24460000001</v>
      </c>
      <c r="E6" s="9">
        <v>177239.67920000001</v>
      </c>
      <c r="F6" s="9">
        <v>2993.9135000000006</v>
      </c>
      <c r="G6" s="9">
        <v>5987827</v>
      </c>
      <c r="H6" s="9">
        <v>7185392.4000000004</v>
      </c>
      <c r="I6" s="9">
        <v>4430991.9800000004</v>
      </c>
      <c r="J6" s="9">
        <v>5149531.2200000007</v>
      </c>
      <c r="K6" s="9">
        <v>6466853.1600000001</v>
      </c>
      <c r="L6" s="9">
        <v>8382957.8000000007</v>
      </c>
      <c r="M6" s="9">
        <v>16167132.9</v>
      </c>
      <c r="N6" s="9">
        <v>23472281.84</v>
      </c>
      <c r="O6" s="9">
        <v>35687448.920000009</v>
      </c>
      <c r="P6" s="9">
        <f t="array" ref="P6">SUM(IF($C$2:$O$2&gt;=1,C6:O6,0))</f>
        <v>29517591.979199998</v>
      </c>
      <c r="Q6" s="5" t="s">
        <v>164</v>
      </c>
    </row>
    <row r="7" spans="1:165" x14ac:dyDescent="0.2">
      <c r="A7" s="2" t="s">
        <v>167</v>
      </c>
      <c r="B7" s="1" t="s">
        <v>0</v>
      </c>
      <c r="C7" s="9">
        <v>123782.75487480001</v>
      </c>
      <c r="D7" s="9">
        <v>123782.75487480001</v>
      </c>
      <c r="E7" s="9">
        <v>123782.75487480001</v>
      </c>
      <c r="F7" s="9">
        <v>1.1975654000000002</v>
      </c>
      <c r="G7" s="9">
        <v>479026.16000000003</v>
      </c>
      <c r="H7" s="9">
        <v>479026.16000000003</v>
      </c>
      <c r="I7" s="9">
        <v>598782.70000000007</v>
      </c>
      <c r="J7" s="9">
        <v>598782.70000000007</v>
      </c>
      <c r="K7" s="9">
        <v>598782.70000000007</v>
      </c>
      <c r="L7" s="9">
        <v>598782.70000000007</v>
      </c>
      <c r="M7" s="9">
        <v>598782.70000000007</v>
      </c>
      <c r="N7" s="9">
        <v>598782.70000000007</v>
      </c>
      <c r="O7" s="9">
        <v>598782.70000000007</v>
      </c>
      <c r="P7" s="9">
        <f t="array" ref="P7">SUM(IF($C$2:$O$2&gt;=1,C7:O7,0))</f>
        <v>1680617.7748748004</v>
      </c>
      <c r="Q7" s="5" t="s">
        <v>164</v>
      </c>
    </row>
    <row r="8" spans="1:165" x14ac:dyDescent="0.2">
      <c r="A8" s="2" t="s">
        <v>169</v>
      </c>
      <c r="B8" s="1" t="s">
        <v>0</v>
      </c>
      <c r="C8" s="9">
        <v>139995.39526000002</v>
      </c>
      <c r="D8" s="9">
        <v>136402.69906000001</v>
      </c>
      <c r="E8" s="9">
        <v>132810.00286000004</v>
      </c>
      <c r="F8" s="9">
        <v>23951.308000000005</v>
      </c>
      <c r="G8" s="9">
        <v>10778088.600000001</v>
      </c>
      <c r="H8" s="9">
        <v>14370784.800000001</v>
      </c>
      <c r="I8" s="9">
        <v>598782.70000000007</v>
      </c>
      <c r="J8" s="9">
        <v>598782.70000000007</v>
      </c>
      <c r="K8" s="9">
        <v>1317321.9400000002</v>
      </c>
      <c r="L8" s="9">
        <v>1317321.9400000002</v>
      </c>
      <c r="M8" s="9">
        <v>1916104.6400000001</v>
      </c>
      <c r="N8" s="9">
        <v>1916104.6400000001</v>
      </c>
      <c r="O8" s="9">
        <v>1916104.6400000001</v>
      </c>
      <c r="P8" s="9">
        <f t="array" ref="P8">SUM(IF($C$2:$O$2&gt;=1,C8:O8,0))</f>
        <v>27197788.042860001</v>
      </c>
      <c r="Q8" s="5" t="s">
        <v>164</v>
      </c>
    </row>
    <row r="9" spans="1:165" x14ac:dyDescent="0.2">
      <c r="A9" s="2" t="s">
        <v>167</v>
      </c>
      <c r="B9" s="1" t="s">
        <v>1</v>
      </c>
      <c r="C9" s="9">
        <v>123782.75487480001</v>
      </c>
      <c r="D9" s="9">
        <v>123782.75487480001</v>
      </c>
      <c r="E9" s="9">
        <v>123782.75487480001</v>
      </c>
      <c r="F9" s="9">
        <v>1.1975654000000002</v>
      </c>
      <c r="G9" s="9">
        <v>479026.16000000003</v>
      </c>
      <c r="H9" s="9">
        <v>479026.16000000003</v>
      </c>
      <c r="I9" s="9">
        <v>598782.70000000007</v>
      </c>
      <c r="J9" s="9">
        <v>598782.70000000007</v>
      </c>
      <c r="K9" s="9">
        <v>598782.70000000007</v>
      </c>
      <c r="L9" s="9">
        <v>598782.70000000007</v>
      </c>
      <c r="M9" s="9">
        <v>598782.70000000007</v>
      </c>
      <c r="N9" s="9">
        <v>598782.70000000007</v>
      </c>
      <c r="O9" s="9">
        <v>598782.70000000007</v>
      </c>
      <c r="P9" s="9">
        <f t="array" ref="P9">SUM(IF($C$2:$O$2&gt;=1,C9:O9,0))</f>
        <v>1680617.7748748004</v>
      </c>
      <c r="Q9" s="5" t="s">
        <v>164</v>
      </c>
    </row>
    <row r="10" spans="1:165" x14ac:dyDescent="0.2">
      <c r="A10" s="2" t="s">
        <v>126</v>
      </c>
      <c r="B10" s="1" t="s">
        <v>1</v>
      </c>
      <c r="C10" s="9">
        <v>177838.46190000002</v>
      </c>
      <c r="D10" s="9">
        <v>170653.06950000001</v>
      </c>
      <c r="E10" s="9">
        <v>165264.02520000003</v>
      </c>
      <c r="F10" s="9">
        <v>1676.5915600000003</v>
      </c>
      <c r="G10" s="9">
        <v>1077808.8600000001</v>
      </c>
      <c r="H10" s="9">
        <v>1017930.5900000001</v>
      </c>
      <c r="I10" s="9">
        <v>8305116.0490000006</v>
      </c>
      <c r="J10" s="9">
        <v>8906293.8798000012</v>
      </c>
      <c r="K10" s="9">
        <v>9329034.4660000019</v>
      </c>
      <c r="L10" s="9">
        <v>10150564.330400001</v>
      </c>
      <c r="M10" s="9">
        <v>13556440.328000002</v>
      </c>
      <c r="N10" s="9">
        <v>14976752.892400002</v>
      </c>
      <c r="O10" s="9">
        <v>22810028.173800003</v>
      </c>
      <c r="P10" s="9">
        <f t="array" ref="P10">SUM(IF($C$2:$O$2&gt;=1,C10:O10,0))</f>
        <v>15817443.803200003</v>
      </c>
      <c r="Q10" s="5" t="s">
        <v>164</v>
      </c>
    </row>
    <row r="11" spans="1:165" x14ac:dyDescent="0.2">
      <c r="A11" s="2" t="s">
        <v>170</v>
      </c>
      <c r="B11" s="1" t="s">
        <v>2</v>
      </c>
      <c r="C11" s="9">
        <v>122151.67080000001</v>
      </c>
      <c r="D11" s="9">
        <v>116044.08726000003</v>
      </c>
      <c r="E11" s="9">
        <v>113529.19992000001</v>
      </c>
      <c r="F11" s="9">
        <v>119.75654000000002</v>
      </c>
      <c r="G11" s="9">
        <v>479026.16000000003</v>
      </c>
      <c r="H11" s="9">
        <v>598782.70000000007</v>
      </c>
      <c r="I11" s="9">
        <v>2874156.96</v>
      </c>
      <c r="J11" s="9">
        <v>2874156.96</v>
      </c>
      <c r="K11" s="9">
        <v>2874156.96</v>
      </c>
      <c r="L11" s="9">
        <v>2874156.96</v>
      </c>
      <c r="M11" s="9">
        <v>2874156.96</v>
      </c>
      <c r="N11" s="9">
        <v>2874156.96</v>
      </c>
      <c r="O11" s="9">
        <v>2874156.96</v>
      </c>
      <c r="P11" s="9">
        <f t="array" ref="P11">SUM(IF($C$2:$O$2&gt;=1,C11:O11,0))</f>
        <v>4065495.0199199999</v>
      </c>
      <c r="Q11" s="5" t="s">
        <v>164</v>
      </c>
    </row>
    <row r="12" spans="1:165" x14ac:dyDescent="0.2">
      <c r="A12" s="2" t="s">
        <v>133</v>
      </c>
      <c r="B12" s="1" t="s">
        <v>2</v>
      </c>
      <c r="C12" s="9">
        <v>114966.27840000001</v>
      </c>
      <c r="D12" s="9">
        <v>110176.01680000001</v>
      </c>
      <c r="E12" s="9">
        <v>106583.32060000001</v>
      </c>
      <c r="F12" s="9">
        <v>11.975654000000002</v>
      </c>
      <c r="G12" s="9">
        <v>5987827</v>
      </c>
      <c r="H12" s="9">
        <v>9580523.2000000011</v>
      </c>
      <c r="I12" s="9">
        <v>2993913.5</v>
      </c>
      <c r="J12" s="9">
        <v>2993913.5</v>
      </c>
      <c r="K12" s="9">
        <v>2993913.5</v>
      </c>
      <c r="L12" s="9">
        <v>2993913.5</v>
      </c>
      <c r="M12" s="9">
        <v>2993913.5</v>
      </c>
      <c r="N12" s="9">
        <v>2993913.5</v>
      </c>
      <c r="O12" s="9">
        <v>2993913.5</v>
      </c>
      <c r="P12" s="9">
        <f t="array" ref="P12">SUM(IF($C$2:$O$2&gt;=1,C12:O12,0))</f>
        <v>18668847.020600002</v>
      </c>
      <c r="Q12" s="5" t="s">
        <v>164</v>
      </c>
    </row>
    <row r="13" spans="1:165" x14ac:dyDescent="0.2">
      <c r="A13" s="2" t="s">
        <v>129</v>
      </c>
      <c r="B13" s="1" t="s">
        <v>2</v>
      </c>
      <c r="C13" s="9">
        <v>125744.36700000001</v>
      </c>
      <c r="D13" s="9">
        <v>113768.71300000002</v>
      </c>
      <c r="E13" s="9">
        <v>101793.05900000002</v>
      </c>
      <c r="F13" s="9">
        <v>101793.05900000002</v>
      </c>
      <c r="G13" s="9">
        <v>125744.36700000001</v>
      </c>
      <c r="H13" s="9">
        <v>125744.36700000001</v>
      </c>
      <c r="I13" s="9">
        <v>4191478.9000000004</v>
      </c>
      <c r="J13" s="9">
        <v>5389044.3000000007</v>
      </c>
      <c r="K13" s="9">
        <v>5987827</v>
      </c>
      <c r="L13" s="9">
        <v>7784175.1000000006</v>
      </c>
      <c r="M13" s="9">
        <v>15568350.200000001</v>
      </c>
      <c r="N13" s="9">
        <v>23951308</v>
      </c>
      <c r="O13" s="9">
        <v>29939135</v>
      </c>
      <c r="P13" s="9">
        <f t="array" ref="P13">SUM(IF($C$2:$O$2&gt;=1,C13:O13,0))</f>
        <v>15921631.993000001</v>
      </c>
      <c r="Q13" s="5" t="s">
        <v>164</v>
      </c>
    </row>
    <row r="14" spans="1:165" x14ac:dyDescent="0.2">
      <c r="A14" s="2" t="s">
        <v>76</v>
      </c>
      <c r="B14" s="1" t="s">
        <v>2</v>
      </c>
      <c r="C14" s="9">
        <v>137720.02100000001</v>
      </c>
      <c r="D14" s="9">
        <v>105385.7552</v>
      </c>
      <c r="E14" s="9">
        <v>89817.404999999999</v>
      </c>
      <c r="F14" s="9">
        <v>47902.616000000009</v>
      </c>
      <c r="G14" s="9">
        <v>47902616</v>
      </c>
      <c r="H14" s="9">
        <v>59878270</v>
      </c>
      <c r="I14" s="9">
        <v>8382957.8000000007</v>
      </c>
      <c r="J14" s="9">
        <v>25148873.400000002</v>
      </c>
      <c r="K14" s="9">
        <v>67063662.400000006</v>
      </c>
      <c r="L14" s="9">
        <v>125744367</v>
      </c>
      <c r="M14" s="9">
        <v>402381974.40000004</v>
      </c>
      <c r="N14" s="9">
        <v>880210569</v>
      </c>
      <c r="O14" s="9">
        <v>3219055795.2000003</v>
      </c>
      <c r="P14" s="9">
        <f t="array" ref="P14">SUM(IF($C$2:$O$2&gt;=1,C14:O14,0))</f>
        <v>510252677.80500007</v>
      </c>
      <c r="Q14" s="5" t="s">
        <v>164</v>
      </c>
    </row>
    <row r="15" spans="1:165" x14ac:dyDescent="0.2">
      <c r="A15" s="2" t="s">
        <v>167</v>
      </c>
      <c r="B15" s="1" t="s">
        <v>2</v>
      </c>
      <c r="C15" s="9">
        <v>123782.75487480001</v>
      </c>
      <c r="D15" s="9">
        <v>123782.75487480001</v>
      </c>
      <c r="E15" s="9">
        <v>123782.75487480001</v>
      </c>
      <c r="F15" s="9">
        <v>1.1975654000000002</v>
      </c>
      <c r="G15" s="9">
        <v>479026.16000000003</v>
      </c>
      <c r="H15" s="9">
        <v>479026.16000000003</v>
      </c>
      <c r="I15" s="9">
        <v>598782.70000000007</v>
      </c>
      <c r="J15" s="9">
        <v>598782.70000000007</v>
      </c>
      <c r="K15" s="9">
        <v>598782.70000000007</v>
      </c>
      <c r="L15" s="9">
        <v>598782.70000000007</v>
      </c>
      <c r="M15" s="9">
        <v>598782.70000000007</v>
      </c>
      <c r="N15" s="9">
        <v>598782.70000000007</v>
      </c>
      <c r="O15" s="9">
        <v>598782.70000000007</v>
      </c>
      <c r="P15" s="9">
        <f t="array" ref="P15">SUM(IF($C$2:$O$2&gt;=1,C15:O15,0))</f>
        <v>1680617.7748748004</v>
      </c>
      <c r="Q15" s="5" t="s">
        <v>164</v>
      </c>
    </row>
    <row r="16" spans="1:165" x14ac:dyDescent="0.2">
      <c r="A16" s="2" t="s">
        <v>136</v>
      </c>
      <c r="B16" s="1" t="s">
        <v>2</v>
      </c>
      <c r="C16" s="9">
        <v>153288.37120000002</v>
      </c>
      <c r="D16" s="9">
        <v>147300.5442</v>
      </c>
      <c r="E16" s="9">
        <v>141312.71720000004</v>
      </c>
      <c r="F16" s="9">
        <v>147001.15285000001</v>
      </c>
      <c r="G16" s="9">
        <v>147001.15285000001</v>
      </c>
      <c r="H16" s="9">
        <v>147001.15285000001</v>
      </c>
      <c r="I16" s="9">
        <v>2993913.5</v>
      </c>
      <c r="J16" s="9">
        <v>2993913.5</v>
      </c>
      <c r="K16" s="9">
        <v>2993913.5</v>
      </c>
      <c r="L16" s="9">
        <v>2993913.5</v>
      </c>
      <c r="M16" s="9">
        <v>2993913.5</v>
      </c>
      <c r="N16" s="9">
        <v>2993913.5</v>
      </c>
      <c r="O16" s="9">
        <v>2993913.5</v>
      </c>
      <c r="P16" s="9">
        <f t="array" ref="P16">SUM(IF($C$2:$O$2&gt;=1,C16:O16,0))</f>
        <v>3429228.5229000002</v>
      </c>
      <c r="Q16" s="5" t="s">
        <v>164</v>
      </c>
    </row>
    <row r="17" spans="1:17" x14ac:dyDescent="0.2">
      <c r="A17" s="2" t="s">
        <v>126</v>
      </c>
      <c r="B17" s="1" t="s">
        <v>3</v>
      </c>
      <c r="C17" s="9">
        <v>177838.46190000002</v>
      </c>
      <c r="D17" s="9">
        <v>170653.06950000001</v>
      </c>
      <c r="E17" s="9">
        <v>165264.02520000003</v>
      </c>
      <c r="F17" s="9">
        <v>1676.5915600000003</v>
      </c>
      <c r="G17" s="9">
        <v>1077808.8600000001</v>
      </c>
      <c r="H17" s="9">
        <v>1017930.5900000001</v>
      </c>
      <c r="I17" s="9">
        <v>8305116.0490000006</v>
      </c>
      <c r="J17" s="9">
        <v>8906293.8798000012</v>
      </c>
      <c r="K17" s="9">
        <v>9329034.4660000019</v>
      </c>
      <c r="L17" s="9">
        <v>10150564.330400001</v>
      </c>
      <c r="M17" s="9">
        <v>13556440.328000002</v>
      </c>
      <c r="N17" s="9">
        <v>14976752.892400002</v>
      </c>
      <c r="O17" s="9">
        <v>22810028.173800003</v>
      </c>
      <c r="P17" s="9">
        <f t="array" ref="P17">SUM(IF($C$2:$O$2&gt;=1,C17:O17,0))</f>
        <v>15817443.803200003</v>
      </c>
      <c r="Q17" s="5" t="s">
        <v>164</v>
      </c>
    </row>
    <row r="18" spans="1:17" x14ac:dyDescent="0.2">
      <c r="A18" s="2" t="s">
        <v>167</v>
      </c>
      <c r="B18" s="1" t="s">
        <v>4</v>
      </c>
      <c r="C18" s="9">
        <v>123782.75487480001</v>
      </c>
      <c r="D18" s="9">
        <v>123782.75487480001</v>
      </c>
      <c r="E18" s="9">
        <v>123782.75487480001</v>
      </c>
      <c r="F18" s="9">
        <v>1.1975654000000002</v>
      </c>
      <c r="G18" s="9">
        <v>479026.16000000003</v>
      </c>
      <c r="H18" s="9">
        <v>479026.16000000003</v>
      </c>
      <c r="I18" s="9">
        <v>598782.70000000007</v>
      </c>
      <c r="J18" s="9">
        <v>598782.70000000007</v>
      </c>
      <c r="K18" s="9">
        <v>598782.70000000007</v>
      </c>
      <c r="L18" s="9">
        <v>598782.70000000007</v>
      </c>
      <c r="M18" s="9">
        <v>598782.70000000007</v>
      </c>
      <c r="N18" s="9">
        <v>598782.70000000007</v>
      </c>
      <c r="O18" s="9">
        <v>598782.70000000007</v>
      </c>
      <c r="P18" s="9">
        <f t="array" ref="P18">SUM(IF($C$2:$O$2&gt;=1,C18:O18,0))</f>
        <v>1680617.7748748004</v>
      </c>
      <c r="Q18" s="5" t="s">
        <v>164</v>
      </c>
    </row>
    <row r="19" spans="1:17" x14ac:dyDescent="0.2">
      <c r="A19" s="2" t="s">
        <v>137</v>
      </c>
      <c r="B19" s="1" t="s">
        <v>4</v>
      </c>
      <c r="C19" s="9">
        <v>182029.94080000001</v>
      </c>
      <c r="D19" s="9">
        <v>179634.81</v>
      </c>
      <c r="E19" s="9">
        <v>177239.67920000001</v>
      </c>
      <c r="F19" s="9">
        <v>77.841751000000031</v>
      </c>
      <c r="G19" s="9">
        <v>20647678.938686602</v>
      </c>
      <c r="H19" s="9">
        <v>20647678.938686602</v>
      </c>
      <c r="I19" s="9">
        <v>4191478.9000000004</v>
      </c>
      <c r="J19" s="9">
        <v>4191478.9000000004</v>
      </c>
      <c r="K19" s="9">
        <v>4191478.9000000004</v>
      </c>
      <c r="L19" s="9">
        <v>4191478.9000000004</v>
      </c>
      <c r="M19" s="9">
        <v>4191478.9000000004</v>
      </c>
      <c r="N19" s="9">
        <v>4191478.9000000004</v>
      </c>
      <c r="O19" s="9">
        <v>4191478.9000000004</v>
      </c>
      <c r="P19" s="9">
        <f t="array" ref="P19">SUM(IF($C$2:$O$2&gt;=1,C19:O19,0))</f>
        <v>45664076.456573203</v>
      </c>
      <c r="Q19" s="5" t="s">
        <v>164</v>
      </c>
    </row>
    <row r="20" spans="1:17" x14ac:dyDescent="0.2">
      <c r="A20" s="2" t="s">
        <v>167</v>
      </c>
      <c r="B20" s="1" t="s">
        <v>5</v>
      </c>
      <c r="C20" s="9">
        <v>123782.75487480001</v>
      </c>
      <c r="D20" s="9">
        <v>123782.75487480001</v>
      </c>
      <c r="E20" s="9">
        <v>123782.75487480001</v>
      </c>
      <c r="F20" s="9">
        <v>1.1975654000000002</v>
      </c>
      <c r="G20" s="9">
        <v>479026.16000000003</v>
      </c>
      <c r="H20" s="9">
        <v>479026.16000000003</v>
      </c>
      <c r="I20" s="9">
        <v>598782.70000000007</v>
      </c>
      <c r="J20" s="9">
        <v>598782.70000000007</v>
      </c>
      <c r="K20" s="9">
        <v>598782.70000000007</v>
      </c>
      <c r="L20" s="9">
        <v>598782.70000000007</v>
      </c>
      <c r="M20" s="9">
        <v>598782.70000000007</v>
      </c>
      <c r="N20" s="9">
        <v>598782.70000000007</v>
      </c>
      <c r="O20" s="9">
        <v>598782.70000000007</v>
      </c>
      <c r="P20" s="9">
        <f t="array" ref="P20">SUM(IF($C$2:$O$2&gt;=1,C20:O20,0))</f>
        <v>1680617.7748748004</v>
      </c>
      <c r="Q20" s="5" t="s">
        <v>164</v>
      </c>
    </row>
    <row r="21" spans="1:17" x14ac:dyDescent="0.2">
      <c r="A21" s="2" t="s">
        <v>127</v>
      </c>
      <c r="B21" s="1" t="s">
        <v>128</v>
      </c>
      <c r="C21" s="9">
        <v>179634.81</v>
      </c>
      <c r="D21" s="9">
        <v>179634.81</v>
      </c>
      <c r="E21" s="9">
        <v>179634.81</v>
      </c>
      <c r="F21" s="9">
        <v>598.78270000000009</v>
      </c>
      <c r="G21" s="9">
        <v>1518273.4141200003</v>
      </c>
      <c r="H21" s="9">
        <v>1518273.4141200003</v>
      </c>
      <c r="I21" s="9">
        <v>1002002.9701800003</v>
      </c>
      <c r="J21" s="9">
        <v>1002002.9701800003</v>
      </c>
      <c r="K21" s="9">
        <v>1002002.9701800003</v>
      </c>
      <c r="L21" s="9">
        <v>1002002.9701800003</v>
      </c>
      <c r="M21" s="9">
        <v>1002002.9701800003</v>
      </c>
      <c r="N21" s="9">
        <v>1002002.9701800003</v>
      </c>
      <c r="O21" s="9">
        <v>1002002.9701800003</v>
      </c>
      <c r="P21" s="9">
        <f t="array" ref="P21">SUM(IF($C$2:$O$2&gt;=1,C21:O21,0))</f>
        <v>4218184.6084200013</v>
      </c>
      <c r="Q21" s="5" t="s">
        <v>164</v>
      </c>
    </row>
    <row r="22" spans="1:17" x14ac:dyDescent="0.2">
      <c r="A22" s="2" t="s">
        <v>130</v>
      </c>
      <c r="B22" s="1" t="s">
        <v>128</v>
      </c>
      <c r="C22" s="9">
        <v>179634.81</v>
      </c>
      <c r="D22" s="9">
        <v>179036.02730000002</v>
      </c>
      <c r="E22" s="9">
        <v>178437.24460000001</v>
      </c>
      <c r="F22" s="9">
        <v>23951.308000000005</v>
      </c>
      <c r="G22" s="9">
        <v>479026.16000000003</v>
      </c>
      <c r="H22" s="9">
        <v>658660.97000000009</v>
      </c>
      <c r="I22" s="9">
        <v>2395130.8000000003</v>
      </c>
      <c r="J22" s="9">
        <v>2383155.1460000006</v>
      </c>
      <c r="K22" s="9">
        <v>2377167.3190000001</v>
      </c>
      <c r="L22" s="9">
        <v>2371179.4920000001</v>
      </c>
      <c r="M22" s="9">
        <v>2365191.665</v>
      </c>
      <c r="N22" s="9">
        <v>2359203.838</v>
      </c>
      <c r="O22" s="9">
        <v>2353216.0110000004</v>
      </c>
      <c r="P22" s="9">
        <f t="array" ref="P22">SUM(IF($C$2:$O$2&gt;=1,C22:O22,0))</f>
        <v>3681316.0396000003</v>
      </c>
      <c r="Q22" s="5" t="s">
        <v>164</v>
      </c>
    </row>
    <row r="23" spans="1:17" x14ac:dyDescent="0.2">
      <c r="A23" s="2" t="s">
        <v>137</v>
      </c>
      <c r="B23" s="1" t="s">
        <v>6</v>
      </c>
      <c r="C23" s="9">
        <v>182029.94080000001</v>
      </c>
      <c r="D23" s="9">
        <v>179634.81</v>
      </c>
      <c r="E23" s="9">
        <v>177239.67920000001</v>
      </c>
      <c r="F23" s="9">
        <v>77.841751000000031</v>
      </c>
      <c r="G23" s="9">
        <v>20647678.938686602</v>
      </c>
      <c r="H23" s="9">
        <v>20647678.938686602</v>
      </c>
      <c r="I23" s="9">
        <v>4191478.9000000004</v>
      </c>
      <c r="J23" s="9">
        <v>4191478.9000000004</v>
      </c>
      <c r="K23" s="9">
        <v>4191478.9000000004</v>
      </c>
      <c r="L23" s="9">
        <v>4191478.9000000004</v>
      </c>
      <c r="M23" s="9">
        <v>4191478.9000000004</v>
      </c>
      <c r="N23" s="9">
        <v>4191478.9000000004</v>
      </c>
      <c r="O23" s="9">
        <v>4191478.9000000004</v>
      </c>
      <c r="P23" s="9">
        <f t="array" ref="P23">SUM(IF($C$2:$O$2&gt;=1,C23:O23,0))</f>
        <v>45664076.456573203</v>
      </c>
      <c r="Q23" s="5" t="s">
        <v>164</v>
      </c>
    </row>
    <row r="24" spans="1:17" x14ac:dyDescent="0.2">
      <c r="A24" s="2" t="s">
        <v>137</v>
      </c>
      <c r="B24" s="1" t="s">
        <v>157</v>
      </c>
      <c r="C24" s="9">
        <v>182029.94080000001</v>
      </c>
      <c r="D24" s="9">
        <v>179634.81</v>
      </c>
      <c r="E24" s="9">
        <v>177239.67920000001</v>
      </c>
      <c r="F24" s="9">
        <v>77.841751000000031</v>
      </c>
      <c r="G24" s="9">
        <v>25809598.972749606</v>
      </c>
      <c r="H24" s="9">
        <v>25809598.972749606</v>
      </c>
      <c r="I24" s="9">
        <v>4191478.9000000004</v>
      </c>
      <c r="J24" s="9">
        <v>4191478.9000000004</v>
      </c>
      <c r="K24" s="9">
        <v>4191478.9000000004</v>
      </c>
      <c r="L24" s="9">
        <v>4191478.9000000004</v>
      </c>
      <c r="M24" s="9">
        <v>4191478.9000000004</v>
      </c>
      <c r="N24" s="9">
        <v>4191478.9000000004</v>
      </c>
      <c r="O24" s="9">
        <v>4191478.9000000004</v>
      </c>
      <c r="P24" s="9">
        <f t="array" ref="P24">SUM(IF($C$2:$O$2&gt;=1,C24:O24,0))</f>
        <v>55987916.524699211</v>
      </c>
      <c r="Q24" s="5" t="s">
        <v>164</v>
      </c>
    </row>
    <row r="25" spans="1:17" x14ac:dyDescent="0.2">
      <c r="A25" s="2" t="s">
        <v>167</v>
      </c>
      <c r="B25" s="1" t="s">
        <v>7</v>
      </c>
      <c r="C25" s="9">
        <v>123782.75487480001</v>
      </c>
      <c r="D25" s="9">
        <v>123782.75487480001</v>
      </c>
      <c r="E25" s="9">
        <v>123782.75487480001</v>
      </c>
      <c r="F25" s="9">
        <v>1.1975654000000002</v>
      </c>
      <c r="G25" s="9">
        <v>479026.16000000003</v>
      </c>
      <c r="H25" s="9">
        <v>479026.16000000003</v>
      </c>
      <c r="I25" s="9">
        <v>598782.70000000007</v>
      </c>
      <c r="J25" s="9">
        <v>598782.70000000007</v>
      </c>
      <c r="K25" s="9">
        <v>598782.70000000007</v>
      </c>
      <c r="L25" s="9">
        <v>598782.70000000007</v>
      </c>
      <c r="M25" s="9">
        <v>598782.70000000007</v>
      </c>
      <c r="N25" s="9">
        <v>598782.70000000007</v>
      </c>
      <c r="O25" s="9">
        <v>598782.70000000007</v>
      </c>
      <c r="P25" s="9">
        <f t="array" ref="P25">SUM(IF($C$2:$O$2&gt;=1,C25:O25,0))</f>
        <v>1680617.7748748004</v>
      </c>
      <c r="Q25" s="5" t="s">
        <v>164</v>
      </c>
    </row>
    <row r="26" spans="1:17" x14ac:dyDescent="0.2">
      <c r="A26" s="2" t="s">
        <v>137</v>
      </c>
      <c r="B26" s="1" t="s">
        <v>7</v>
      </c>
      <c r="C26" s="9">
        <v>182029.94080000001</v>
      </c>
      <c r="D26" s="9">
        <v>179634.81</v>
      </c>
      <c r="E26" s="9">
        <v>177239.67920000001</v>
      </c>
      <c r="F26" s="9">
        <v>77.841751000000031</v>
      </c>
      <c r="G26" s="9">
        <v>25809598.972749606</v>
      </c>
      <c r="H26" s="9">
        <v>25809598.972749606</v>
      </c>
      <c r="I26" s="9">
        <v>4191478.9000000004</v>
      </c>
      <c r="J26" s="9">
        <v>4191478.9000000004</v>
      </c>
      <c r="K26" s="9">
        <v>4191478.9000000004</v>
      </c>
      <c r="L26" s="9">
        <v>4191478.9000000004</v>
      </c>
      <c r="M26" s="9">
        <v>4191478.9000000004</v>
      </c>
      <c r="N26" s="9">
        <v>4191478.9000000004</v>
      </c>
      <c r="O26" s="9">
        <v>4191478.9000000004</v>
      </c>
      <c r="P26" s="9">
        <f t="array" ref="P26">SUM(IF($C$2:$O$2&gt;=1,C26:O26,0))</f>
        <v>55987916.524699211</v>
      </c>
      <c r="Q26" s="5" t="s">
        <v>164</v>
      </c>
    </row>
    <row r="27" spans="1:17" x14ac:dyDescent="0.2">
      <c r="A27" s="2" t="s">
        <v>130</v>
      </c>
      <c r="B27" s="1" t="s">
        <v>8</v>
      </c>
      <c r="C27" s="9">
        <v>179634.81</v>
      </c>
      <c r="D27" s="9">
        <v>179036.02730000002</v>
      </c>
      <c r="E27" s="9">
        <v>178437.24460000001</v>
      </c>
      <c r="F27" s="9">
        <v>23951.308000000005</v>
      </c>
      <c r="G27" s="9">
        <v>479026.16000000003</v>
      </c>
      <c r="H27" s="9">
        <v>658660.97000000009</v>
      </c>
      <c r="I27" s="9">
        <v>2395130.8000000003</v>
      </c>
      <c r="J27" s="9">
        <v>2383155.1460000006</v>
      </c>
      <c r="K27" s="9">
        <v>2377167.3190000001</v>
      </c>
      <c r="L27" s="9">
        <v>2371179.4920000001</v>
      </c>
      <c r="M27" s="9">
        <v>2365191.665</v>
      </c>
      <c r="N27" s="9">
        <v>2359203.838</v>
      </c>
      <c r="O27" s="9">
        <v>2353216.0110000004</v>
      </c>
      <c r="P27" s="9">
        <f t="array" ref="P27">SUM(IF($C$2:$O$2&gt;=1,C27:O27,0))</f>
        <v>3681316.0396000003</v>
      </c>
      <c r="Q27" s="5" t="s">
        <v>164</v>
      </c>
    </row>
    <row r="28" spans="1:17" x14ac:dyDescent="0.2">
      <c r="A28" s="2" t="s">
        <v>137</v>
      </c>
      <c r="B28" s="1" t="s">
        <v>8</v>
      </c>
      <c r="C28" s="9">
        <v>182029.94080000001</v>
      </c>
      <c r="D28" s="9">
        <v>179634.81</v>
      </c>
      <c r="E28" s="9">
        <v>177239.67920000001</v>
      </c>
      <c r="F28" s="9">
        <v>77.841751000000031</v>
      </c>
      <c r="G28" s="9">
        <v>25809598.972749606</v>
      </c>
      <c r="H28" s="9">
        <v>25809598.972749606</v>
      </c>
      <c r="I28" s="9">
        <v>4191478.9000000004</v>
      </c>
      <c r="J28" s="9">
        <v>4191478.9000000004</v>
      </c>
      <c r="K28" s="9">
        <v>4191478.9000000004</v>
      </c>
      <c r="L28" s="9">
        <v>4191478.9000000004</v>
      </c>
      <c r="M28" s="9">
        <v>4191478.9000000004</v>
      </c>
      <c r="N28" s="9">
        <v>4191478.9000000004</v>
      </c>
      <c r="O28" s="9">
        <v>4191478.9000000004</v>
      </c>
      <c r="P28" s="9">
        <f t="array" ref="P28">SUM(IF($C$2:$O$2&gt;=1,C28:O28,0))</f>
        <v>55987916.524699211</v>
      </c>
      <c r="Q28" s="5" t="s">
        <v>164</v>
      </c>
    </row>
    <row r="29" spans="1:17" x14ac:dyDescent="0.2">
      <c r="A29" s="2" t="s">
        <v>167</v>
      </c>
      <c r="B29" s="1" t="s">
        <v>9</v>
      </c>
      <c r="C29" s="9">
        <v>123782.75487480001</v>
      </c>
      <c r="D29" s="9">
        <v>123782.75487480001</v>
      </c>
      <c r="E29" s="9">
        <v>123782.75487480001</v>
      </c>
      <c r="F29" s="9">
        <v>1.1975654000000002</v>
      </c>
      <c r="G29" s="9">
        <v>479026.16000000003</v>
      </c>
      <c r="H29" s="9">
        <v>479026.16000000003</v>
      </c>
      <c r="I29" s="9">
        <v>598782.70000000007</v>
      </c>
      <c r="J29" s="9">
        <v>598782.70000000007</v>
      </c>
      <c r="K29" s="9">
        <v>598782.70000000007</v>
      </c>
      <c r="L29" s="9">
        <v>598782.70000000007</v>
      </c>
      <c r="M29" s="9">
        <v>598782.70000000007</v>
      </c>
      <c r="N29" s="9">
        <v>598782.70000000007</v>
      </c>
      <c r="O29" s="9">
        <v>598782.70000000007</v>
      </c>
      <c r="P29" s="9">
        <f t="array" ref="P29">SUM(IF($C$2:$O$2&gt;=1,C29:O29,0))</f>
        <v>1680617.7748748004</v>
      </c>
      <c r="Q29" s="5" t="s">
        <v>164</v>
      </c>
    </row>
    <row r="30" spans="1:17" x14ac:dyDescent="0.2">
      <c r="A30" s="2" t="s">
        <v>140</v>
      </c>
      <c r="B30" s="1" t="s">
        <v>9</v>
      </c>
      <c r="C30" s="9">
        <v>125744.36700000001</v>
      </c>
      <c r="D30" s="9">
        <v>119756.54000000001</v>
      </c>
      <c r="E30" s="9">
        <v>113768.71300000002</v>
      </c>
      <c r="F30" s="9">
        <v>598782.70000000007</v>
      </c>
      <c r="G30" s="9">
        <v>1197565.4000000001</v>
      </c>
      <c r="H30" s="9">
        <v>1556835.02</v>
      </c>
      <c r="I30" s="9">
        <v>14370784.800000001</v>
      </c>
      <c r="J30" s="9">
        <v>21556177.200000003</v>
      </c>
      <c r="K30" s="9">
        <v>28741569.600000001</v>
      </c>
      <c r="L30" s="9">
        <v>35926962</v>
      </c>
      <c r="M30" s="9">
        <v>57483139.200000003</v>
      </c>
      <c r="N30" s="9">
        <v>71853924</v>
      </c>
      <c r="O30" s="9">
        <v>93410101.200000003</v>
      </c>
      <c r="P30" s="9">
        <f t="array" ref="P30">SUM(IF($C$2:$O$2&gt;=1,C30:O30,0))</f>
        <v>60351308.333000004</v>
      </c>
      <c r="Q30" s="5" t="s">
        <v>164</v>
      </c>
    </row>
    <row r="31" spans="1:17" x14ac:dyDescent="0.2">
      <c r="A31" s="2" t="s">
        <v>171</v>
      </c>
      <c r="B31" s="1" t="s">
        <v>9</v>
      </c>
      <c r="C31" s="9">
        <v>125744.36700000001</v>
      </c>
      <c r="D31" s="9">
        <v>119756.54000000001</v>
      </c>
      <c r="E31" s="9">
        <v>113768.71300000002</v>
      </c>
      <c r="F31" s="9">
        <v>598782.70000000007</v>
      </c>
      <c r="G31" s="9">
        <v>1197565.4000000001</v>
      </c>
      <c r="H31" s="9">
        <v>1556835.02</v>
      </c>
      <c r="I31" s="9">
        <v>14370784.800000001</v>
      </c>
      <c r="J31" s="9">
        <v>21556177.200000003</v>
      </c>
      <c r="K31" s="9">
        <v>28741569.600000001</v>
      </c>
      <c r="L31" s="9">
        <v>35926962</v>
      </c>
      <c r="M31" s="9">
        <v>57483139.200000003</v>
      </c>
      <c r="N31" s="9">
        <v>71853924</v>
      </c>
      <c r="O31" s="9">
        <v>93410101.200000003</v>
      </c>
      <c r="P31" s="9">
        <f t="array" ref="P31">SUM(IF($C$2:$O$2&gt;=1,C31:O31,0))</f>
        <v>60351308.333000004</v>
      </c>
      <c r="Q31" s="5" t="s">
        <v>164</v>
      </c>
    </row>
    <row r="32" spans="1:17" x14ac:dyDescent="0.2">
      <c r="A32" s="2" t="s">
        <v>172</v>
      </c>
      <c r="B32" s="1" t="s">
        <v>9</v>
      </c>
      <c r="C32" s="9">
        <v>125744.36700000001</v>
      </c>
      <c r="D32" s="9">
        <v>119756.54000000001</v>
      </c>
      <c r="E32" s="9">
        <v>113768.71300000002</v>
      </c>
      <c r="F32" s="9">
        <v>598782.70000000007</v>
      </c>
      <c r="G32" s="9">
        <v>1197565.4000000001</v>
      </c>
      <c r="H32" s="9">
        <v>1556835.02</v>
      </c>
      <c r="I32" s="9">
        <v>14370784.800000001</v>
      </c>
      <c r="J32" s="9">
        <v>21556177.200000003</v>
      </c>
      <c r="K32" s="9">
        <v>28741569.600000001</v>
      </c>
      <c r="L32" s="9">
        <v>35926962</v>
      </c>
      <c r="M32" s="9">
        <v>57483139.200000003</v>
      </c>
      <c r="N32" s="9">
        <v>71853924</v>
      </c>
      <c r="O32" s="9">
        <v>93410101.200000003</v>
      </c>
      <c r="P32" s="9">
        <f t="array" ref="P32">SUM(IF($C$2:$O$2&gt;=1,C32:O32,0))</f>
        <v>60351308.333000004</v>
      </c>
      <c r="Q32" s="5" t="s">
        <v>164</v>
      </c>
    </row>
    <row r="33" spans="1:17" x14ac:dyDescent="0.2">
      <c r="A33" s="2" t="s">
        <v>129</v>
      </c>
      <c r="B33" s="1" t="s">
        <v>10</v>
      </c>
      <c r="C33" s="9">
        <v>125744.36700000001</v>
      </c>
      <c r="D33" s="9">
        <v>113768.71300000002</v>
      </c>
      <c r="E33" s="9">
        <v>101793.05900000002</v>
      </c>
      <c r="F33" s="9">
        <v>101793.05900000002</v>
      </c>
      <c r="G33" s="9">
        <v>125744.36700000001</v>
      </c>
      <c r="H33" s="9">
        <v>125744.36700000001</v>
      </c>
      <c r="I33" s="9">
        <v>4191478.9000000004</v>
      </c>
      <c r="J33" s="9">
        <v>5389044.3000000007</v>
      </c>
      <c r="K33" s="9">
        <v>5987827</v>
      </c>
      <c r="L33" s="9">
        <v>7784175.1000000006</v>
      </c>
      <c r="M33" s="9">
        <v>15568350.200000001</v>
      </c>
      <c r="N33" s="9">
        <v>23951308</v>
      </c>
      <c r="O33" s="9">
        <v>29939135</v>
      </c>
      <c r="P33" s="9">
        <f t="array" ref="P33">SUM(IF($C$2:$O$2&gt;=1,C33:O33,0))</f>
        <v>15921631.993000001</v>
      </c>
      <c r="Q33" s="5" t="s">
        <v>164</v>
      </c>
    </row>
    <row r="34" spans="1:17" x14ac:dyDescent="0.2">
      <c r="A34" s="2" t="s">
        <v>167</v>
      </c>
      <c r="B34" s="1" t="s">
        <v>10</v>
      </c>
      <c r="C34" s="9">
        <v>123782.75487480001</v>
      </c>
      <c r="D34" s="9">
        <v>123782.75487480001</v>
      </c>
      <c r="E34" s="9">
        <v>123782.75487480001</v>
      </c>
      <c r="F34" s="9">
        <v>1.1975654000000002</v>
      </c>
      <c r="G34" s="9">
        <v>479026.16000000003</v>
      </c>
      <c r="H34" s="9">
        <v>479026.16000000003</v>
      </c>
      <c r="I34" s="9">
        <v>598782.70000000007</v>
      </c>
      <c r="J34" s="9">
        <v>598782.70000000007</v>
      </c>
      <c r="K34" s="9">
        <v>598782.70000000007</v>
      </c>
      <c r="L34" s="9">
        <v>598782.70000000007</v>
      </c>
      <c r="M34" s="9">
        <v>598782.70000000007</v>
      </c>
      <c r="N34" s="9">
        <v>598782.70000000007</v>
      </c>
      <c r="O34" s="9">
        <v>598782.70000000007</v>
      </c>
      <c r="P34" s="9">
        <f t="array" ref="P34">SUM(IF($C$2:$O$2&gt;=1,C34:O34,0))</f>
        <v>1680617.7748748004</v>
      </c>
      <c r="Q34" s="5" t="s">
        <v>164</v>
      </c>
    </row>
    <row r="35" spans="1:17" x14ac:dyDescent="0.2"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7" hidden="1" x14ac:dyDescent="0.2"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7" hidden="1" x14ac:dyDescent="0.2"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7" hidden="1" x14ac:dyDescent="0.2"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7" hidden="1" x14ac:dyDescent="0.2"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7" hidden="1" x14ac:dyDescent="0.2"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7" hidden="1" x14ac:dyDescent="0.2"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7" hidden="1" x14ac:dyDescent="0.2"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7" hidden="1" x14ac:dyDescent="0.2"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7" hidden="1" x14ac:dyDescent="0.2"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7" hidden="1" x14ac:dyDescent="0.2"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7" hidden="1" x14ac:dyDescent="0.2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7" hidden="1" x14ac:dyDescent="0.2"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7" hidden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2:15" hidden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2:15" hidden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hidden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2:15" hidden="1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idden="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2:15" hidden="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idden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15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idden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idden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idden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idden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idden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idden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idden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idden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idden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idden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idden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idden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idden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idden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idden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idden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idden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idden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idden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idden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idden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idden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idden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idden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idden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idden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idden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idden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idden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idden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idden="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idden="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idden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idden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idden="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idden="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idden="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idden="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idden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idden="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idden="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idden="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idden="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idden="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idden="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idden="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idden="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idden="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idden="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idden="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idden="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idden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idden="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idden="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idden="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idden="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idden="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idden="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idden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idden="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idden="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idden="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idden="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idden="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idden="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idden="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idden="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idden="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idden="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idden="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idden="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idden="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idden="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idden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idden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idden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idden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idden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idden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idden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idden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idden="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idden="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idden="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idden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idden="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idden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idden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idden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idden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idden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idden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idden="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idden="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idden="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idden="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idden="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idden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idden="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idden="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idden="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idden="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idden="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idden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idden="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idden="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idden="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idden="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idden="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idden="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idden="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</sheetData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94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C11" sqref="C11"/>
    </sheetView>
  </sheetViews>
  <sheetFormatPr defaultColWidth="0" defaultRowHeight="12.75" zeroHeight="1" x14ac:dyDescent="0.2"/>
  <cols>
    <col min="1" max="1" width="49.875" style="2" bestFit="1" customWidth="1"/>
    <col min="2" max="2" width="22.25" style="3" bestFit="1" customWidth="1"/>
    <col min="3" max="15" width="16.625" style="3" customWidth="1"/>
    <col min="16" max="16" width="16.625" style="5" hidden="1" customWidth="1"/>
    <col min="17" max="17" width="0" style="5" hidden="1" customWidth="1"/>
    <col min="18" max="16384" width="16.625" style="5" hidden="1"/>
  </cols>
  <sheetData>
    <row r="1" spans="1:165" hidden="1" x14ac:dyDescent="0.2">
      <c r="A1" s="2">
        <f>MIN(PRICE)</f>
        <v>1437759</v>
      </c>
      <c r="P1" s="3"/>
    </row>
    <row r="2" spans="1:165" s="17" customFormat="1" hidden="1" x14ac:dyDescent="0.2">
      <c r="A2" s="15" t="s">
        <v>141</v>
      </c>
      <c r="B2" s="16"/>
      <c r="C2" s="16"/>
      <c r="D2" s="16"/>
      <c r="E2" s="16">
        <v>1</v>
      </c>
      <c r="F2" s="16"/>
      <c r="G2" s="16">
        <v>6</v>
      </c>
      <c r="H2" s="16">
        <v>6</v>
      </c>
      <c r="I2" s="16"/>
      <c r="J2" s="16"/>
      <c r="K2" s="16"/>
      <c r="L2" s="16"/>
      <c r="M2" s="16">
        <v>1</v>
      </c>
      <c r="N2" s="16"/>
      <c r="O2" s="16"/>
    </row>
    <row r="3" spans="1:165" s="61" customFormat="1" ht="37.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106"/>
      <c r="H3" s="107"/>
      <c r="I3" s="108"/>
      <c r="J3" s="109"/>
      <c r="K3" s="59"/>
      <c r="L3" s="59"/>
      <c r="M3" s="59"/>
      <c r="N3" s="59"/>
      <c r="O3" s="60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5" s="58" customFormat="1" ht="51" x14ac:dyDescent="0.2">
      <c r="A4" s="56" t="s">
        <v>548</v>
      </c>
      <c r="B4" s="56" t="s">
        <v>94</v>
      </c>
      <c r="C4" s="56" t="s">
        <v>221</v>
      </c>
      <c r="D4" s="56" t="s">
        <v>222</v>
      </c>
      <c r="E4" s="56" t="s">
        <v>223</v>
      </c>
      <c r="F4" s="56" t="s">
        <v>119</v>
      </c>
      <c r="G4" s="56" t="s">
        <v>45</v>
      </c>
      <c r="H4" s="56" t="s">
        <v>165</v>
      </c>
      <c r="I4" s="57" t="s">
        <v>367</v>
      </c>
      <c r="J4" s="57" t="s">
        <v>368</v>
      </c>
      <c r="K4" s="57" t="s">
        <v>369</v>
      </c>
      <c r="L4" s="57" t="s">
        <v>370</v>
      </c>
      <c r="M4" s="57" t="s">
        <v>371</v>
      </c>
      <c r="N4" s="57" t="s">
        <v>372</v>
      </c>
      <c r="O4" s="57" t="s">
        <v>373</v>
      </c>
    </row>
    <row r="5" spans="1:165" x14ac:dyDescent="0.2">
      <c r="A5" s="2" t="s">
        <v>129</v>
      </c>
      <c r="B5" s="1" t="s">
        <v>0</v>
      </c>
      <c r="C5" s="9">
        <f>CalzadoDama!C5*(1+4.6%)</f>
        <v>109830</v>
      </c>
      <c r="D5" s="9">
        <f>CalzadoDama!D5*(1+4.6%)</f>
        <v>99370</v>
      </c>
      <c r="E5" s="9">
        <f>CalzadoDama!E5*(1+4.6%)</f>
        <v>88910</v>
      </c>
      <c r="F5" s="9">
        <f>CalzadoDama!F5*(1+4.6%)</f>
        <v>88910</v>
      </c>
      <c r="G5" s="9">
        <f>CalzadoDama!G5*(1+4.6%)</f>
        <v>109830</v>
      </c>
      <c r="H5" s="9">
        <f>CalzadoDama!H5*(1+4.6%)</f>
        <v>109830</v>
      </c>
      <c r="I5" s="9">
        <f>CalzadoDama!I5*(1+4.6%)</f>
        <v>3661000</v>
      </c>
      <c r="J5" s="9">
        <f>CalzadoDama!J5*(1+4.6%)</f>
        <v>4707000</v>
      </c>
      <c r="K5" s="9">
        <f>CalzadoDama!K5*(1+4.6%)</f>
        <v>5230000</v>
      </c>
      <c r="L5" s="9">
        <f>CalzadoDama!L5*(1+4.6%)</f>
        <v>6799000</v>
      </c>
      <c r="M5" s="9">
        <f>CalzadoDama!M5*(1+4.6%)</f>
        <v>13598000</v>
      </c>
      <c r="N5" s="9">
        <f>CalzadoDama!N5*(1+4.6%)</f>
        <v>20920000</v>
      </c>
      <c r="O5" s="9">
        <f>CalzadoDama!O5*(1+4.6%)</f>
        <v>26150000</v>
      </c>
      <c r="P5" s="9">
        <f t="array" ref="P5">SUM(IF($C$2:$O$2&gt;=1,C5:O5,0))</f>
        <v>13906570</v>
      </c>
      <c r="Q5" s="5" t="s">
        <v>164</v>
      </c>
    </row>
    <row r="6" spans="1:165" x14ac:dyDescent="0.2">
      <c r="A6" s="2" t="s">
        <v>166</v>
      </c>
      <c r="B6" s="1" t="s">
        <v>0</v>
      </c>
      <c r="C6" s="9">
        <f>CalzadoDama!C6*(1+4.6%)</f>
        <v>156900</v>
      </c>
      <c r="D6" s="9">
        <f>CalzadoDama!D6*(1+4.6%)</f>
        <v>155854</v>
      </c>
      <c r="E6" s="9">
        <f>CalzadoDama!E6*(1+4.6%)</f>
        <v>154808</v>
      </c>
      <c r="F6" s="9">
        <f>CalzadoDama!F6*(1+4.6%)</f>
        <v>2615</v>
      </c>
      <c r="G6" s="9">
        <f>CalzadoDama!G6*(1+4.6%)</f>
        <v>5230000</v>
      </c>
      <c r="H6" s="9">
        <f>CalzadoDama!H6*(1+4.6%)</f>
        <v>6276000</v>
      </c>
      <c r="I6" s="9">
        <f>CalzadoDama!I6*(1+4.6%)</f>
        <v>3870200</v>
      </c>
      <c r="J6" s="9">
        <f>CalzadoDama!J6*(1+4.6%)</f>
        <v>4497800</v>
      </c>
      <c r="K6" s="9">
        <f>CalzadoDama!K6*(1+4.6%)</f>
        <v>5648400</v>
      </c>
      <c r="L6" s="9">
        <f>CalzadoDama!L6*(1+4.6%)</f>
        <v>7322000</v>
      </c>
      <c r="M6" s="9">
        <f>CalzadoDama!M6*(1+4.6%)</f>
        <v>14121000</v>
      </c>
      <c r="N6" s="9">
        <f>CalzadoDama!N6*(1+4.6%)</f>
        <v>20501600</v>
      </c>
      <c r="O6" s="9">
        <f>CalzadoDama!O6*(1+4.6%)</f>
        <v>31170800</v>
      </c>
      <c r="P6" s="9">
        <f t="array" ref="P6">SUM(IF($C$2:$O$2&gt;=1,C6:O6,0))</f>
        <v>25781808</v>
      </c>
      <c r="Q6" s="5" t="s">
        <v>164</v>
      </c>
    </row>
    <row r="7" spans="1:165" x14ac:dyDescent="0.2">
      <c r="A7" s="2" t="s">
        <v>167</v>
      </c>
      <c r="B7" s="1" t="s">
        <v>0</v>
      </c>
      <c r="C7" s="9">
        <f>CalzadoDama!C7*(1+4.6%)</f>
        <v>108116.652</v>
      </c>
      <c r="D7" s="9">
        <f>CalzadoDama!D7*(1+4.6%)</f>
        <v>108116.652</v>
      </c>
      <c r="E7" s="9">
        <f>CalzadoDama!E7*(1+4.6%)</f>
        <v>108116.652</v>
      </c>
      <c r="F7" s="9">
        <f>CalzadoDama!F7*(1+4.6%)</f>
        <v>1.046</v>
      </c>
      <c r="G7" s="9">
        <f>CalzadoDama!G7*(1+4.6%)</f>
        <v>418400</v>
      </c>
      <c r="H7" s="9">
        <f>CalzadoDama!H7*(1+4.6%)</f>
        <v>418400</v>
      </c>
      <c r="I7" s="9">
        <f>CalzadoDama!I7*(1+4.6%)</f>
        <v>523000</v>
      </c>
      <c r="J7" s="9">
        <f>CalzadoDama!J7*(1+4.6%)</f>
        <v>523000</v>
      </c>
      <c r="K7" s="9">
        <f>CalzadoDama!K7*(1+4.6%)</f>
        <v>523000</v>
      </c>
      <c r="L7" s="9">
        <f>CalzadoDama!L7*(1+4.6%)</f>
        <v>523000</v>
      </c>
      <c r="M7" s="9">
        <f>CalzadoDama!M7*(1+4.6%)</f>
        <v>523000</v>
      </c>
      <c r="N7" s="9">
        <f>CalzadoDama!N7*(1+4.6%)</f>
        <v>523000</v>
      </c>
      <c r="O7" s="9">
        <f>CalzadoDama!O7*(1+4.6%)</f>
        <v>523000</v>
      </c>
      <c r="P7" s="9">
        <f t="array" ref="P7">SUM(IF($C$2:$O$2&gt;=1,C7:O7,0))</f>
        <v>1467916.652</v>
      </c>
      <c r="Q7" s="5" t="s">
        <v>164</v>
      </c>
    </row>
    <row r="8" spans="1:165" x14ac:dyDescent="0.2">
      <c r="A8" s="2" t="s">
        <v>169</v>
      </c>
      <c r="B8" s="1" t="s">
        <v>0</v>
      </c>
      <c r="C8" s="9">
        <f>CalzadoDama!C8*(1+4.6%)</f>
        <v>122277.40000000001</v>
      </c>
      <c r="D8" s="9">
        <f>CalzadoDama!D8*(1+4.6%)</f>
        <v>119139.40000000001</v>
      </c>
      <c r="E8" s="9">
        <f>CalzadoDama!E8*(1+4.6%)</f>
        <v>116001.40000000001</v>
      </c>
      <c r="F8" s="9">
        <f>CalzadoDama!F8*(1+4.6%)</f>
        <v>20920</v>
      </c>
      <c r="G8" s="9">
        <f>CalzadoDama!G8*(1+4.6%)</f>
        <v>9414000</v>
      </c>
      <c r="H8" s="9">
        <f>CalzadoDama!H8*(1+4.6%)</f>
        <v>12552000</v>
      </c>
      <c r="I8" s="9">
        <f>CalzadoDama!I8*(1+4.6%)</f>
        <v>523000</v>
      </c>
      <c r="J8" s="9">
        <f>CalzadoDama!J8*(1+4.6%)</f>
        <v>523000</v>
      </c>
      <c r="K8" s="9">
        <f>CalzadoDama!K8*(1+4.6%)</f>
        <v>1150600</v>
      </c>
      <c r="L8" s="9">
        <f>CalzadoDama!L8*(1+4.6%)</f>
        <v>1150600</v>
      </c>
      <c r="M8" s="9">
        <f>CalzadoDama!M8*(1+4.6%)</f>
        <v>1673600</v>
      </c>
      <c r="N8" s="9">
        <f>CalzadoDama!N8*(1+4.6%)</f>
        <v>1673600</v>
      </c>
      <c r="O8" s="9">
        <f>CalzadoDama!O8*(1+4.6%)</f>
        <v>1673600</v>
      </c>
      <c r="P8" s="9">
        <f t="array" ref="P8">SUM(IF($C$2:$O$2&gt;=1,C8:O8,0))</f>
        <v>23755601.399999999</v>
      </c>
      <c r="Q8" s="5" t="s">
        <v>164</v>
      </c>
    </row>
    <row r="9" spans="1:165" x14ac:dyDescent="0.2">
      <c r="A9" s="2" t="s">
        <v>167</v>
      </c>
      <c r="B9" s="1" t="s">
        <v>1</v>
      </c>
      <c r="C9" s="9">
        <f>CalzadoDama!C9*(1+4.6%)</f>
        <v>108116.652</v>
      </c>
      <c r="D9" s="9">
        <f>CalzadoDama!D9*(1+4.6%)</f>
        <v>108116.652</v>
      </c>
      <c r="E9" s="9">
        <f>CalzadoDama!E9*(1+4.6%)</f>
        <v>108116.652</v>
      </c>
      <c r="F9" s="9">
        <f>CalzadoDama!F9*(1+4.6%)</f>
        <v>1.046</v>
      </c>
      <c r="G9" s="9">
        <f>CalzadoDama!G9*(1+4.6%)</f>
        <v>418400</v>
      </c>
      <c r="H9" s="9">
        <f>CalzadoDama!H9*(1+4.6%)</f>
        <v>418400</v>
      </c>
      <c r="I9" s="9">
        <f>CalzadoDama!I9*(1+4.6%)</f>
        <v>523000</v>
      </c>
      <c r="J9" s="9">
        <f>CalzadoDama!J9*(1+4.6%)</f>
        <v>523000</v>
      </c>
      <c r="K9" s="9">
        <f>CalzadoDama!K9*(1+4.6%)</f>
        <v>523000</v>
      </c>
      <c r="L9" s="9">
        <f>CalzadoDama!L9*(1+4.6%)</f>
        <v>523000</v>
      </c>
      <c r="M9" s="9">
        <f>CalzadoDama!M9*(1+4.6%)</f>
        <v>523000</v>
      </c>
      <c r="N9" s="9">
        <f>CalzadoDama!N9*(1+4.6%)</f>
        <v>523000</v>
      </c>
      <c r="O9" s="9">
        <f>CalzadoDama!O9*(1+4.6%)</f>
        <v>523000</v>
      </c>
      <c r="P9" s="9">
        <f t="array" ref="P9">SUM(IF($C$2:$O$2&gt;=1,C9:O9,0))</f>
        <v>1467916.652</v>
      </c>
      <c r="Q9" s="5" t="s">
        <v>164</v>
      </c>
    </row>
    <row r="10" spans="1:165" x14ac:dyDescent="0.2">
      <c r="A10" s="2" t="s">
        <v>126</v>
      </c>
      <c r="B10" s="1" t="s">
        <v>1</v>
      </c>
      <c r="C10" s="9">
        <f>CalzadoDama!C10*(1+4.6%)</f>
        <v>155331</v>
      </c>
      <c r="D10" s="9">
        <f>CalzadoDama!D10*(1+4.6%)</f>
        <v>149055</v>
      </c>
      <c r="E10" s="9">
        <f>CalzadoDama!E10*(1+4.6%)</f>
        <v>144348</v>
      </c>
      <c r="F10" s="9">
        <f>CalzadoDama!F10*(1+4.6%)</f>
        <v>1464.4</v>
      </c>
      <c r="G10" s="9">
        <f>CalzadoDama!G10*(1+4.6%)</f>
        <v>941400</v>
      </c>
      <c r="H10" s="9">
        <f>CalzadoDama!H10*(1+4.6%)</f>
        <v>889100</v>
      </c>
      <c r="I10" s="9">
        <f>CalzadoDama!I10*(1+4.6%)</f>
        <v>7254010</v>
      </c>
      <c r="J10" s="9">
        <f>CalzadoDama!J10*(1+4.6%)</f>
        <v>7779102</v>
      </c>
      <c r="K10" s="9">
        <f>CalzadoDama!K10*(1+4.6%)</f>
        <v>8148340</v>
      </c>
      <c r="L10" s="9">
        <f>CalzadoDama!L10*(1+4.6%)</f>
        <v>8865896</v>
      </c>
      <c r="M10" s="9">
        <f>CalzadoDama!M10*(1+4.6%)</f>
        <v>11840720</v>
      </c>
      <c r="N10" s="9">
        <f>CalzadoDama!N10*(1+4.6%)</f>
        <v>13081276</v>
      </c>
      <c r="O10" s="9">
        <f>CalzadoDama!O10*(1+4.6%)</f>
        <v>19923162</v>
      </c>
      <c r="P10" s="9">
        <f t="array" ref="P10">SUM(IF($C$2:$O$2&gt;=1,C10:O10,0))</f>
        <v>13815568</v>
      </c>
      <c r="Q10" s="5" t="s">
        <v>164</v>
      </c>
    </row>
    <row r="11" spans="1:165" x14ac:dyDescent="0.2">
      <c r="A11" s="2" t="s">
        <v>170</v>
      </c>
      <c r="B11" s="1" t="s">
        <v>2</v>
      </c>
      <c r="C11" s="9">
        <f>CalzadoDama!C11*(1+4.6%)</f>
        <v>106692</v>
      </c>
      <c r="D11" s="9">
        <f>CalzadoDama!D11*(1+4.6%)</f>
        <v>101357.40000000001</v>
      </c>
      <c r="E11" s="9">
        <f>CalzadoDama!E11*(1+4.6%)</f>
        <v>99160.8</v>
      </c>
      <c r="F11" s="9">
        <f>CalzadoDama!F11*(1+4.6%)</f>
        <v>104.60000000000001</v>
      </c>
      <c r="G11" s="9">
        <f>CalzadoDama!G11*(1+4.6%)</f>
        <v>418400</v>
      </c>
      <c r="H11" s="9">
        <f>CalzadoDama!H11*(1+4.6%)</f>
        <v>523000</v>
      </c>
      <c r="I11" s="9">
        <f>CalzadoDama!I11*(1+4.6%)</f>
        <v>2510400</v>
      </c>
      <c r="J11" s="9">
        <f>CalzadoDama!J11*(1+4.6%)</f>
        <v>2510400</v>
      </c>
      <c r="K11" s="9">
        <f>CalzadoDama!K11*(1+4.6%)</f>
        <v>2510400</v>
      </c>
      <c r="L11" s="9">
        <f>CalzadoDama!L11*(1+4.6%)</f>
        <v>2510400</v>
      </c>
      <c r="M11" s="9">
        <f>CalzadoDama!M11*(1+4.6%)</f>
        <v>2510400</v>
      </c>
      <c r="N11" s="9">
        <f>CalzadoDama!N11*(1+4.6%)</f>
        <v>2510400</v>
      </c>
      <c r="O11" s="9">
        <f>CalzadoDama!O11*(1+4.6%)</f>
        <v>2510400</v>
      </c>
      <c r="P11" s="9">
        <f t="array" ref="P11">SUM(IF($C$2:$O$2&gt;=1,C11:O11,0))</f>
        <v>3550960.8</v>
      </c>
      <c r="Q11" s="5" t="s">
        <v>164</v>
      </c>
    </row>
    <row r="12" spans="1:165" x14ac:dyDescent="0.2">
      <c r="A12" s="2" t="s">
        <v>133</v>
      </c>
      <c r="B12" s="1" t="s">
        <v>2</v>
      </c>
      <c r="C12" s="9">
        <f>CalzadoDama!C12*(1+4.6%)</f>
        <v>100416</v>
      </c>
      <c r="D12" s="9">
        <f>CalzadoDama!D12*(1+4.6%)</f>
        <v>96232</v>
      </c>
      <c r="E12" s="9">
        <f>CalzadoDama!E12*(1+4.6%)</f>
        <v>93094</v>
      </c>
      <c r="F12" s="9">
        <f>CalzadoDama!F12*(1+4.6%)</f>
        <v>10.46</v>
      </c>
      <c r="G12" s="9">
        <f>CalzadoDama!G12*(1+4.6%)</f>
        <v>5230000</v>
      </c>
      <c r="H12" s="9">
        <f>CalzadoDama!H12*(1+4.6%)</f>
        <v>8368000</v>
      </c>
      <c r="I12" s="9">
        <f>CalzadoDama!I12*(1+4.6%)</f>
        <v>2615000</v>
      </c>
      <c r="J12" s="9">
        <f>CalzadoDama!J12*(1+4.6%)</f>
        <v>2615000</v>
      </c>
      <c r="K12" s="9">
        <f>CalzadoDama!K12*(1+4.6%)</f>
        <v>2615000</v>
      </c>
      <c r="L12" s="9">
        <f>CalzadoDama!L12*(1+4.6%)</f>
        <v>2615000</v>
      </c>
      <c r="M12" s="9">
        <f>CalzadoDama!M12*(1+4.6%)</f>
        <v>2615000</v>
      </c>
      <c r="N12" s="9">
        <f>CalzadoDama!N12*(1+4.6%)</f>
        <v>2615000</v>
      </c>
      <c r="O12" s="9">
        <f>CalzadoDama!O12*(1+4.6%)</f>
        <v>2615000</v>
      </c>
      <c r="P12" s="9">
        <f t="array" ref="P12">SUM(IF($C$2:$O$2&gt;=1,C12:O12,0))</f>
        <v>16306094</v>
      </c>
      <c r="Q12" s="5" t="s">
        <v>164</v>
      </c>
    </row>
    <row r="13" spans="1:165" x14ac:dyDescent="0.2">
      <c r="A13" s="2" t="s">
        <v>129</v>
      </c>
      <c r="B13" s="1" t="s">
        <v>2</v>
      </c>
      <c r="C13" s="9">
        <f>CalzadoDama!C13*(1+4.6%)</f>
        <v>109830</v>
      </c>
      <c r="D13" s="9">
        <f>CalzadoDama!D13*(1+4.6%)</f>
        <v>99370</v>
      </c>
      <c r="E13" s="9">
        <f>CalzadoDama!E13*(1+4.6%)</f>
        <v>88910</v>
      </c>
      <c r="F13" s="9">
        <f>CalzadoDama!F13*(1+4.6%)</f>
        <v>88910</v>
      </c>
      <c r="G13" s="9">
        <f>CalzadoDama!G13*(1+4.6%)</f>
        <v>109830</v>
      </c>
      <c r="H13" s="9">
        <f>CalzadoDama!H13*(1+4.6%)</f>
        <v>109830</v>
      </c>
      <c r="I13" s="9">
        <f>CalzadoDama!I13*(1+4.6%)</f>
        <v>3661000</v>
      </c>
      <c r="J13" s="9">
        <f>CalzadoDama!J13*(1+4.6%)</f>
        <v>4707000</v>
      </c>
      <c r="K13" s="9">
        <f>CalzadoDama!K13*(1+4.6%)</f>
        <v>5230000</v>
      </c>
      <c r="L13" s="9">
        <f>CalzadoDama!L13*(1+4.6%)</f>
        <v>6799000</v>
      </c>
      <c r="M13" s="9">
        <f>CalzadoDama!M13*(1+4.6%)</f>
        <v>13598000</v>
      </c>
      <c r="N13" s="9">
        <f>CalzadoDama!N13*(1+4.6%)</f>
        <v>20920000</v>
      </c>
      <c r="O13" s="9">
        <f>CalzadoDama!O13*(1+4.6%)</f>
        <v>26150000</v>
      </c>
      <c r="P13" s="9">
        <f t="array" ref="P13">SUM(IF($C$2:$O$2&gt;=1,C13:O13,0))</f>
        <v>13906570</v>
      </c>
      <c r="Q13" s="5" t="s">
        <v>164</v>
      </c>
    </row>
    <row r="14" spans="1:165" x14ac:dyDescent="0.2">
      <c r="A14" s="2" t="s">
        <v>76</v>
      </c>
      <c r="B14" s="1" t="s">
        <v>2</v>
      </c>
      <c r="C14" s="9">
        <f>CalzadoDama!C14*(1+4.6%)</f>
        <v>120290</v>
      </c>
      <c r="D14" s="9">
        <f>CalzadoDama!D14*(1+4.6%)</f>
        <v>92048</v>
      </c>
      <c r="E14" s="9">
        <f>CalzadoDama!E14*(1+4.6%)</f>
        <v>78450</v>
      </c>
      <c r="F14" s="9">
        <f>CalzadoDama!F14*(1+4.6%)</f>
        <v>41840</v>
      </c>
      <c r="G14" s="9">
        <f>CalzadoDama!G14*(1+4.6%)</f>
        <v>41840000</v>
      </c>
      <c r="H14" s="9">
        <f>CalzadoDama!H14*(1+4.6%)</f>
        <v>52300000</v>
      </c>
      <c r="I14" s="9">
        <f>CalzadoDama!I14*(1+4.6%)</f>
        <v>7322000</v>
      </c>
      <c r="J14" s="9">
        <f>CalzadoDama!J14*(1+4.6%)</f>
        <v>21966000</v>
      </c>
      <c r="K14" s="9">
        <f>CalzadoDama!K14*(1+4.6%)</f>
        <v>58576000</v>
      </c>
      <c r="L14" s="9">
        <f>CalzadoDama!L14*(1+4.6%)</f>
        <v>109830000</v>
      </c>
      <c r="M14" s="9">
        <f>CalzadoDama!M14*(1+4.6%)</f>
        <v>351456000</v>
      </c>
      <c r="N14" s="9">
        <f>CalzadoDama!N14*(1+4.6%)</f>
        <v>768810000</v>
      </c>
      <c r="O14" s="9">
        <f>CalzadoDama!O14*(1+4.6%)</f>
        <v>2811648000</v>
      </c>
      <c r="P14" s="9">
        <f t="array" ref="P14">SUM(IF($C$2:$O$2&gt;=1,C14:O14,0))</f>
        <v>445674450</v>
      </c>
      <c r="Q14" s="5" t="s">
        <v>164</v>
      </c>
    </row>
    <row r="15" spans="1:165" x14ac:dyDescent="0.2">
      <c r="A15" s="2" t="s">
        <v>167</v>
      </c>
      <c r="B15" s="1" t="s">
        <v>2</v>
      </c>
      <c r="C15" s="9">
        <f>CalzadoDama!C15*(1+4.6%)</f>
        <v>108116.652</v>
      </c>
      <c r="D15" s="9">
        <f>CalzadoDama!D15*(1+4.6%)</f>
        <v>108116.652</v>
      </c>
      <c r="E15" s="9">
        <f>CalzadoDama!E15*(1+4.6%)</f>
        <v>108116.652</v>
      </c>
      <c r="F15" s="9">
        <f>CalzadoDama!F15*(1+4.6%)</f>
        <v>1.046</v>
      </c>
      <c r="G15" s="9">
        <f>CalzadoDama!G15*(1+4.6%)</f>
        <v>418400</v>
      </c>
      <c r="H15" s="9">
        <f>CalzadoDama!H15*(1+4.6%)</f>
        <v>418400</v>
      </c>
      <c r="I15" s="9">
        <f>CalzadoDama!I15*(1+4.6%)</f>
        <v>523000</v>
      </c>
      <c r="J15" s="9">
        <f>CalzadoDama!J15*(1+4.6%)</f>
        <v>523000</v>
      </c>
      <c r="K15" s="9">
        <f>CalzadoDama!K15*(1+4.6%)</f>
        <v>523000</v>
      </c>
      <c r="L15" s="9">
        <f>CalzadoDama!L15*(1+4.6%)</f>
        <v>523000</v>
      </c>
      <c r="M15" s="9">
        <f>CalzadoDama!M15*(1+4.6%)</f>
        <v>523000</v>
      </c>
      <c r="N15" s="9">
        <f>CalzadoDama!N15*(1+4.6%)</f>
        <v>523000</v>
      </c>
      <c r="O15" s="9">
        <f>CalzadoDama!O15*(1+4.6%)</f>
        <v>523000</v>
      </c>
      <c r="P15" s="9">
        <f t="array" ref="P15">SUM(IF($C$2:$O$2&gt;=1,C15:O15,0))</f>
        <v>1467916.652</v>
      </c>
      <c r="Q15" s="5" t="s">
        <v>164</v>
      </c>
    </row>
    <row r="16" spans="1:165" x14ac:dyDescent="0.2">
      <c r="A16" s="2" t="s">
        <v>136</v>
      </c>
      <c r="B16" s="1" t="s">
        <v>2</v>
      </c>
      <c r="C16" s="9">
        <f>CalzadoDama!C16*(1+4.6%)</f>
        <v>133888</v>
      </c>
      <c r="D16" s="9">
        <f>CalzadoDama!D16*(1+4.6%)</f>
        <v>128658</v>
      </c>
      <c r="E16" s="9">
        <f>CalzadoDama!E16*(1+4.6%)</f>
        <v>123428</v>
      </c>
      <c r="F16" s="9">
        <f>CalzadoDama!F16*(1+4.6%)</f>
        <v>128396.5</v>
      </c>
      <c r="G16" s="9">
        <f>CalzadoDama!G16*(1+4.6%)</f>
        <v>128396.5</v>
      </c>
      <c r="H16" s="9">
        <f>CalzadoDama!H16*(1+4.6%)</f>
        <v>128396.5</v>
      </c>
      <c r="I16" s="9">
        <f>CalzadoDama!I16*(1+4.6%)</f>
        <v>2615000</v>
      </c>
      <c r="J16" s="9">
        <f>CalzadoDama!J16*(1+4.6%)</f>
        <v>2615000</v>
      </c>
      <c r="K16" s="9">
        <f>CalzadoDama!K16*(1+4.6%)</f>
        <v>2615000</v>
      </c>
      <c r="L16" s="9">
        <f>CalzadoDama!L16*(1+4.6%)</f>
        <v>2615000</v>
      </c>
      <c r="M16" s="9">
        <f>CalzadoDama!M16*(1+4.6%)</f>
        <v>2615000</v>
      </c>
      <c r="N16" s="9">
        <f>CalzadoDama!N16*(1+4.6%)</f>
        <v>2615000</v>
      </c>
      <c r="O16" s="9">
        <f>CalzadoDama!O16*(1+4.6%)</f>
        <v>2615000</v>
      </c>
      <c r="P16" s="9">
        <f t="array" ref="P16">SUM(IF($C$2:$O$2&gt;=1,C16:O16,0))</f>
        <v>2995221</v>
      </c>
      <c r="Q16" s="5" t="s">
        <v>164</v>
      </c>
    </row>
    <row r="17" spans="1:17" x14ac:dyDescent="0.2">
      <c r="A17" s="2" t="s">
        <v>126</v>
      </c>
      <c r="B17" s="1" t="s">
        <v>3</v>
      </c>
      <c r="C17" s="9">
        <f>CalzadoDama!C17*(1+4.6%)</f>
        <v>155331</v>
      </c>
      <c r="D17" s="9">
        <f>CalzadoDama!D17*(1+4.6%)</f>
        <v>149055</v>
      </c>
      <c r="E17" s="9">
        <f>CalzadoDama!E17*(1+4.6%)</f>
        <v>144348</v>
      </c>
      <c r="F17" s="9">
        <f>CalzadoDama!F17*(1+4.6%)</f>
        <v>1464.4</v>
      </c>
      <c r="G17" s="9">
        <f>CalzadoDama!G17*(1+4.6%)</f>
        <v>941400</v>
      </c>
      <c r="H17" s="9">
        <f>CalzadoDama!H17*(1+4.6%)</f>
        <v>889100</v>
      </c>
      <c r="I17" s="9">
        <f>CalzadoDama!I17*(1+4.6%)</f>
        <v>7254010</v>
      </c>
      <c r="J17" s="9">
        <f>CalzadoDama!J17*(1+4.6%)</f>
        <v>7779102</v>
      </c>
      <c r="K17" s="9">
        <f>CalzadoDama!K17*(1+4.6%)</f>
        <v>8148340</v>
      </c>
      <c r="L17" s="9">
        <f>CalzadoDama!L17*(1+4.6%)</f>
        <v>8865896</v>
      </c>
      <c r="M17" s="9">
        <f>CalzadoDama!M17*(1+4.6%)</f>
        <v>11840720</v>
      </c>
      <c r="N17" s="9">
        <f>CalzadoDama!N17*(1+4.6%)</f>
        <v>13081276</v>
      </c>
      <c r="O17" s="9">
        <f>CalzadoDama!O17*(1+4.6%)</f>
        <v>19923162</v>
      </c>
      <c r="P17" s="9">
        <f t="array" ref="P17">SUM(IF($C$2:$O$2&gt;=1,C17:O17,0))</f>
        <v>13815568</v>
      </c>
      <c r="Q17" s="5" t="s">
        <v>164</v>
      </c>
    </row>
    <row r="18" spans="1:17" x14ac:dyDescent="0.2">
      <c r="A18" s="2" t="s">
        <v>167</v>
      </c>
      <c r="B18" s="1" t="s">
        <v>4</v>
      </c>
      <c r="C18" s="9">
        <f>CalzadoDama!C18*(1+4.6%)</f>
        <v>108116.652</v>
      </c>
      <c r="D18" s="9">
        <f>CalzadoDama!D18*(1+4.6%)</f>
        <v>108116.652</v>
      </c>
      <c r="E18" s="9">
        <f>CalzadoDama!E18*(1+4.6%)</f>
        <v>108116.652</v>
      </c>
      <c r="F18" s="9">
        <f>CalzadoDama!F18*(1+4.6%)</f>
        <v>1.046</v>
      </c>
      <c r="G18" s="9">
        <f>CalzadoDama!G18*(1+4.6%)</f>
        <v>418400</v>
      </c>
      <c r="H18" s="9">
        <f>CalzadoDama!H18*(1+4.6%)</f>
        <v>418400</v>
      </c>
      <c r="I18" s="9">
        <f>CalzadoDama!I18*(1+4.6%)</f>
        <v>523000</v>
      </c>
      <c r="J18" s="9">
        <f>CalzadoDama!J18*(1+4.6%)</f>
        <v>523000</v>
      </c>
      <c r="K18" s="9">
        <f>CalzadoDama!K18*(1+4.6%)</f>
        <v>523000</v>
      </c>
      <c r="L18" s="9">
        <f>CalzadoDama!L18*(1+4.6%)</f>
        <v>523000</v>
      </c>
      <c r="M18" s="9">
        <f>CalzadoDama!M18*(1+4.6%)</f>
        <v>523000</v>
      </c>
      <c r="N18" s="9">
        <f>CalzadoDama!N18*(1+4.6%)</f>
        <v>523000</v>
      </c>
      <c r="O18" s="9">
        <f>CalzadoDama!O18*(1+4.6%)</f>
        <v>523000</v>
      </c>
      <c r="P18" s="9">
        <f t="array" ref="P18">SUM(IF($C$2:$O$2&gt;=1,C18:O18,0))</f>
        <v>1467916.652</v>
      </c>
      <c r="Q18" s="5" t="s">
        <v>164</v>
      </c>
    </row>
    <row r="19" spans="1:17" x14ac:dyDescent="0.2">
      <c r="A19" s="2" t="s">
        <v>137</v>
      </c>
      <c r="B19" s="1" t="s">
        <v>4</v>
      </c>
      <c r="C19" s="9">
        <f>CalzadoDama!C19*(1+4.6%)</f>
        <v>158992</v>
      </c>
      <c r="D19" s="9">
        <f>CalzadoDama!D19*(1+4.6%)</f>
        <v>156900</v>
      </c>
      <c r="E19" s="9">
        <f>CalzadoDama!E19*(1+4.6%)</f>
        <v>154808</v>
      </c>
      <c r="F19" s="9">
        <f>CalzadoDama!F19*(1+4.6%)</f>
        <v>67.990000000000009</v>
      </c>
      <c r="G19" s="9">
        <f>CalzadoDama!G19*(1+4.6%)</f>
        <v>18034482.434</v>
      </c>
      <c r="H19" s="9">
        <f>CalzadoDama!H19*(1+4.6%)</f>
        <v>18034482.434</v>
      </c>
      <c r="I19" s="9">
        <f>CalzadoDama!I19*(1+4.6%)</f>
        <v>3661000</v>
      </c>
      <c r="J19" s="9">
        <f>CalzadoDama!J19*(1+4.6%)</f>
        <v>3661000</v>
      </c>
      <c r="K19" s="9">
        <f>CalzadoDama!K19*(1+4.6%)</f>
        <v>3661000</v>
      </c>
      <c r="L19" s="9">
        <f>CalzadoDama!L19*(1+4.6%)</f>
        <v>3661000</v>
      </c>
      <c r="M19" s="9">
        <f>CalzadoDama!M19*(1+4.6%)</f>
        <v>3661000</v>
      </c>
      <c r="N19" s="9">
        <f>CalzadoDama!N19*(1+4.6%)</f>
        <v>3661000</v>
      </c>
      <c r="O19" s="9">
        <f>CalzadoDama!O19*(1+4.6%)</f>
        <v>3661000</v>
      </c>
      <c r="P19" s="9">
        <f t="array" ref="P19">SUM(IF($C$2:$O$2&gt;=1,C19:O19,0))</f>
        <v>39884772.868000001</v>
      </c>
      <c r="Q19" s="5" t="s">
        <v>164</v>
      </c>
    </row>
    <row r="20" spans="1:17" x14ac:dyDescent="0.2">
      <c r="A20" s="2" t="s">
        <v>167</v>
      </c>
      <c r="B20" s="1" t="s">
        <v>5</v>
      </c>
      <c r="C20" s="9">
        <f>CalzadoDama!C20*(1+4.6%)</f>
        <v>108116.652</v>
      </c>
      <c r="D20" s="9">
        <f>CalzadoDama!D20*(1+4.6%)</f>
        <v>108116.652</v>
      </c>
      <c r="E20" s="9">
        <f>CalzadoDama!E20*(1+4.6%)</f>
        <v>108116.652</v>
      </c>
      <c r="F20" s="9">
        <f>CalzadoDama!F20*(1+4.6%)</f>
        <v>1.046</v>
      </c>
      <c r="G20" s="9">
        <f>CalzadoDama!G20*(1+4.6%)</f>
        <v>418400</v>
      </c>
      <c r="H20" s="9">
        <f>CalzadoDama!H20*(1+4.6%)</f>
        <v>418400</v>
      </c>
      <c r="I20" s="9">
        <f>CalzadoDama!I20*(1+4.6%)</f>
        <v>523000</v>
      </c>
      <c r="J20" s="9">
        <f>CalzadoDama!J20*(1+4.6%)</f>
        <v>523000</v>
      </c>
      <c r="K20" s="9">
        <f>CalzadoDama!K20*(1+4.6%)</f>
        <v>523000</v>
      </c>
      <c r="L20" s="9">
        <f>CalzadoDama!L20*(1+4.6%)</f>
        <v>523000</v>
      </c>
      <c r="M20" s="9">
        <f>CalzadoDama!M20*(1+4.6%)</f>
        <v>523000</v>
      </c>
      <c r="N20" s="9">
        <f>CalzadoDama!N20*(1+4.6%)</f>
        <v>523000</v>
      </c>
      <c r="O20" s="9">
        <f>CalzadoDama!O20*(1+4.6%)</f>
        <v>523000</v>
      </c>
      <c r="P20" s="9">
        <f t="array" ref="P20">SUM(IF($C$2:$O$2&gt;=1,C20:O20,0))</f>
        <v>1467916.652</v>
      </c>
      <c r="Q20" s="5" t="s">
        <v>164</v>
      </c>
    </row>
    <row r="21" spans="1:17" x14ac:dyDescent="0.2">
      <c r="A21" s="2" t="s">
        <v>127</v>
      </c>
      <c r="B21" s="1" t="s">
        <v>128</v>
      </c>
      <c r="C21" s="9">
        <f>CalzadoDama!C21*(1+4.6%)</f>
        <v>156900</v>
      </c>
      <c r="D21" s="9">
        <f>CalzadoDama!D21*(1+4.6%)</f>
        <v>156900</v>
      </c>
      <c r="E21" s="9">
        <f>CalzadoDama!E21*(1+4.6%)</f>
        <v>156900</v>
      </c>
      <c r="F21" s="9">
        <f>CalzadoDama!F21*(1+4.6%)</f>
        <v>523</v>
      </c>
      <c r="G21" s="9">
        <f>CalzadoDama!G21*(1+4.6%)</f>
        <v>1326118.8</v>
      </c>
      <c r="H21" s="9">
        <f>CalzadoDama!H21*(1+4.6%)</f>
        <v>1326118.8</v>
      </c>
      <c r="I21" s="9">
        <f>CalzadoDama!I21*(1+4.6%)</f>
        <v>875188.20000000007</v>
      </c>
      <c r="J21" s="9">
        <f>CalzadoDama!J21*(1+4.6%)</f>
        <v>875188.20000000007</v>
      </c>
      <c r="K21" s="9">
        <f>CalzadoDama!K21*(1+4.6%)</f>
        <v>875188.20000000007</v>
      </c>
      <c r="L21" s="9">
        <f>CalzadoDama!L21*(1+4.6%)</f>
        <v>875188.20000000007</v>
      </c>
      <c r="M21" s="9">
        <f>CalzadoDama!M21*(1+4.6%)</f>
        <v>875188.20000000007</v>
      </c>
      <c r="N21" s="9">
        <f>CalzadoDama!N21*(1+4.6%)</f>
        <v>875188.20000000007</v>
      </c>
      <c r="O21" s="9">
        <f>CalzadoDama!O21*(1+4.6%)</f>
        <v>875188.20000000007</v>
      </c>
      <c r="P21" s="9">
        <f t="array" ref="P21">SUM(IF($C$2:$O$2&gt;=1,C21:O21,0))</f>
        <v>3684325.8000000003</v>
      </c>
      <c r="Q21" s="5" t="s">
        <v>164</v>
      </c>
    </row>
    <row r="22" spans="1:17" x14ac:dyDescent="0.2">
      <c r="A22" s="2" t="s">
        <v>130</v>
      </c>
      <c r="B22" s="1" t="s">
        <v>128</v>
      </c>
      <c r="C22" s="9">
        <f>CalzadoDama!C22*(1+4.6%)</f>
        <v>156900</v>
      </c>
      <c r="D22" s="9">
        <f>CalzadoDama!D22*(1+4.6%)</f>
        <v>156377</v>
      </c>
      <c r="E22" s="9">
        <f>CalzadoDama!E22*(1+4.6%)</f>
        <v>155854</v>
      </c>
      <c r="F22" s="9">
        <f>CalzadoDama!F22*(1+4.6%)</f>
        <v>20920</v>
      </c>
      <c r="G22" s="9">
        <f>CalzadoDama!G22*(1+4.6%)</f>
        <v>418400</v>
      </c>
      <c r="H22" s="9">
        <f>CalzadoDama!H22*(1+4.6%)</f>
        <v>575300</v>
      </c>
      <c r="I22" s="9">
        <f>CalzadoDama!I22*(1+4.6%)</f>
        <v>2092000</v>
      </c>
      <c r="J22" s="9">
        <f>CalzadoDama!J22*(1+4.6%)</f>
        <v>2081540</v>
      </c>
      <c r="K22" s="9">
        <f>CalzadoDama!K22*(1+4.6%)</f>
        <v>2076310</v>
      </c>
      <c r="L22" s="9">
        <f>CalzadoDama!L22*(1+4.6%)</f>
        <v>2071080</v>
      </c>
      <c r="M22" s="9">
        <f>CalzadoDama!M22*(1+4.6%)</f>
        <v>2065850</v>
      </c>
      <c r="N22" s="9">
        <f>CalzadoDama!N22*(1+4.6%)</f>
        <v>2060620</v>
      </c>
      <c r="O22" s="9">
        <f>CalzadoDama!O22*(1+4.6%)</f>
        <v>2055390</v>
      </c>
      <c r="P22" s="9">
        <f t="array" ref="P22">SUM(IF($C$2:$O$2&gt;=1,C22:O22,0))</f>
        <v>3215404</v>
      </c>
      <c r="Q22" s="5" t="s">
        <v>164</v>
      </c>
    </row>
    <row r="23" spans="1:17" x14ac:dyDescent="0.2">
      <c r="A23" s="2" t="s">
        <v>137</v>
      </c>
      <c r="B23" s="1" t="s">
        <v>6</v>
      </c>
      <c r="C23" s="9">
        <f>CalzadoDama!C23*(1+4.6%)</f>
        <v>158992</v>
      </c>
      <c r="D23" s="9">
        <f>CalzadoDama!D23*(1+4.6%)</f>
        <v>156900</v>
      </c>
      <c r="E23" s="9">
        <f>CalzadoDama!E23*(1+4.6%)</f>
        <v>154808</v>
      </c>
      <c r="F23" s="9">
        <f>CalzadoDama!F23*(1+4.6%)</f>
        <v>67.990000000000009</v>
      </c>
      <c r="G23" s="9">
        <f>CalzadoDama!G23*(1+4.6%)</f>
        <v>18034482.434</v>
      </c>
      <c r="H23" s="9">
        <f>CalzadoDama!H23*(1+4.6%)</f>
        <v>18034482.434</v>
      </c>
      <c r="I23" s="9">
        <f>CalzadoDama!I23*(1+4.6%)</f>
        <v>3661000</v>
      </c>
      <c r="J23" s="9">
        <f>CalzadoDama!J23*(1+4.6%)</f>
        <v>3661000</v>
      </c>
      <c r="K23" s="9">
        <f>CalzadoDama!K23*(1+4.6%)</f>
        <v>3661000</v>
      </c>
      <c r="L23" s="9">
        <f>CalzadoDama!L23*(1+4.6%)</f>
        <v>3661000</v>
      </c>
      <c r="M23" s="9">
        <f>CalzadoDama!M23*(1+4.6%)</f>
        <v>3661000</v>
      </c>
      <c r="N23" s="9">
        <f>CalzadoDama!N23*(1+4.6%)</f>
        <v>3661000</v>
      </c>
      <c r="O23" s="9">
        <f>CalzadoDama!O23*(1+4.6%)</f>
        <v>3661000</v>
      </c>
      <c r="P23" s="9">
        <f t="array" ref="P23">SUM(IF($C$2:$O$2&gt;=1,C23:O23,0))</f>
        <v>39884772.868000001</v>
      </c>
      <c r="Q23" s="5" t="s">
        <v>164</v>
      </c>
    </row>
    <row r="24" spans="1:17" x14ac:dyDescent="0.2">
      <c r="A24" s="2" t="s">
        <v>137</v>
      </c>
      <c r="B24" s="1" t="s">
        <v>157</v>
      </c>
      <c r="C24" s="9">
        <f>CalzadoDama!C24*(1+4.6%)</f>
        <v>158992</v>
      </c>
      <c r="D24" s="9">
        <f>CalzadoDama!D24*(1+4.6%)</f>
        <v>156900</v>
      </c>
      <c r="E24" s="9">
        <f>CalzadoDama!E24*(1+4.6%)</f>
        <v>154808</v>
      </c>
      <c r="F24" s="9">
        <f>CalzadoDama!F24*(1+4.6%)</f>
        <v>67.990000000000009</v>
      </c>
      <c r="G24" s="9">
        <f>CalzadoDama!G24*(1+4.6%)</f>
        <v>22543103.304000001</v>
      </c>
      <c r="H24" s="9">
        <f>CalzadoDama!H24*(1+4.6%)</f>
        <v>22543103.304000001</v>
      </c>
      <c r="I24" s="9">
        <f>CalzadoDama!I24*(1+4.6%)</f>
        <v>3661000</v>
      </c>
      <c r="J24" s="9">
        <f>CalzadoDama!J24*(1+4.6%)</f>
        <v>3661000</v>
      </c>
      <c r="K24" s="9">
        <f>CalzadoDama!K24*(1+4.6%)</f>
        <v>3661000</v>
      </c>
      <c r="L24" s="9">
        <f>CalzadoDama!L24*(1+4.6%)</f>
        <v>3661000</v>
      </c>
      <c r="M24" s="9">
        <f>CalzadoDama!M24*(1+4.6%)</f>
        <v>3661000</v>
      </c>
      <c r="N24" s="9">
        <f>CalzadoDama!N24*(1+4.6%)</f>
        <v>3661000</v>
      </c>
      <c r="O24" s="9">
        <f>CalzadoDama!O24*(1+4.6%)</f>
        <v>3661000</v>
      </c>
      <c r="P24" s="9">
        <f t="array" ref="P24">SUM(IF($C$2:$O$2&gt;=1,C24:O24,0))</f>
        <v>48902014.608000003</v>
      </c>
      <c r="Q24" s="5" t="s">
        <v>164</v>
      </c>
    </row>
    <row r="25" spans="1:17" x14ac:dyDescent="0.2">
      <c r="A25" s="2" t="s">
        <v>167</v>
      </c>
      <c r="B25" s="1" t="s">
        <v>7</v>
      </c>
      <c r="C25" s="9">
        <f>CalzadoDama!C25*(1+4.6%)</f>
        <v>108116.652</v>
      </c>
      <c r="D25" s="9">
        <f>CalzadoDama!D25*(1+4.6%)</f>
        <v>108116.652</v>
      </c>
      <c r="E25" s="9">
        <f>CalzadoDama!E25*(1+4.6%)</f>
        <v>108116.652</v>
      </c>
      <c r="F25" s="9">
        <f>CalzadoDama!F25*(1+4.6%)</f>
        <v>1.046</v>
      </c>
      <c r="G25" s="9">
        <f>CalzadoDama!G25*(1+4.6%)</f>
        <v>418400</v>
      </c>
      <c r="H25" s="9">
        <f>CalzadoDama!H25*(1+4.6%)</f>
        <v>418400</v>
      </c>
      <c r="I25" s="9">
        <f>CalzadoDama!I25*(1+4.6%)</f>
        <v>523000</v>
      </c>
      <c r="J25" s="9">
        <f>CalzadoDama!J25*(1+4.6%)</f>
        <v>523000</v>
      </c>
      <c r="K25" s="9">
        <f>CalzadoDama!K25*(1+4.6%)</f>
        <v>523000</v>
      </c>
      <c r="L25" s="9">
        <f>CalzadoDama!L25*(1+4.6%)</f>
        <v>523000</v>
      </c>
      <c r="M25" s="9">
        <f>CalzadoDama!M25*(1+4.6%)</f>
        <v>523000</v>
      </c>
      <c r="N25" s="9">
        <f>CalzadoDama!N25*(1+4.6%)</f>
        <v>523000</v>
      </c>
      <c r="O25" s="9">
        <f>CalzadoDama!O25*(1+4.6%)</f>
        <v>523000</v>
      </c>
      <c r="P25" s="9">
        <f t="array" ref="P25">SUM(IF($C$2:$O$2&gt;=1,C25:O25,0))</f>
        <v>1467916.652</v>
      </c>
      <c r="Q25" s="5" t="s">
        <v>164</v>
      </c>
    </row>
    <row r="26" spans="1:17" x14ac:dyDescent="0.2">
      <c r="A26" s="2" t="s">
        <v>137</v>
      </c>
      <c r="B26" s="1" t="s">
        <v>7</v>
      </c>
      <c r="C26" s="9">
        <f>CalzadoDama!C26*(1+4.6%)</f>
        <v>158992</v>
      </c>
      <c r="D26" s="9">
        <f>CalzadoDama!D26*(1+4.6%)</f>
        <v>156900</v>
      </c>
      <c r="E26" s="9">
        <f>CalzadoDama!E26*(1+4.6%)</f>
        <v>154808</v>
      </c>
      <c r="F26" s="9">
        <f>CalzadoDama!F26*(1+4.6%)</f>
        <v>67.990000000000009</v>
      </c>
      <c r="G26" s="9">
        <f>CalzadoDama!G26*(1+4.6%)</f>
        <v>22543103.304000001</v>
      </c>
      <c r="H26" s="9">
        <f>CalzadoDama!H26*(1+4.6%)</f>
        <v>22543103.304000001</v>
      </c>
      <c r="I26" s="9">
        <f>CalzadoDama!I26*(1+4.6%)</f>
        <v>3661000</v>
      </c>
      <c r="J26" s="9">
        <f>CalzadoDama!J26*(1+4.6%)</f>
        <v>3661000</v>
      </c>
      <c r="K26" s="9">
        <f>CalzadoDama!K26*(1+4.6%)</f>
        <v>3661000</v>
      </c>
      <c r="L26" s="9">
        <f>CalzadoDama!L26*(1+4.6%)</f>
        <v>3661000</v>
      </c>
      <c r="M26" s="9">
        <f>CalzadoDama!M26*(1+4.6%)</f>
        <v>3661000</v>
      </c>
      <c r="N26" s="9">
        <f>CalzadoDama!N26*(1+4.6%)</f>
        <v>3661000</v>
      </c>
      <c r="O26" s="9">
        <f>CalzadoDama!O26*(1+4.6%)</f>
        <v>3661000</v>
      </c>
      <c r="P26" s="9">
        <f t="array" ref="P26">SUM(IF($C$2:$O$2&gt;=1,C26:O26,0))</f>
        <v>48902014.608000003</v>
      </c>
      <c r="Q26" s="5" t="s">
        <v>164</v>
      </c>
    </row>
    <row r="27" spans="1:17" x14ac:dyDescent="0.2">
      <c r="A27" s="2" t="s">
        <v>130</v>
      </c>
      <c r="B27" s="1" t="s">
        <v>8</v>
      </c>
      <c r="C27" s="9">
        <f>CalzadoDama!C27*(1+4.6%)</f>
        <v>156900</v>
      </c>
      <c r="D27" s="9">
        <f>CalzadoDama!D27*(1+4.6%)</f>
        <v>156377</v>
      </c>
      <c r="E27" s="9">
        <f>CalzadoDama!E27*(1+4.6%)</f>
        <v>155854</v>
      </c>
      <c r="F27" s="9">
        <f>CalzadoDama!F27*(1+4.6%)</f>
        <v>20920</v>
      </c>
      <c r="G27" s="9">
        <f>CalzadoDama!G27*(1+4.6%)</f>
        <v>418400</v>
      </c>
      <c r="H27" s="9">
        <f>CalzadoDama!H27*(1+4.6%)</f>
        <v>575300</v>
      </c>
      <c r="I27" s="9">
        <f>CalzadoDama!I27*(1+4.6%)</f>
        <v>2092000</v>
      </c>
      <c r="J27" s="9">
        <f>CalzadoDama!J27*(1+4.6%)</f>
        <v>2081540</v>
      </c>
      <c r="K27" s="9">
        <f>CalzadoDama!K27*(1+4.6%)</f>
        <v>2076310</v>
      </c>
      <c r="L27" s="9">
        <f>CalzadoDama!L27*(1+4.6%)</f>
        <v>2071080</v>
      </c>
      <c r="M27" s="9">
        <f>CalzadoDama!M27*(1+4.6%)</f>
        <v>2065850</v>
      </c>
      <c r="N27" s="9">
        <f>CalzadoDama!N27*(1+4.6%)</f>
        <v>2060620</v>
      </c>
      <c r="O27" s="9">
        <f>CalzadoDama!O27*(1+4.6%)</f>
        <v>2055390</v>
      </c>
      <c r="P27" s="9">
        <f t="array" ref="P27">SUM(IF($C$2:$O$2&gt;=1,C27:O27,0))</f>
        <v>3215404</v>
      </c>
      <c r="Q27" s="5" t="s">
        <v>164</v>
      </c>
    </row>
    <row r="28" spans="1:17" x14ac:dyDescent="0.2">
      <c r="A28" s="2" t="s">
        <v>137</v>
      </c>
      <c r="B28" s="1" t="s">
        <v>8</v>
      </c>
      <c r="C28" s="9">
        <f>CalzadoDama!C28*(1+4.6%)</f>
        <v>158992</v>
      </c>
      <c r="D28" s="9">
        <f>CalzadoDama!D28*(1+4.6%)</f>
        <v>156900</v>
      </c>
      <c r="E28" s="9">
        <f>CalzadoDama!E28*(1+4.6%)</f>
        <v>154808</v>
      </c>
      <c r="F28" s="9">
        <f>CalzadoDama!F28*(1+4.6%)</f>
        <v>67.990000000000009</v>
      </c>
      <c r="G28" s="9">
        <f>CalzadoDama!G28*(1+4.6%)</f>
        <v>22543103.304000001</v>
      </c>
      <c r="H28" s="9">
        <f>CalzadoDama!H28*(1+4.6%)</f>
        <v>22543103.304000001</v>
      </c>
      <c r="I28" s="9">
        <f>CalzadoDama!I28*(1+4.6%)</f>
        <v>3661000</v>
      </c>
      <c r="J28" s="9">
        <f>CalzadoDama!J28*(1+4.6%)</f>
        <v>3661000</v>
      </c>
      <c r="K28" s="9">
        <f>CalzadoDama!K28*(1+4.6%)</f>
        <v>3661000</v>
      </c>
      <c r="L28" s="9">
        <f>CalzadoDama!L28*(1+4.6%)</f>
        <v>3661000</v>
      </c>
      <c r="M28" s="9">
        <f>CalzadoDama!M28*(1+4.6%)</f>
        <v>3661000</v>
      </c>
      <c r="N28" s="9">
        <f>CalzadoDama!N28*(1+4.6%)</f>
        <v>3661000</v>
      </c>
      <c r="O28" s="9">
        <f>CalzadoDama!O28*(1+4.6%)</f>
        <v>3661000</v>
      </c>
      <c r="P28" s="9">
        <f t="array" ref="P28">SUM(IF($C$2:$O$2&gt;=1,C28:O28,0))</f>
        <v>48902014.608000003</v>
      </c>
      <c r="Q28" s="5" t="s">
        <v>164</v>
      </c>
    </row>
    <row r="29" spans="1:17" x14ac:dyDescent="0.2">
      <c r="A29" s="2" t="s">
        <v>167</v>
      </c>
      <c r="B29" s="1" t="s">
        <v>9</v>
      </c>
      <c r="C29" s="9">
        <f>CalzadoDama!C29*(1+4.6%)</f>
        <v>108116.652</v>
      </c>
      <c r="D29" s="9">
        <f>CalzadoDama!D29*(1+4.6%)</f>
        <v>108116.652</v>
      </c>
      <c r="E29" s="9">
        <f>CalzadoDama!E29*(1+4.6%)</f>
        <v>108116.652</v>
      </c>
      <c r="F29" s="9">
        <f>CalzadoDama!F29*(1+4.6%)</f>
        <v>1.046</v>
      </c>
      <c r="G29" s="9">
        <f>CalzadoDama!G29*(1+4.6%)</f>
        <v>418400</v>
      </c>
      <c r="H29" s="9">
        <f>CalzadoDama!H29*(1+4.6%)</f>
        <v>418400</v>
      </c>
      <c r="I29" s="9">
        <f>CalzadoDama!I29*(1+4.6%)</f>
        <v>523000</v>
      </c>
      <c r="J29" s="9">
        <f>CalzadoDama!J29*(1+4.6%)</f>
        <v>523000</v>
      </c>
      <c r="K29" s="9">
        <f>CalzadoDama!K29*(1+4.6%)</f>
        <v>523000</v>
      </c>
      <c r="L29" s="9">
        <f>CalzadoDama!L29*(1+4.6%)</f>
        <v>523000</v>
      </c>
      <c r="M29" s="9">
        <f>CalzadoDama!M29*(1+4.6%)</f>
        <v>523000</v>
      </c>
      <c r="N29" s="9">
        <f>CalzadoDama!N29*(1+4.6%)</f>
        <v>523000</v>
      </c>
      <c r="O29" s="9">
        <f>CalzadoDama!O29*(1+4.6%)</f>
        <v>523000</v>
      </c>
      <c r="P29" s="9">
        <f t="array" ref="P29">SUM(IF($C$2:$O$2&gt;=1,C29:O29,0))</f>
        <v>1467916.652</v>
      </c>
      <c r="Q29" s="5" t="s">
        <v>164</v>
      </c>
    </row>
    <row r="30" spans="1:17" x14ac:dyDescent="0.2">
      <c r="A30" s="2" t="s">
        <v>140</v>
      </c>
      <c r="B30" s="1" t="s">
        <v>9</v>
      </c>
      <c r="C30" s="9">
        <f>CalzadoDama!C30*(1+4.6%)</f>
        <v>109830</v>
      </c>
      <c r="D30" s="9">
        <f>CalzadoDama!D30*(1+4.6%)</f>
        <v>104600</v>
      </c>
      <c r="E30" s="9">
        <f>CalzadoDama!E30*(1+4.6%)</f>
        <v>99370</v>
      </c>
      <c r="F30" s="9">
        <f>CalzadoDama!F30*(1+4.6%)</f>
        <v>523000</v>
      </c>
      <c r="G30" s="9">
        <f>CalzadoDama!G30*(1+4.6%)</f>
        <v>1046000</v>
      </c>
      <c r="H30" s="9">
        <f>CalzadoDama!H30*(1+4.6%)</f>
        <v>1359800</v>
      </c>
      <c r="I30" s="9">
        <f>CalzadoDama!I30*(1+4.6%)</f>
        <v>12552000</v>
      </c>
      <c r="J30" s="9">
        <f>CalzadoDama!J30*(1+4.6%)</f>
        <v>18828000</v>
      </c>
      <c r="K30" s="9">
        <f>CalzadoDama!K30*(1+4.6%)</f>
        <v>25104000</v>
      </c>
      <c r="L30" s="9">
        <f>CalzadoDama!L30*(1+4.6%)</f>
        <v>31380000</v>
      </c>
      <c r="M30" s="9">
        <f>CalzadoDama!M30*(1+4.6%)</f>
        <v>50208000</v>
      </c>
      <c r="N30" s="9">
        <f>CalzadoDama!N30*(1+4.6%)</f>
        <v>62760000</v>
      </c>
      <c r="O30" s="9">
        <f>CalzadoDama!O30*(1+4.6%)</f>
        <v>81588000</v>
      </c>
      <c r="P30" s="9">
        <f t="array" ref="P30">SUM(IF($C$2:$O$2&gt;=1,C30:O30,0))</f>
        <v>52713170</v>
      </c>
      <c r="Q30" s="5" t="s">
        <v>164</v>
      </c>
    </row>
    <row r="31" spans="1:17" x14ac:dyDescent="0.2">
      <c r="A31" s="2" t="s">
        <v>171</v>
      </c>
      <c r="B31" s="1" t="s">
        <v>9</v>
      </c>
      <c r="C31" s="9">
        <f>CalzadoDama!C31*(1+4.6%)</f>
        <v>109830</v>
      </c>
      <c r="D31" s="9">
        <f>CalzadoDama!D31*(1+4.6%)</f>
        <v>104600</v>
      </c>
      <c r="E31" s="9">
        <f>CalzadoDama!E31*(1+4.6%)</f>
        <v>99370</v>
      </c>
      <c r="F31" s="9">
        <f>CalzadoDama!F31*(1+4.6%)</f>
        <v>523000</v>
      </c>
      <c r="G31" s="9">
        <f>CalzadoDama!G31*(1+4.6%)</f>
        <v>1046000</v>
      </c>
      <c r="H31" s="9">
        <f>CalzadoDama!H31*(1+4.6%)</f>
        <v>1359800</v>
      </c>
      <c r="I31" s="9">
        <f>CalzadoDama!I31*(1+4.6%)</f>
        <v>12552000</v>
      </c>
      <c r="J31" s="9">
        <f>CalzadoDama!J31*(1+4.6%)</f>
        <v>18828000</v>
      </c>
      <c r="K31" s="9">
        <f>CalzadoDama!K31*(1+4.6%)</f>
        <v>25104000</v>
      </c>
      <c r="L31" s="9">
        <f>CalzadoDama!L31*(1+4.6%)</f>
        <v>31380000</v>
      </c>
      <c r="M31" s="9">
        <f>CalzadoDama!M31*(1+4.6%)</f>
        <v>50208000</v>
      </c>
      <c r="N31" s="9">
        <f>CalzadoDama!N31*(1+4.6%)</f>
        <v>62760000</v>
      </c>
      <c r="O31" s="9">
        <f>CalzadoDama!O31*(1+4.6%)</f>
        <v>81588000</v>
      </c>
      <c r="P31" s="9">
        <f t="array" ref="P31">SUM(IF($C$2:$O$2&gt;=1,C31:O31,0))</f>
        <v>52713170</v>
      </c>
      <c r="Q31" s="5" t="s">
        <v>164</v>
      </c>
    </row>
    <row r="32" spans="1:17" x14ac:dyDescent="0.2">
      <c r="A32" s="2" t="s">
        <v>172</v>
      </c>
      <c r="B32" s="1" t="s">
        <v>9</v>
      </c>
      <c r="C32" s="9">
        <f>CalzadoDama!C32*(1+4.6%)</f>
        <v>109830</v>
      </c>
      <c r="D32" s="9">
        <f>CalzadoDama!D32*(1+4.6%)</f>
        <v>104600</v>
      </c>
      <c r="E32" s="9">
        <f>CalzadoDama!E32*(1+4.6%)</f>
        <v>99370</v>
      </c>
      <c r="F32" s="9">
        <f>CalzadoDama!F32*(1+4.6%)</f>
        <v>523000</v>
      </c>
      <c r="G32" s="9">
        <f>CalzadoDama!G32*(1+4.6%)</f>
        <v>1046000</v>
      </c>
      <c r="H32" s="9">
        <f>CalzadoDama!H32*(1+4.6%)</f>
        <v>1359800</v>
      </c>
      <c r="I32" s="9">
        <f>CalzadoDama!I32*(1+4.6%)</f>
        <v>12552000</v>
      </c>
      <c r="J32" s="9">
        <f>CalzadoDama!J32*(1+4.6%)</f>
        <v>18828000</v>
      </c>
      <c r="K32" s="9">
        <f>CalzadoDama!K32*(1+4.6%)</f>
        <v>25104000</v>
      </c>
      <c r="L32" s="9">
        <f>CalzadoDama!L32*(1+4.6%)</f>
        <v>31380000</v>
      </c>
      <c r="M32" s="9">
        <f>CalzadoDama!M32*(1+4.6%)</f>
        <v>50208000</v>
      </c>
      <c r="N32" s="9">
        <f>CalzadoDama!N32*(1+4.6%)</f>
        <v>62760000</v>
      </c>
      <c r="O32" s="9">
        <f>CalzadoDama!O32*(1+4.6%)</f>
        <v>81588000</v>
      </c>
      <c r="P32" s="9">
        <f t="array" ref="P32">SUM(IF($C$2:$O$2&gt;=1,C32:O32,0))</f>
        <v>52713170</v>
      </c>
      <c r="Q32" s="5" t="s">
        <v>164</v>
      </c>
    </row>
    <row r="33" spans="1:17" x14ac:dyDescent="0.2">
      <c r="A33" s="2" t="s">
        <v>129</v>
      </c>
      <c r="B33" s="1" t="s">
        <v>10</v>
      </c>
      <c r="C33" s="9">
        <f>CalzadoDama!C33*(1+4.6%)</f>
        <v>109830</v>
      </c>
      <c r="D33" s="9">
        <f>CalzadoDama!D33*(1+4.6%)</f>
        <v>99370</v>
      </c>
      <c r="E33" s="9">
        <f>CalzadoDama!E33*(1+4.6%)</f>
        <v>88910</v>
      </c>
      <c r="F33" s="9">
        <f>CalzadoDama!F33*(1+4.6%)</f>
        <v>88910</v>
      </c>
      <c r="G33" s="9">
        <f>CalzadoDama!G33*(1+4.6%)</f>
        <v>109830</v>
      </c>
      <c r="H33" s="9">
        <f>CalzadoDama!H33*(1+4.6%)</f>
        <v>109830</v>
      </c>
      <c r="I33" s="9">
        <f>CalzadoDama!I33*(1+4.6%)</f>
        <v>3661000</v>
      </c>
      <c r="J33" s="9">
        <f>CalzadoDama!J33*(1+4.6%)</f>
        <v>4707000</v>
      </c>
      <c r="K33" s="9">
        <f>CalzadoDama!K33*(1+4.6%)</f>
        <v>5230000</v>
      </c>
      <c r="L33" s="9">
        <f>CalzadoDama!L33*(1+4.6%)</f>
        <v>6799000</v>
      </c>
      <c r="M33" s="9">
        <f>CalzadoDama!M33*(1+4.6%)</f>
        <v>13598000</v>
      </c>
      <c r="N33" s="9">
        <f>CalzadoDama!N33*(1+4.6%)</f>
        <v>20920000</v>
      </c>
      <c r="O33" s="9">
        <f>CalzadoDama!O33*(1+4.6%)</f>
        <v>26150000</v>
      </c>
      <c r="P33" s="9">
        <f t="array" ref="P33">SUM(IF($C$2:$O$2&gt;=1,C33:O33,0))</f>
        <v>13906570</v>
      </c>
      <c r="Q33" s="5" t="s">
        <v>164</v>
      </c>
    </row>
    <row r="34" spans="1:17" x14ac:dyDescent="0.2">
      <c r="A34" s="2" t="s">
        <v>167</v>
      </c>
      <c r="B34" s="1" t="s">
        <v>10</v>
      </c>
      <c r="C34" s="9">
        <f>CalzadoDama!C34*(1+4.6%)</f>
        <v>108116.652</v>
      </c>
      <c r="D34" s="9">
        <f>CalzadoDama!D34*(1+4.6%)</f>
        <v>108116.652</v>
      </c>
      <c r="E34" s="9">
        <f>CalzadoDama!E34*(1+4.6%)</f>
        <v>108116.652</v>
      </c>
      <c r="F34" s="9">
        <f>CalzadoDama!F34*(1+4.6%)</f>
        <v>1.046</v>
      </c>
      <c r="G34" s="9">
        <f>CalzadoDama!G34*(1+4.6%)</f>
        <v>418400</v>
      </c>
      <c r="H34" s="9">
        <f>CalzadoDama!H34*(1+4.6%)</f>
        <v>418400</v>
      </c>
      <c r="I34" s="9">
        <f>CalzadoDama!I34*(1+4.6%)</f>
        <v>523000</v>
      </c>
      <c r="J34" s="9">
        <f>CalzadoDama!J34*(1+4.6%)</f>
        <v>523000</v>
      </c>
      <c r="K34" s="9">
        <f>CalzadoDama!K34*(1+4.6%)</f>
        <v>523000</v>
      </c>
      <c r="L34" s="9">
        <f>CalzadoDama!L34*(1+4.6%)</f>
        <v>523000</v>
      </c>
      <c r="M34" s="9">
        <f>CalzadoDama!M34*(1+4.6%)</f>
        <v>523000</v>
      </c>
      <c r="N34" s="9">
        <f>CalzadoDama!N34*(1+4.6%)</f>
        <v>523000</v>
      </c>
      <c r="O34" s="9">
        <f>CalzadoDama!O34*(1+4.6%)</f>
        <v>523000</v>
      </c>
      <c r="P34" s="9">
        <f t="array" ref="P34">SUM(IF($C$2:$O$2&gt;=1,C34:O34,0))</f>
        <v>1467916.652</v>
      </c>
      <c r="Q34" s="5" t="s">
        <v>164</v>
      </c>
    </row>
    <row r="35" spans="1:17" x14ac:dyDescent="0.2"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7" hidden="1" x14ac:dyDescent="0.2"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7" hidden="1" x14ac:dyDescent="0.2"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7" hidden="1" x14ac:dyDescent="0.2"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7" hidden="1" x14ac:dyDescent="0.2"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7" hidden="1" x14ac:dyDescent="0.2"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7" hidden="1" x14ac:dyDescent="0.2"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7" hidden="1" x14ac:dyDescent="0.2"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7" hidden="1" x14ac:dyDescent="0.2"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7" hidden="1" x14ac:dyDescent="0.2"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7" hidden="1" x14ac:dyDescent="0.2"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7" hidden="1" x14ac:dyDescent="0.2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7" hidden="1" x14ac:dyDescent="0.2"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7" hidden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2:15" hidden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2:15" hidden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hidden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2:15" hidden="1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idden="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2:15" hidden="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idden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15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idden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idden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idden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idden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idden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idden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idden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idden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idden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idden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idden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idden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idden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idden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idden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idden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idden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idden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idden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idden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idden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idden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idden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idden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idden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idden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idden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idden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idden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idden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idden="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idden="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idden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idden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idden="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idden="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idden="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idden="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idden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idden="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idden="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idden="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idden="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idden="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idden="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idden="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idden="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idden="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idden="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idden="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idden="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idden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idden="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idden="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idden="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idden="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idden="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idden="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idden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idden="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idden="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idden="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idden="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idden="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idden="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idden="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idden="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idden="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idden="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idden="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idden="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idden="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idden="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idden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idden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idden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idden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idden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idden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idden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idden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idden="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idden="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idden="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idden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idden="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idden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idden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idden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idden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idden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idden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idden="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idden="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idden="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idden="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idden="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idden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idden="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idden="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idden="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idden="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idden="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idden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idden="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idden="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idden="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idden="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idden="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idden="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idden="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</sheetData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I202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B9" sqref="B9"/>
    </sheetView>
  </sheetViews>
  <sheetFormatPr defaultColWidth="0" defaultRowHeight="12.75" zeroHeight="1" x14ac:dyDescent="0.2"/>
  <cols>
    <col min="1" max="1" width="49.875" style="2" bestFit="1" customWidth="1"/>
    <col min="2" max="2" width="22.25" style="3" bestFit="1" customWidth="1"/>
    <col min="3" max="16" width="16.625" style="3" customWidth="1"/>
    <col min="17" max="18" width="16.625" style="4" customWidth="1"/>
    <col min="19" max="25" width="16.625" style="3" customWidth="1"/>
    <col min="26" max="16384" width="16.625" style="5" hidden="1"/>
  </cols>
  <sheetData>
    <row r="1" spans="1:165" hidden="1" x14ac:dyDescent="0.2">
      <c r="A1" s="2">
        <f>MIN(PRICE)</f>
        <v>1437759</v>
      </c>
    </row>
    <row r="2" spans="1:165" s="13" customFormat="1" hidden="1" x14ac:dyDescent="0.2">
      <c r="A2" s="11" t="s">
        <v>141</v>
      </c>
      <c r="B2" s="6"/>
      <c r="C2" s="6"/>
      <c r="D2" s="6"/>
      <c r="E2" s="6"/>
      <c r="F2" s="6">
        <v>1</v>
      </c>
      <c r="G2" s="6">
        <v>1</v>
      </c>
      <c r="H2" s="6"/>
      <c r="I2" s="6"/>
      <c r="J2" s="6">
        <v>6</v>
      </c>
      <c r="K2" s="6">
        <v>6</v>
      </c>
      <c r="L2" s="6"/>
      <c r="M2" s="6"/>
      <c r="N2" s="6"/>
      <c r="O2" s="6">
        <v>1</v>
      </c>
      <c r="P2" s="6"/>
      <c r="Q2" s="6"/>
      <c r="R2" s="6"/>
      <c r="S2" s="6"/>
      <c r="T2" s="6">
        <v>1</v>
      </c>
      <c r="U2" s="6"/>
      <c r="V2" s="6"/>
      <c r="W2" s="6"/>
      <c r="X2" s="6"/>
      <c r="Y2" s="6"/>
      <c r="Z2" s="6"/>
    </row>
    <row r="3" spans="1:165" s="55" customFormat="1" ht="43.5" customHeight="1" x14ac:dyDescent="0.2">
      <c r="A3" s="91" t="s">
        <v>568</v>
      </c>
      <c r="B3" s="92"/>
      <c r="C3" s="93" t="s">
        <v>564</v>
      </c>
      <c r="D3" s="94"/>
      <c r="E3" s="95" t="s">
        <v>565</v>
      </c>
      <c r="F3" s="96"/>
      <c r="G3" s="97" t="s">
        <v>566</v>
      </c>
      <c r="H3" s="98"/>
      <c r="I3" s="99" t="s">
        <v>567</v>
      </c>
      <c r="J3" s="10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65" s="8" customFormat="1" ht="51" x14ac:dyDescent="0.2">
      <c r="A4" s="25" t="s">
        <v>548</v>
      </c>
      <c r="B4" s="25" t="s">
        <v>94</v>
      </c>
      <c r="C4" s="25" t="s">
        <v>221</v>
      </c>
      <c r="D4" s="25" t="s">
        <v>224</v>
      </c>
      <c r="E4" s="25" t="s">
        <v>222</v>
      </c>
      <c r="F4" s="25" t="s">
        <v>225</v>
      </c>
      <c r="G4" s="25" t="s">
        <v>223</v>
      </c>
      <c r="H4" s="25" t="s">
        <v>226</v>
      </c>
      <c r="I4" s="25" t="s">
        <v>119</v>
      </c>
      <c r="J4" s="25" t="s">
        <v>45</v>
      </c>
      <c r="K4" s="25" t="s">
        <v>165</v>
      </c>
      <c r="L4" s="7" t="s">
        <v>367</v>
      </c>
      <c r="M4" s="7" t="s">
        <v>374</v>
      </c>
      <c r="N4" s="7" t="s">
        <v>368</v>
      </c>
      <c r="O4" s="7" t="s">
        <v>375</v>
      </c>
      <c r="P4" s="7" t="s">
        <v>369</v>
      </c>
      <c r="Q4" s="7" t="s">
        <v>376</v>
      </c>
      <c r="R4" s="7" t="s">
        <v>370</v>
      </c>
      <c r="S4" s="7" t="s">
        <v>377</v>
      </c>
      <c r="T4" s="7" t="s">
        <v>371</v>
      </c>
      <c r="U4" s="7" t="s">
        <v>378</v>
      </c>
      <c r="V4" s="7" t="s">
        <v>379</v>
      </c>
      <c r="W4" s="7" t="s">
        <v>380</v>
      </c>
      <c r="X4" s="7" t="s">
        <v>373</v>
      </c>
      <c r="Y4" s="7" t="s">
        <v>381</v>
      </c>
    </row>
    <row r="5" spans="1:165" x14ac:dyDescent="0.2">
      <c r="A5" s="2" t="s">
        <v>166</v>
      </c>
      <c r="B5" s="1" t="s">
        <v>0</v>
      </c>
      <c r="C5" s="9">
        <v>176000</v>
      </c>
      <c r="D5" s="9">
        <v>54000</v>
      </c>
      <c r="E5" s="9">
        <v>173000</v>
      </c>
      <c r="F5" s="9">
        <v>53000</v>
      </c>
      <c r="G5" s="9">
        <v>170000</v>
      </c>
      <c r="H5" s="9">
        <v>52000</v>
      </c>
      <c r="I5" s="9">
        <v>2500</v>
      </c>
      <c r="J5" s="9">
        <v>5000000</v>
      </c>
      <c r="K5" s="9">
        <v>6000000</v>
      </c>
      <c r="L5" s="9">
        <v>3700000</v>
      </c>
      <c r="M5" s="9">
        <v>3000000</v>
      </c>
      <c r="N5" s="9">
        <v>4300000</v>
      </c>
      <c r="O5" s="9">
        <v>3300000</v>
      </c>
      <c r="P5" s="9">
        <v>5400000</v>
      </c>
      <c r="Q5" s="4">
        <v>3600000</v>
      </c>
      <c r="R5" s="4">
        <v>7000000</v>
      </c>
      <c r="S5" s="4">
        <v>4200000</v>
      </c>
      <c r="T5" s="4">
        <v>13500000</v>
      </c>
      <c r="U5" s="4">
        <v>19600000</v>
      </c>
      <c r="V5" s="4">
        <v>29800000</v>
      </c>
      <c r="W5" s="4">
        <v>8700000</v>
      </c>
      <c r="X5" s="4">
        <v>6510400</v>
      </c>
      <c r="Y5" s="4">
        <v>12400000</v>
      </c>
      <c r="Z5" s="4">
        <f t="array" ref="Z5">SUM(IF($C$2:$O$2&gt;=1,C5:O5,0))</f>
        <v>14523000</v>
      </c>
      <c r="AA5" s="5" t="s">
        <v>164</v>
      </c>
      <c r="AB5" s="9"/>
    </row>
    <row r="6" spans="1:165" x14ac:dyDescent="0.2">
      <c r="A6" s="2" t="s">
        <v>167</v>
      </c>
      <c r="B6" s="1" t="s">
        <v>0</v>
      </c>
      <c r="C6" s="9">
        <v>103362</v>
      </c>
      <c r="D6" s="9">
        <v>34397</v>
      </c>
      <c r="E6" s="9">
        <v>103362</v>
      </c>
      <c r="F6" s="9">
        <v>34397</v>
      </c>
      <c r="G6" s="9">
        <v>103362</v>
      </c>
      <c r="H6" s="9">
        <v>34397</v>
      </c>
      <c r="I6" s="9">
        <v>1</v>
      </c>
      <c r="J6" s="9">
        <v>400000</v>
      </c>
      <c r="K6" s="9">
        <v>400000</v>
      </c>
      <c r="L6" s="9">
        <v>500000</v>
      </c>
      <c r="M6" s="9">
        <v>500000</v>
      </c>
      <c r="N6" s="9">
        <v>500000</v>
      </c>
      <c r="O6" s="9">
        <v>500000</v>
      </c>
      <c r="P6" s="9">
        <v>500000</v>
      </c>
      <c r="Q6" s="4">
        <v>500000</v>
      </c>
      <c r="R6" s="4">
        <v>500000</v>
      </c>
      <c r="S6" s="4">
        <v>500000</v>
      </c>
      <c r="T6" s="4">
        <v>500000</v>
      </c>
      <c r="U6" s="4">
        <v>500000</v>
      </c>
      <c r="V6" s="4">
        <v>500000</v>
      </c>
      <c r="W6" s="4">
        <v>500000</v>
      </c>
      <c r="X6" s="4">
        <v>500000</v>
      </c>
      <c r="Y6" s="4">
        <v>500000</v>
      </c>
      <c r="Z6" s="4">
        <f t="array" ref="Z6">SUM(IF($C$2:$O$2&gt;=1,C6:O6,0))</f>
        <v>1437759</v>
      </c>
      <c r="AA6" s="5" t="s">
        <v>164</v>
      </c>
      <c r="AB6" s="9"/>
    </row>
    <row r="7" spans="1:165" x14ac:dyDescent="0.2">
      <c r="A7" s="2" t="s">
        <v>168</v>
      </c>
      <c r="B7" s="1" t="s">
        <v>0</v>
      </c>
      <c r="C7" s="9">
        <v>199000</v>
      </c>
      <c r="D7" s="9">
        <v>69000</v>
      </c>
      <c r="E7" s="9">
        <v>199000</v>
      </c>
      <c r="F7" s="9">
        <v>69000</v>
      </c>
      <c r="G7" s="9">
        <v>199000</v>
      </c>
      <c r="H7" s="9">
        <v>69000</v>
      </c>
      <c r="I7" s="9">
        <v>300</v>
      </c>
      <c r="J7" s="9">
        <v>8000000</v>
      </c>
      <c r="K7" s="9">
        <v>8000000</v>
      </c>
      <c r="L7" s="9">
        <v>2500000</v>
      </c>
      <c r="M7" s="9">
        <v>2500000</v>
      </c>
      <c r="N7" s="9">
        <v>2500000</v>
      </c>
      <c r="O7" s="9">
        <v>2500000</v>
      </c>
      <c r="P7" s="9">
        <v>2500000</v>
      </c>
      <c r="Q7" s="4">
        <v>2500000</v>
      </c>
      <c r="R7" s="4">
        <v>2500000</v>
      </c>
      <c r="S7" s="4">
        <v>2500000</v>
      </c>
      <c r="T7" s="4">
        <v>2500000</v>
      </c>
      <c r="U7" s="4">
        <v>2500000</v>
      </c>
      <c r="V7" s="4">
        <v>2500000</v>
      </c>
      <c r="W7" s="4">
        <v>2500000</v>
      </c>
      <c r="X7" s="4">
        <v>2500000</v>
      </c>
      <c r="Y7" s="4">
        <v>2500000</v>
      </c>
      <c r="Z7" s="4">
        <f t="array" ref="Z7">SUM(IF($C$2:$O$2&gt;=1,C7:O7,0))</f>
        <v>18768000</v>
      </c>
      <c r="AA7" s="5" t="s">
        <v>164</v>
      </c>
      <c r="AB7" s="9"/>
    </row>
    <row r="8" spans="1:165" x14ac:dyDescent="0.2">
      <c r="A8" s="2" t="s">
        <v>169</v>
      </c>
      <c r="B8" s="1" t="s">
        <v>0</v>
      </c>
      <c r="C8" s="9">
        <v>184900</v>
      </c>
      <c r="D8" s="9">
        <v>63900</v>
      </c>
      <c r="E8" s="9">
        <v>182900</v>
      </c>
      <c r="F8" s="9">
        <v>59900</v>
      </c>
      <c r="G8" s="9">
        <v>179900</v>
      </c>
      <c r="H8" s="9">
        <v>56900</v>
      </c>
      <c r="I8" s="9">
        <v>20000</v>
      </c>
      <c r="J8" s="9">
        <v>9000000</v>
      </c>
      <c r="K8" s="9">
        <v>12000000</v>
      </c>
      <c r="L8" s="9">
        <v>500000</v>
      </c>
      <c r="M8" s="9">
        <v>100000</v>
      </c>
      <c r="N8" s="9">
        <v>500000</v>
      </c>
      <c r="O8" s="9">
        <v>100000</v>
      </c>
      <c r="P8" s="9">
        <v>1100000</v>
      </c>
      <c r="Q8" s="4">
        <v>150000</v>
      </c>
      <c r="R8" s="4">
        <v>1100000</v>
      </c>
      <c r="S8" s="4">
        <v>150000</v>
      </c>
      <c r="T8" s="4">
        <v>1600000</v>
      </c>
      <c r="U8" s="4">
        <v>1600000</v>
      </c>
      <c r="V8" s="4">
        <v>1600000</v>
      </c>
      <c r="W8" s="4">
        <v>300000</v>
      </c>
      <c r="X8" s="4">
        <v>300000</v>
      </c>
      <c r="Y8" s="4">
        <v>300000</v>
      </c>
      <c r="Z8" s="4">
        <f t="array" ref="Z8">SUM(IF($C$2:$O$2&gt;=1,C8:O8,0))</f>
        <v>21339800</v>
      </c>
      <c r="AA8" s="5" t="s">
        <v>164</v>
      </c>
      <c r="AB8" s="9"/>
    </row>
    <row r="9" spans="1:165" x14ac:dyDescent="0.2">
      <c r="A9" s="2" t="s">
        <v>126</v>
      </c>
      <c r="B9" s="1" t="s">
        <v>1</v>
      </c>
      <c r="C9" s="9">
        <v>197010</v>
      </c>
      <c r="D9" s="9">
        <v>68310</v>
      </c>
      <c r="E9" s="9">
        <v>189050</v>
      </c>
      <c r="F9" s="9">
        <v>65550</v>
      </c>
      <c r="G9" s="9">
        <v>183080</v>
      </c>
      <c r="H9" s="9">
        <v>63480</v>
      </c>
      <c r="I9" s="9">
        <v>1400</v>
      </c>
      <c r="J9" s="9">
        <v>900000</v>
      </c>
      <c r="K9" s="9">
        <v>850000</v>
      </c>
      <c r="L9" s="9">
        <v>6935000</v>
      </c>
      <c r="M9" s="9">
        <v>4310000</v>
      </c>
      <c r="N9" s="9">
        <v>7437000</v>
      </c>
      <c r="O9" s="9">
        <v>5930000</v>
      </c>
      <c r="P9" s="9">
        <v>7790000</v>
      </c>
      <c r="Q9" s="4">
        <v>6290000</v>
      </c>
      <c r="R9" s="4">
        <v>8476000</v>
      </c>
      <c r="S9" s="4">
        <v>6650000</v>
      </c>
      <c r="T9" s="4">
        <v>11320000</v>
      </c>
      <c r="U9" s="4">
        <v>12506000</v>
      </c>
      <c r="V9" s="4">
        <v>19047000</v>
      </c>
      <c r="W9" s="4">
        <v>10520000</v>
      </c>
      <c r="X9" s="4">
        <v>9440000</v>
      </c>
      <c r="Y9" s="4">
        <v>15770000</v>
      </c>
      <c r="Z9" s="4">
        <f t="array" ref="Z9">SUM(IF($C$2:$O$2&gt;=1,C9:O9,0))</f>
        <v>7928630</v>
      </c>
      <c r="AA9" s="5" t="s">
        <v>164</v>
      </c>
      <c r="AB9" s="9"/>
    </row>
    <row r="10" spans="1:165" x14ac:dyDescent="0.2">
      <c r="A10" s="2" t="s">
        <v>167</v>
      </c>
      <c r="B10" s="1" t="s">
        <v>1</v>
      </c>
      <c r="C10" s="9">
        <v>103362</v>
      </c>
      <c r="D10" s="9">
        <v>34397</v>
      </c>
      <c r="E10" s="9">
        <v>103362</v>
      </c>
      <c r="F10" s="9">
        <v>34397</v>
      </c>
      <c r="G10" s="9">
        <v>103362</v>
      </c>
      <c r="H10" s="9">
        <v>34397</v>
      </c>
      <c r="I10" s="9">
        <v>1</v>
      </c>
      <c r="J10" s="9">
        <v>400000</v>
      </c>
      <c r="K10" s="9">
        <v>400000</v>
      </c>
      <c r="L10" s="9">
        <v>500000</v>
      </c>
      <c r="M10" s="9">
        <v>500000</v>
      </c>
      <c r="N10" s="9">
        <v>500000</v>
      </c>
      <c r="O10" s="9">
        <v>500000</v>
      </c>
      <c r="P10" s="9">
        <v>500000</v>
      </c>
      <c r="Q10" s="4">
        <v>500000</v>
      </c>
      <c r="R10" s="4">
        <v>500000</v>
      </c>
      <c r="S10" s="4">
        <v>500000</v>
      </c>
      <c r="T10" s="4">
        <v>500000</v>
      </c>
      <c r="U10" s="4">
        <v>500000</v>
      </c>
      <c r="V10" s="4">
        <v>500000</v>
      </c>
      <c r="W10" s="4">
        <v>500000</v>
      </c>
      <c r="X10" s="4">
        <v>500000</v>
      </c>
      <c r="Y10" s="4">
        <v>500000</v>
      </c>
      <c r="Z10" s="4">
        <f t="array" ref="Z10">SUM(IF($C$2:$O$2&gt;=1,C10:O10,0))</f>
        <v>1437759</v>
      </c>
      <c r="AA10" s="5" t="s">
        <v>164</v>
      </c>
      <c r="AB10" s="9"/>
    </row>
    <row r="11" spans="1:165" x14ac:dyDescent="0.2">
      <c r="A11" s="2" t="s">
        <v>168</v>
      </c>
      <c r="B11" s="1" t="s">
        <v>1</v>
      </c>
      <c r="C11" s="9">
        <v>199000</v>
      </c>
      <c r="D11" s="9">
        <v>69000</v>
      </c>
      <c r="E11" s="9">
        <v>199000</v>
      </c>
      <c r="F11" s="9">
        <v>69000</v>
      </c>
      <c r="G11" s="9">
        <v>199000</v>
      </c>
      <c r="H11" s="9">
        <v>69000</v>
      </c>
      <c r="I11" s="9">
        <v>300</v>
      </c>
      <c r="J11" s="9">
        <v>8000000</v>
      </c>
      <c r="K11" s="9">
        <v>8000000</v>
      </c>
      <c r="L11" s="9">
        <v>2500000</v>
      </c>
      <c r="M11" s="9">
        <v>2500000</v>
      </c>
      <c r="N11" s="9">
        <v>2500000</v>
      </c>
      <c r="O11" s="9">
        <v>2500000</v>
      </c>
      <c r="P11" s="9">
        <v>2500000</v>
      </c>
      <c r="Q11" s="4">
        <v>2500000</v>
      </c>
      <c r="R11" s="4">
        <v>2500000</v>
      </c>
      <c r="S11" s="4">
        <v>2500000</v>
      </c>
      <c r="T11" s="4">
        <v>2500000</v>
      </c>
      <c r="U11" s="4">
        <v>2500000</v>
      </c>
      <c r="V11" s="4">
        <v>2500000</v>
      </c>
      <c r="W11" s="4">
        <v>2500000</v>
      </c>
      <c r="X11" s="4">
        <v>2500000</v>
      </c>
      <c r="Y11" s="4">
        <v>2500000</v>
      </c>
      <c r="Z11" s="4">
        <f t="array" ref="Z11">SUM(IF($C$2:$O$2&gt;=1,C11:O11,0))</f>
        <v>18768000</v>
      </c>
      <c r="AA11" s="5" t="s">
        <v>164</v>
      </c>
      <c r="AB11" s="9"/>
    </row>
    <row r="12" spans="1:165" x14ac:dyDescent="0.2">
      <c r="A12" s="2" t="s">
        <v>170</v>
      </c>
      <c r="B12" s="1" t="s">
        <v>2</v>
      </c>
      <c r="C12" s="9">
        <v>102000</v>
      </c>
      <c r="D12" s="9">
        <v>24000</v>
      </c>
      <c r="E12" s="9">
        <v>96900</v>
      </c>
      <c r="F12" s="9">
        <v>22000</v>
      </c>
      <c r="G12" s="9">
        <v>94800</v>
      </c>
      <c r="H12" s="9">
        <v>21000</v>
      </c>
      <c r="I12" s="9">
        <v>100</v>
      </c>
      <c r="J12" s="9">
        <v>400000</v>
      </c>
      <c r="K12" s="9">
        <v>500000</v>
      </c>
      <c r="L12" s="9">
        <v>2400000</v>
      </c>
      <c r="M12" s="9">
        <v>2400000</v>
      </c>
      <c r="N12" s="9">
        <v>2400000</v>
      </c>
      <c r="O12" s="9">
        <v>2400000</v>
      </c>
      <c r="P12" s="9">
        <v>2400000</v>
      </c>
      <c r="Q12" s="4">
        <v>2400000</v>
      </c>
      <c r="R12" s="4">
        <v>2400000</v>
      </c>
      <c r="S12" s="4">
        <v>2400000</v>
      </c>
      <c r="T12" s="4">
        <v>2400000</v>
      </c>
      <c r="U12" s="4">
        <v>2400000</v>
      </c>
      <c r="V12" s="4">
        <v>2400000</v>
      </c>
      <c r="W12" s="4">
        <v>2400000</v>
      </c>
      <c r="X12" s="4">
        <v>2400000</v>
      </c>
      <c r="Y12" s="4">
        <v>2400000</v>
      </c>
      <c r="Z12" s="4">
        <f t="array" ref="Z12">SUM(IF($C$2:$O$2&gt;=1,C12:O12,0))</f>
        <v>3416800</v>
      </c>
      <c r="AA12" s="5" t="s">
        <v>164</v>
      </c>
      <c r="AB12" s="9"/>
    </row>
    <row r="13" spans="1:165" x14ac:dyDescent="0.2">
      <c r="A13" s="2" t="s">
        <v>133</v>
      </c>
      <c r="B13" s="1" t="s">
        <v>2</v>
      </c>
      <c r="C13" s="9">
        <v>98000</v>
      </c>
      <c r="D13" s="9">
        <v>48000</v>
      </c>
      <c r="E13" s="9">
        <v>96000</v>
      </c>
      <c r="F13" s="9">
        <v>38000</v>
      </c>
      <c r="G13" s="9">
        <v>92000</v>
      </c>
      <c r="H13" s="9">
        <v>28000</v>
      </c>
      <c r="I13" s="9">
        <v>10</v>
      </c>
      <c r="J13" s="9">
        <v>5000000</v>
      </c>
      <c r="K13" s="9">
        <v>8000000</v>
      </c>
      <c r="L13" s="9">
        <v>2500000</v>
      </c>
      <c r="M13" s="9">
        <v>2500000</v>
      </c>
      <c r="N13" s="9">
        <v>2500000</v>
      </c>
      <c r="O13" s="9">
        <v>2500000</v>
      </c>
      <c r="P13" s="9">
        <v>2500000</v>
      </c>
      <c r="Q13" s="4">
        <v>2500000</v>
      </c>
      <c r="R13" s="4">
        <v>2500000</v>
      </c>
      <c r="S13" s="4">
        <v>2500000</v>
      </c>
      <c r="T13" s="4">
        <v>2500000</v>
      </c>
      <c r="U13" s="4">
        <v>2500000</v>
      </c>
      <c r="V13" s="4">
        <v>2500000</v>
      </c>
      <c r="W13" s="4">
        <v>2500000</v>
      </c>
      <c r="X13" s="4">
        <v>2500000</v>
      </c>
      <c r="Y13" s="4">
        <v>2500000</v>
      </c>
      <c r="Z13" s="4">
        <f t="array" ref="Z13">SUM(IF($C$2:$O$2&gt;=1,C13:O13,0))</f>
        <v>15630000</v>
      </c>
      <c r="AA13" s="5" t="s">
        <v>164</v>
      </c>
      <c r="AB13" s="9"/>
    </row>
    <row r="14" spans="1:165" x14ac:dyDescent="0.2">
      <c r="A14" s="2" t="s">
        <v>134</v>
      </c>
      <c r="B14" s="1" t="s">
        <v>2</v>
      </c>
      <c r="C14" s="9">
        <v>160000</v>
      </c>
      <c r="D14" s="9">
        <v>64000</v>
      </c>
      <c r="E14" s="9">
        <v>155000</v>
      </c>
      <c r="F14" s="9">
        <v>59000</v>
      </c>
      <c r="G14" s="9">
        <v>150000</v>
      </c>
      <c r="H14" s="9">
        <v>54000</v>
      </c>
      <c r="I14" s="9">
        <v>700</v>
      </c>
      <c r="J14" s="9">
        <v>700000</v>
      </c>
      <c r="K14" s="9">
        <v>1000000</v>
      </c>
      <c r="L14" s="9">
        <v>1530000</v>
      </c>
      <c r="M14" s="9">
        <v>1170000</v>
      </c>
      <c r="N14" s="9">
        <v>1530000</v>
      </c>
      <c r="O14" s="9">
        <v>1170000</v>
      </c>
      <c r="P14" s="9">
        <v>1530000</v>
      </c>
      <c r="Q14" s="4">
        <v>1170000</v>
      </c>
      <c r="R14" s="4">
        <v>2550000</v>
      </c>
      <c r="S14" s="4">
        <v>1950000</v>
      </c>
      <c r="T14" s="4">
        <v>4080000</v>
      </c>
      <c r="U14" s="4">
        <v>4080000</v>
      </c>
      <c r="V14" s="4">
        <v>6630000</v>
      </c>
      <c r="W14" s="4">
        <v>3120000</v>
      </c>
      <c r="X14" s="4">
        <v>3120000</v>
      </c>
      <c r="Y14" s="4">
        <v>5070000</v>
      </c>
      <c r="Z14" s="4">
        <f t="array" ref="Z14">SUM(IF($C$2:$O$2&gt;=1,C14:O14,0))</f>
        <v>3079000</v>
      </c>
      <c r="AA14" s="5" t="s">
        <v>164</v>
      </c>
      <c r="AB14" s="9"/>
    </row>
    <row r="15" spans="1:165" x14ac:dyDescent="0.2">
      <c r="A15" s="2" t="s">
        <v>76</v>
      </c>
      <c r="B15" s="1" t="s">
        <v>2</v>
      </c>
      <c r="C15" s="9">
        <v>125000</v>
      </c>
      <c r="D15" s="9">
        <v>52000</v>
      </c>
      <c r="E15" s="9">
        <v>100000</v>
      </c>
      <c r="F15" s="9">
        <v>44000</v>
      </c>
      <c r="G15" s="9">
        <v>90000</v>
      </c>
      <c r="H15" s="9">
        <v>40000</v>
      </c>
      <c r="I15" s="9">
        <v>40000</v>
      </c>
      <c r="J15" s="9">
        <v>40000000</v>
      </c>
      <c r="K15" s="9">
        <v>50000000</v>
      </c>
      <c r="L15" s="9">
        <v>7000000</v>
      </c>
      <c r="M15" s="9">
        <v>7000001</v>
      </c>
      <c r="N15" s="9">
        <v>21000000</v>
      </c>
      <c r="O15" s="9">
        <v>21000000</v>
      </c>
      <c r="P15" s="9">
        <v>28000000</v>
      </c>
      <c r="Q15" s="4">
        <v>28000000</v>
      </c>
      <c r="R15" s="4">
        <v>35000000</v>
      </c>
      <c r="S15" s="4">
        <v>35000000</v>
      </c>
      <c r="T15" s="4">
        <v>42000000</v>
      </c>
      <c r="U15" s="4">
        <v>49000000</v>
      </c>
      <c r="V15" s="4">
        <v>56000000</v>
      </c>
      <c r="W15" s="4">
        <v>49000000</v>
      </c>
      <c r="X15" s="4">
        <v>42000000</v>
      </c>
      <c r="Y15" s="4">
        <v>56000000</v>
      </c>
      <c r="Z15" s="4">
        <f t="array" ref="Z15">SUM(IF($C$2:$O$2&gt;=1,C15:O15,0))</f>
        <v>111134000</v>
      </c>
      <c r="AA15" s="5" t="s">
        <v>164</v>
      </c>
      <c r="AB15" s="9"/>
    </row>
    <row r="16" spans="1:165" x14ac:dyDescent="0.2">
      <c r="A16" s="2" t="s">
        <v>166</v>
      </c>
      <c r="B16" s="1" t="s">
        <v>2</v>
      </c>
      <c r="C16" s="9">
        <v>176000</v>
      </c>
      <c r="D16" s="9">
        <v>54000</v>
      </c>
      <c r="E16" s="9">
        <v>173000</v>
      </c>
      <c r="F16" s="9">
        <v>53000</v>
      </c>
      <c r="G16" s="9">
        <v>170000</v>
      </c>
      <c r="H16" s="9">
        <v>52000</v>
      </c>
      <c r="I16" s="9">
        <v>2500</v>
      </c>
      <c r="J16" s="9">
        <v>5000000</v>
      </c>
      <c r="K16" s="9">
        <v>6000000</v>
      </c>
      <c r="L16" s="9">
        <v>3700000</v>
      </c>
      <c r="M16" s="9">
        <v>3000000</v>
      </c>
      <c r="N16" s="9">
        <v>4300000</v>
      </c>
      <c r="O16" s="9">
        <v>3300000</v>
      </c>
      <c r="P16" s="9">
        <v>5400000</v>
      </c>
      <c r="Q16" s="4">
        <v>3600000</v>
      </c>
      <c r="R16" s="4">
        <v>7000000</v>
      </c>
      <c r="S16" s="4">
        <v>4200000</v>
      </c>
      <c r="T16" s="4">
        <v>13500000</v>
      </c>
      <c r="U16" s="4">
        <v>19600000</v>
      </c>
      <c r="V16" s="4">
        <v>29800000</v>
      </c>
      <c r="W16" s="4">
        <v>8700000</v>
      </c>
      <c r="X16" s="4">
        <v>6510400</v>
      </c>
      <c r="Y16" s="4">
        <v>12400000</v>
      </c>
      <c r="Z16" s="4">
        <f t="array" ref="Z16">SUM(IF($C$2:$O$2&gt;=1,C16:O16,0))</f>
        <v>14523000</v>
      </c>
      <c r="AA16" s="5" t="s">
        <v>164</v>
      </c>
      <c r="AB16" s="9"/>
    </row>
    <row r="17" spans="1:28" x14ac:dyDescent="0.2">
      <c r="A17" s="2" t="s">
        <v>167</v>
      </c>
      <c r="B17" s="1" t="s">
        <v>2</v>
      </c>
      <c r="C17" s="9">
        <v>103362</v>
      </c>
      <c r="D17" s="9">
        <v>34397</v>
      </c>
      <c r="E17" s="9">
        <v>103362</v>
      </c>
      <c r="F17" s="9">
        <v>34397</v>
      </c>
      <c r="G17" s="9">
        <v>103362</v>
      </c>
      <c r="H17" s="9">
        <v>34397</v>
      </c>
      <c r="I17" s="9">
        <v>1</v>
      </c>
      <c r="J17" s="9">
        <v>400000</v>
      </c>
      <c r="K17" s="9">
        <v>400000</v>
      </c>
      <c r="L17" s="9">
        <v>500000</v>
      </c>
      <c r="M17" s="9">
        <v>500000</v>
      </c>
      <c r="N17" s="9">
        <v>500000</v>
      </c>
      <c r="O17" s="9">
        <v>500000</v>
      </c>
      <c r="P17" s="9">
        <v>500000</v>
      </c>
      <c r="Q17" s="4">
        <v>500000</v>
      </c>
      <c r="R17" s="4">
        <v>500000</v>
      </c>
      <c r="S17" s="4">
        <v>500000</v>
      </c>
      <c r="T17" s="4">
        <v>500000</v>
      </c>
      <c r="U17" s="4">
        <v>500000</v>
      </c>
      <c r="V17" s="4">
        <v>500000</v>
      </c>
      <c r="W17" s="4">
        <v>500000</v>
      </c>
      <c r="X17" s="4">
        <v>500000</v>
      </c>
      <c r="Y17" s="4">
        <v>500000</v>
      </c>
      <c r="Z17" s="4">
        <f t="array" ref="Z17">SUM(IF($C$2:$O$2&gt;=1,C17:O17,0))</f>
        <v>1437759</v>
      </c>
      <c r="AA17" s="5" t="s">
        <v>164</v>
      </c>
      <c r="AB17" s="9"/>
    </row>
    <row r="18" spans="1:28" x14ac:dyDescent="0.2">
      <c r="A18" s="2" t="s">
        <v>168</v>
      </c>
      <c r="B18" s="1" t="s">
        <v>2</v>
      </c>
      <c r="C18" s="9">
        <v>199000</v>
      </c>
      <c r="D18" s="9">
        <v>69000</v>
      </c>
      <c r="E18" s="9">
        <v>199000</v>
      </c>
      <c r="F18" s="9">
        <v>69000</v>
      </c>
      <c r="G18" s="9">
        <v>199000</v>
      </c>
      <c r="H18" s="9">
        <v>69000</v>
      </c>
      <c r="I18" s="9">
        <v>300</v>
      </c>
      <c r="J18" s="9">
        <v>8000000</v>
      </c>
      <c r="K18" s="9">
        <v>8000000</v>
      </c>
      <c r="L18" s="9">
        <v>2500000</v>
      </c>
      <c r="M18" s="9">
        <v>2500000</v>
      </c>
      <c r="N18" s="9">
        <v>2500000</v>
      </c>
      <c r="O18" s="9">
        <v>2500000</v>
      </c>
      <c r="P18" s="9">
        <v>2500000</v>
      </c>
      <c r="Q18" s="4">
        <v>2500000</v>
      </c>
      <c r="R18" s="4">
        <v>2500000</v>
      </c>
      <c r="S18" s="4">
        <v>2500000</v>
      </c>
      <c r="T18" s="4">
        <v>2500000</v>
      </c>
      <c r="U18" s="4">
        <v>2500000</v>
      </c>
      <c r="V18" s="4">
        <v>2500000</v>
      </c>
      <c r="W18" s="4">
        <v>2500000</v>
      </c>
      <c r="X18" s="4">
        <v>2500000</v>
      </c>
      <c r="Y18" s="4">
        <v>2500000</v>
      </c>
      <c r="Z18" s="4">
        <f t="array" ref="Z18">SUM(IF($C$2:$O$2&gt;=1,C18:O18,0))</f>
        <v>18768000</v>
      </c>
      <c r="AA18" s="5" t="s">
        <v>164</v>
      </c>
      <c r="AB18" s="9"/>
    </row>
    <row r="19" spans="1:28" x14ac:dyDescent="0.2">
      <c r="A19" s="2" t="s">
        <v>136</v>
      </c>
      <c r="B19" s="1" t="s">
        <v>2</v>
      </c>
      <c r="C19" s="9">
        <v>123000</v>
      </c>
      <c r="D19" s="9">
        <v>38000</v>
      </c>
      <c r="E19" s="9">
        <v>115000</v>
      </c>
      <c r="F19" s="9">
        <v>34000</v>
      </c>
      <c r="G19" s="9">
        <v>105000</v>
      </c>
      <c r="H19" s="9">
        <v>31000</v>
      </c>
      <c r="I19" s="9">
        <v>148000</v>
      </c>
      <c r="J19" s="9">
        <v>148000</v>
      </c>
      <c r="K19" s="9">
        <v>148000</v>
      </c>
      <c r="L19" s="9">
        <v>2500000</v>
      </c>
      <c r="M19" s="9">
        <v>2500000</v>
      </c>
      <c r="N19" s="9">
        <v>2500000</v>
      </c>
      <c r="O19" s="9">
        <v>2500000</v>
      </c>
      <c r="P19" s="9">
        <v>2500000</v>
      </c>
      <c r="Q19" s="4">
        <v>2500000</v>
      </c>
      <c r="R19" s="4">
        <v>2500000</v>
      </c>
      <c r="S19" s="4">
        <v>2500000</v>
      </c>
      <c r="T19" s="4">
        <v>2500000</v>
      </c>
      <c r="U19" s="4">
        <v>2500000</v>
      </c>
      <c r="V19" s="4">
        <v>2500000</v>
      </c>
      <c r="W19" s="4">
        <v>2500000</v>
      </c>
      <c r="X19" s="4">
        <v>2500000</v>
      </c>
      <c r="Y19" s="4">
        <v>2500000</v>
      </c>
      <c r="Z19" s="4">
        <f t="array" ref="Z19">SUM(IF($C$2:$O$2&gt;=1,C19:O19,0))</f>
        <v>2935000</v>
      </c>
      <c r="AA19" s="5" t="s">
        <v>164</v>
      </c>
      <c r="AB19" s="9"/>
    </row>
    <row r="20" spans="1:28" x14ac:dyDescent="0.2">
      <c r="A20" s="2" t="s">
        <v>168</v>
      </c>
      <c r="B20" s="1" t="s">
        <v>3</v>
      </c>
      <c r="C20" s="9">
        <v>199000</v>
      </c>
      <c r="D20" s="9">
        <v>69000</v>
      </c>
      <c r="E20" s="9">
        <v>199000</v>
      </c>
      <c r="F20" s="9">
        <v>69000</v>
      </c>
      <c r="G20" s="9">
        <v>199000</v>
      </c>
      <c r="H20" s="9">
        <v>69000</v>
      </c>
      <c r="I20" s="9">
        <v>300</v>
      </c>
      <c r="J20" s="9">
        <v>8000000</v>
      </c>
      <c r="K20" s="9">
        <v>8000000</v>
      </c>
      <c r="L20" s="9">
        <v>2500000</v>
      </c>
      <c r="M20" s="9">
        <v>2500000</v>
      </c>
      <c r="N20" s="9">
        <v>2500000</v>
      </c>
      <c r="O20" s="9">
        <v>2500000</v>
      </c>
      <c r="P20" s="9">
        <v>2500000</v>
      </c>
      <c r="Q20" s="4">
        <v>2500000</v>
      </c>
      <c r="R20" s="4">
        <v>2500000</v>
      </c>
      <c r="S20" s="4">
        <v>2500000</v>
      </c>
      <c r="T20" s="4">
        <v>2500000</v>
      </c>
      <c r="U20" s="4">
        <v>2500000</v>
      </c>
      <c r="V20" s="4">
        <v>2500000</v>
      </c>
      <c r="W20" s="4">
        <v>2500000</v>
      </c>
      <c r="X20" s="4">
        <v>2500000</v>
      </c>
      <c r="Y20" s="4">
        <v>2500000</v>
      </c>
      <c r="Z20" s="4">
        <f t="array" ref="Z20">SUM(IF($C$2:$O$2&gt;=1,C20:O20,0))</f>
        <v>18768000</v>
      </c>
      <c r="AA20" s="5" t="s">
        <v>164</v>
      </c>
      <c r="AB20" s="9"/>
    </row>
    <row r="21" spans="1:28" x14ac:dyDescent="0.2">
      <c r="A21" s="2" t="s">
        <v>126</v>
      </c>
      <c r="B21" s="1" t="s">
        <v>3</v>
      </c>
      <c r="C21" s="9">
        <v>197010</v>
      </c>
      <c r="D21" s="9">
        <v>68310</v>
      </c>
      <c r="E21" s="9">
        <v>189050</v>
      </c>
      <c r="F21" s="9">
        <v>65550</v>
      </c>
      <c r="G21" s="9">
        <v>183080</v>
      </c>
      <c r="H21" s="9">
        <v>63480</v>
      </c>
      <c r="I21" s="9">
        <v>1400</v>
      </c>
      <c r="J21" s="9">
        <v>900000</v>
      </c>
      <c r="K21" s="9">
        <v>850000</v>
      </c>
      <c r="L21" s="9">
        <v>6935000</v>
      </c>
      <c r="M21" s="9">
        <v>4310000</v>
      </c>
      <c r="N21" s="9">
        <v>7437000</v>
      </c>
      <c r="O21" s="9">
        <v>5930000</v>
      </c>
      <c r="P21" s="9">
        <v>7790000</v>
      </c>
      <c r="Q21" s="4">
        <v>6290000</v>
      </c>
      <c r="R21" s="4">
        <v>8476000</v>
      </c>
      <c r="S21" s="4">
        <v>6650000</v>
      </c>
      <c r="T21" s="4">
        <v>11320000</v>
      </c>
      <c r="U21" s="4">
        <v>12506000</v>
      </c>
      <c r="V21" s="4">
        <v>19047000</v>
      </c>
      <c r="W21" s="4">
        <v>10520000</v>
      </c>
      <c r="X21" s="4">
        <v>9440000</v>
      </c>
      <c r="Y21" s="4">
        <v>15770000</v>
      </c>
      <c r="Z21" s="4">
        <f t="array" ref="Z21">SUM(IF($C$2:$O$2&gt;=1,C21:O21,0))</f>
        <v>7928630</v>
      </c>
      <c r="AA21" s="5" t="s">
        <v>164</v>
      </c>
      <c r="AB21" s="9"/>
    </row>
    <row r="22" spans="1:28" x14ac:dyDescent="0.2">
      <c r="A22" s="2" t="s">
        <v>167</v>
      </c>
      <c r="B22" s="1" t="s">
        <v>4</v>
      </c>
      <c r="C22" s="9">
        <v>103362</v>
      </c>
      <c r="D22" s="9">
        <v>34397</v>
      </c>
      <c r="E22" s="9">
        <v>103362</v>
      </c>
      <c r="F22" s="9">
        <v>34397</v>
      </c>
      <c r="G22" s="9">
        <v>103362</v>
      </c>
      <c r="H22" s="9">
        <v>34397</v>
      </c>
      <c r="I22" s="9">
        <v>1</v>
      </c>
      <c r="J22" s="9">
        <v>400000</v>
      </c>
      <c r="K22" s="9">
        <v>400000</v>
      </c>
      <c r="L22" s="9">
        <v>500000</v>
      </c>
      <c r="M22" s="9">
        <v>500000</v>
      </c>
      <c r="N22" s="9">
        <v>500000</v>
      </c>
      <c r="O22" s="9">
        <v>500000</v>
      </c>
      <c r="P22" s="9">
        <v>500000</v>
      </c>
      <c r="Q22" s="4">
        <v>500000</v>
      </c>
      <c r="R22" s="4">
        <v>500000</v>
      </c>
      <c r="S22" s="4">
        <v>500000</v>
      </c>
      <c r="T22" s="4">
        <v>500000</v>
      </c>
      <c r="U22" s="4">
        <v>500000</v>
      </c>
      <c r="V22" s="4">
        <v>500000</v>
      </c>
      <c r="W22" s="4">
        <v>500000</v>
      </c>
      <c r="X22" s="4">
        <v>500000</v>
      </c>
      <c r="Y22" s="4">
        <v>500000</v>
      </c>
      <c r="Z22" s="4">
        <f t="array" ref="Z22">SUM(IF($C$2:$O$2&gt;=1,C22:O22,0))</f>
        <v>1437759</v>
      </c>
      <c r="AA22" s="5" t="s">
        <v>164</v>
      </c>
      <c r="AB22" s="9"/>
    </row>
    <row r="23" spans="1:28" x14ac:dyDescent="0.2">
      <c r="A23" s="2" t="s">
        <v>137</v>
      </c>
      <c r="B23" s="1" t="s">
        <v>4</v>
      </c>
      <c r="C23" s="9">
        <v>201000</v>
      </c>
      <c r="D23" s="9">
        <v>71000</v>
      </c>
      <c r="E23" s="9">
        <v>199000</v>
      </c>
      <c r="F23" s="9">
        <v>69000</v>
      </c>
      <c r="G23" s="9">
        <v>197000</v>
      </c>
      <c r="H23" s="9">
        <v>67000</v>
      </c>
      <c r="I23" s="9">
        <v>65</v>
      </c>
      <c r="J23" s="9">
        <v>17241379</v>
      </c>
      <c r="K23" s="9">
        <v>17241379</v>
      </c>
      <c r="L23" s="9">
        <v>3500000</v>
      </c>
      <c r="M23" s="9">
        <v>3500000</v>
      </c>
      <c r="N23" s="9">
        <v>3500000</v>
      </c>
      <c r="O23" s="9">
        <v>3500000</v>
      </c>
      <c r="P23" s="9">
        <v>3500000</v>
      </c>
      <c r="Q23" s="4">
        <v>3500000</v>
      </c>
      <c r="R23" s="4">
        <v>3500000</v>
      </c>
      <c r="S23" s="4">
        <v>3500000</v>
      </c>
      <c r="T23" s="4">
        <v>3500000</v>
      </c>
      <c r="U23" s="4">
        <v>3500000</v>
      </c>
      <c r="V23" s="4">
        <v>3500000</v>
      </c>
      <c r="W23" s="4">
        <v>3500000</v>
      </c>
      <c r="X23" s="4">
        <v>3500000</v>
      </c>
      <c r="Y23" s="4">
        <v>3500000</v>
      </c>
      <c r="Z23" s="4">
        <f t="array" ref="Z23">SUM(IF($C$2:$O$2&gt;=1,C23:O23,0))</f>
        <v>38248758</v>
      </c>
      <c r="AA23" s="5" t="s">
        <v>164</v>
      </c>
      <c r="AB23" s="9"/>
    </row>
    <row r="24" spans="1:28" x14ac:dyDescent="0.2">
      <c r="A24" s="2" t="s">
        <v>168</v>
      </c>
      <c r="B24" s="1" t="s">
        <v>4</v>
      </c>
      <c r="C24" s="9">
        <v>199000</v>
      </c>
      <c r="D24" s="9">
        <v>69000</v>
      </c>
      <c r="E24" s="9">
        <v>199000</v>
      </c>
      <c r="F24" s="9">
        <v>69000</v>
      </c>
      <c r="G24" s="9">
        <v>199000</v>
      </c>
      <c r="H24" s="9">
        <v>69000</v>
      </c>
      <c r="I24" s="9">
        <v>300</v>
      </c>
      <c r="J24" s="9">
        <v>8000000</v>
      </c>
      <c r="K24" s="9">
        <v>8000000</v>
      </c>
      <c r="L24" s="9">
        <v>2500000</v>
      </c>
      <c r="M24" s="9">
        <v>2500000</v>
      </c>
      <c r="N24" s="9">
        <v>2500000</v>
      </c>
      <c r="O24" s="9">
        <v>2500000</v>
      </c>
      <c r="P24" s="9">
        <v>2500000</v>
      </c>
      <c r="Q24" s="4">
        <v>2500000</v>
      </c>
      <c r="R24" s="4">
        <v>2500000</v>
      </c>
      <c r="S24" s="4">
        <v>2500000</v>
      </c>
      <c r="T24" s="4">
        <v>2500000</v>
      </c>
      <c r="U24" s="4">
        <v>2500000</v>
      </c>
      <c r="V24" s="4">
        <v>2500000</v>
      </c>
      <c r="W24" s="4">
        <v>2500000</v>
      </c>
      <c r="X24" s="4">
        <v>2500000</v>
      </c>
      <c r="Y24" s="4">
        <v>2500000</v>
      </c>
      <c r="Z24" s="4">
        <f t="array" ref="Z24">SUM(IF($C$2:$O$2&gt;=1,C24:O24,0))</f>
        <v>18768000</v>
      </c>
      <c r="AA24" s="5" t="s">
        <v>164</v>
      </c>
      <c r="AB24" s="9"/>
    </row>
    <row r="25" spans="1:28" x14ac:dyDescent="0.2">
      <c r="A25" s="2" t="s">
        <v>167</v>
      </c>
      <c r="B25" s="1" t="s">
        <v>5</v>
      </c>
      <c r="C25" s="9">
        <v>103362</v>
      </c>
      <c r="D25" s="9">
        <v>34397</v>
      </c>
      <c r="E25" s="9">
        <v>103362</v>
      </c>
      <c r="F25" s="9">
        <v>34397</v>
      </c>
      <c r="G25" s="9">
        <v>103362</v>
      </c>
      <c r="H25" s="9">
        <v>34397</v>
      </c>
      <c r="I25" s="9">
        <v>1</v>
      </c>
      <c r="J25" s="9">
        <v>400000</v>
      </c>
      <c r="K25" s="9">
        <v>400000</v>
      </c>
      <c r="L25" s="9">
        <v>500000</v>
      </c>
      <c r="M25" s="9">
        <v>500000</v>
      </c>
      <c r="N25" s="9">
        <v>500000</v>
      </c>
      <c r="O25" s="9">
        <v>500000</v>
      </c>
      <c r="P25" s="9">
        <v>500000</v>
      </c>
      <c r="Q25" s="4">
        <v>500000</v>
      </c>
      <c r="R25" s="4">
        <v>500000</v>
      </c>
      <c r="S25" s="4">
        <v>500000</v>
      </c>
      <c r="T25" s="4">
        <v>500000</v>
      </c>
      <c r="U25" s="4">
        <v>500000</v>
      </c>
      <c r="V25" s="4">
        <v>500000</v>
      </c>
      <c r="W25" s="4">
        <v>500000</v>
      </c>
      <c r="X25" s="4">
        <v>500000</v>
      </c>
      <c r="Y25" s="4">
        <v>500000</v>
      </c>
      <c r="Z25" s="4">
        <f t="array" ref="Z25">SUM(IF($C$2:$O$2&gt;=1,C25:O25,0))</f>
        <v>1437759</v>
      </c>
      <c r="AA25" s="5" t="s">
        <v>164</v>
      </c>
      <c r="AB25" s="9"/>
    </row>
    <row r="26" spans="1:28" x14ac:dyDescent="0.2">
      <c r="A26" s="2" t="s">
        <v>168</v>
      </c>
      <c r="B26" s="1" t="s">
        <v>5</v>
      </c>
      <c r="C26" s="9">
        <v>199000</v>
      </c>
      <c r="D26" s="9">
        <v>69000</v>
      </c>
      <c r="E26" s="9">
        <v>199000</v>
      </c>
      <c r="F26" s="9">
        <v>69000</v>
      </c>
      <c r="G26" s="9">
        <v>199000</v>
      </c>
      <c r="H26" s="9">
        <v>69000</v>
      </c>
      <c r="I26" s="9">
        <v>300</v>
      </c>
      <c r="J26" s="9">
        <v>8000000</v>
      </c>
      <c r="K26" s="9">
        <v>8000000</v>
      </c>
      <c r="L26" s="9">
        <v>2500000</v>
      </c>
      <c r="M26" s="9">
        <v>2500000</v>
      </c>
      <c r="N26" s="9">
        <v>2500000</v>
      </c>
      <c r="O26" s="9">
        <v>2500000</v>
      </c>
      <c r="P26" s="9">
        <v>2500000</v>
      </c>
      <c r="Q26" s="4">
        <v>2500000</v>
      </c>
      <c r="R26" s="4">
        <v>2500000</v>
      </c>
      <c r="S26" s="4">
        <v>2500000</v>
      </c>
      <c r="T26" s="4">
        <v>2500000</v>
      </c>
      <c r="U26" s="4">
        <v>2500000</v>
      </c>
      <c r="V26" s="4">
        <v>2500000</v>
      </c>
      <c r="W26" s="4">
        <v>2500000</v>
      </c>
      <c r="X26" s="4">
        <v>2500000</v>
      </c>
      <c r="Y26" s="4">
        <v>2500000</v>
      </c>
      <c r="Z26" s="4">
        <f t="array" ref="Z26">SUM(IF($C$2:$O$2&gt;=1,C26:O26,0))</f>
        <v>18768000</v>
      </c>
      <c r="AA26" s="5" t="s">
        <v>164</v>
      </c>
      <c r="AB26" s="9"/>
    </row>
    <row r="27" spans="1:28" x14ac:dyDescent="0.2">
      <c r="A27" s="2" t="s">
        <v>127</v>
      </c>
      <c r="B27" s="1" t="s">
        <v>128</v>
      </c>
      <c r="C27" s="9">
        <v>180000</v>
      </c>
      <c r="D27" s="9">
        <v>69000</v>
      </c>
      <c r="E27" s="9">
        <v>180000</v>
      </c>
      <c r="F27" s="9">
        <v>69000</v>
      </c>
      <c r="G27" s="9">
        <v>180000</v>
      </c>
      <c r="H27" s="9">
        <v>69000</v>
      </c>
      <c r="I27" s="9">
        <v>500</v>
      </c>
      <c r="J27" s="9">
        <v>1267800</v>
      </c>
      <c r="K27" s="9">
        <v>1267800</v>
      </c>
      <c r="L27" s="9">
        <v>836700</v>
      </c>
      <c r="M27" s="9">
        <v>836700</v>
      </c>
      <c r="N27" s="9">
        <v>836700</v>
      </c>
      <c r="O27" s="9">
        <v>836700</v>
      </c>
      <c r="P27" s="9">
        <v>836700</v>
      </c>
      <c r="Q27" s="4">
        <v>836700</v>
      </c>
      <c r="R27" s="4">
        <v>836700</v>
      </c>
      <c r="S27" s="4">
        <v>836700</v>
      </c>
      <c r="T27" s="4">
        <v>836700</v>
      </c>
      <c r="U27" s="4">
        <v>836700</v>
      </c>
      <c r="V27" s="4">
        <v>836700</v>
      </c>
      <c r="W27" s="4">
        <v>836700</v>
      </c>
      <c r="X27" s="4">
        <v>836700</v>
      </c>
      <c r="Y27" s="4">
        <v>836700</v>
      </c>
      <c r="Z27" s="4">
        <f t="array" ref="Z27">SUM(IF($C$2:$O$2&gt;=1,C27:O27,0))</f>
        <v>3621300</v>
      </c>
      <c r="AA27" s="5" t="s">
        <v>164</v>
      </c>
      <c r="AB27" s="9"/>
    </row>
    <row r="28" spans="1:28" x14ac:dyDescent="0.2">
      <c r="A28" s="2" t="s">
        <v>130</v>
      </c>
      <c r="B28" s="1" t="s">
        <v>128</v>
      </c>
      <c r="C28" s="9">
        <v>199000</v>
      </c>
      <c r="D28" s="9">
        <v>69000</v>
      </c>
      <c r="E28" s="9">
        <v>198500</v>
      </c>
      <c r="F28" s="9">
        <v>68500</v>
      </c>
      <c r="G28" s="9">
        <v>198000</v>
      </c>
      <c r="H28" s="9">
        <v>68000</v>
      </c>
      <c r="I28" s="9">
        <v>20000</v>
      </c>
      <c r="J28" s="9">
        <v>400000</v>
      </c>
      <c r="K28" s="9">
        <v>550000</v>
      </c>
      <c r="L28" s="9">
        <v>2000000</v>
      </c>
      <c r="M28" s="9">
        <v>2000000</v>
      </c>
      <c r="N28" s="9">
        <v>1990000</v>
      </c>
      <c r="O28" s="9">
        <v>1990000</v>
      </c>
      <c r="P28" s="9">
        <v>1985000</v>
      </c>
      <c r="Q28" s="4">
        <v>1985000</v>
      </c>
      <c r="R28" s="4">
        <v>1980000</v>
      </c>
      <c r="S28" s="4">
        <v>1980000</v>
      </c>
      <c r="T28" s="4">
        <v>1975000</v>
      </c>
      <c r="U28" s="4">
        <v>1970000</v>
      </c>
      <c r="V28" s="4">
        <v>1965000</v>
      </c>
      <c r="W28" s="4">
        <v>1970000</v>
      </c>
      <c r="X28" s="4">
        <v>1975000</v>
      </c>
      <c r="Y28" s="4">
        <v>1965000</v>
      </c>
      <c r="Z28" s="4">
        <f t="array" ref="Z28">SUM(IF($C$2:$O$2&gt;=1,C28:O28,0))</f>
        <v>3206500</v>
      </c>
      <c r="AA28" s="5" t="s">
        <v>164</v>
      </c>
      <c r="AB28" s="9"/>
    </row>
    <row r="29" spans="1:28" x14ac:dyDescent="0.2">
      <c r="A29" s="2" t="s">
        <v>137</v>
      </c>
      <c r="B29" s="1" t="s">
        <v>6</v>
      </c>
      <c r="C29" s="9">
        <v>201000</v>
      </c>
      <c r="D29" s="9">
        <v>71000</v>
      </c>
      <c r="E29" s="9">
        <v>199000</v>
      </c>
      <c r="F29" s="9">
        <v>69000</v>
      </c>
      <c r="G29" s="9">
        <v>197000</v>
      </c>
      <c r="H29" s="9">
        <v>67000</v>
      </c>
      <c r="I29" s="9">
        <v>65</v>
      </c>
      <c r="J29" s="9">
        <v>17241379</v>
      </c>
      <c r="K29" s="9">
        <v>17241379</v>
      </c>
      <c r="L29" s="9">
        <v>3500000</v>
      </c>
      <c r="M29" s="9">
        <v>3500000</v>
      </c>
      <c r="N29" s="9">
        <v>3500000</v>
      </c>
      <c r="O29" s="9">
        <v>3500000</v>
      </c>
      <c r="P29" s="9">
        <v>3500000</v>
      </c>
      <c r="Q29" s="4">
        <v>3500000</v>
      </c>
      <c r="R29" s="4">
        <v>3500000</v>
      </c>
      <c r="S29" s="4">
        <v>3500000</v>
      </c>
      <c r="T29" s="4">
        <v>3500000</v>
      </c>
      <c r="U29" s="4">
        <v>3500000</v>
      </c>
      <c r="V29" s="4">
        <v>3500000</v>
      </c>
      <c r="W29" s="4">
        <v>3500000</v>
      </c>
      <c r="X29" s="4">
        <v>3500000</v>
      </c>
      <c r="Y29" s="4">
        <v>3500000</v>
      </c>
      <c r="Z29" s="4">
        <f t="array" ref="Z29">SUM(IF($C$2:$O$2&gt;=1,C29:O29,0))</f>
        <v>38248758</v>
      </c>
      <c r="AA29" s="5" t="s">
        <v>164</v>
      </c>
      <c r="AB29" s="9"/>
    </row>
    <row r="30" spans="1:28" x14ac:dyDescent="0.2">
      <c r="A30" s="2" t="s">
        <v>168</v>
      </c>
      <c r="B30" s="1" t="s">
        <v>6</v>
      </c>
      <c r="C30" s="9">
        <v>199000</v>
      </c>
      <c r="D30" s="9">
        <v>69000</v>
      </c>
      <c r="E30" s="9">
        <v>199000</v>
      </c>
      <c r="F30" s="9">
        <v>69000</v>
      </c>
      <c r="G30" s="9">
        <v>199000</v>
      </c>
      <c r="H30" s="9">
        <v>69000</v>
      </c>
      <c r="I30" s="9">
        <v>300</v>
      </c>
      <c r="J30" s="9">
        <v>8000000</v>
      </c>
      <c r="K30" s="9">
        <v>8000000</v>
      </c>
      <c r="L30" s="9">
        <v>2500000</v>
      </c>
      <c r="M30" s="9">
        <v>2500000</v>
      </c>
      <c r="N30" s="9">
        <v>2500000</v>
      </c>
      <c r="O30" s="9">
        <v>2500000</v>
      </c>
      <c r="P30" s="9">
        <v>2500000</v>
      </c>
      <c r="Q30" s="4">
        <v>2500000</v>
      </c>
      <c r="R30" s="4">
        <v>2500000</v>
      </c>
      <c r="S30" s="4">
        <v>2500000</v>
      </c>
      <c r="T30" s="4">
        <v>2500000</v>
      </c>
      <c r="U30" s="4">
        <v>2500000</v>
      </c>
      <c r="V30" s="4">
        <v>2500000</v>
      </c>
      <c r="W30" s="4">
        <v>2500000</v>
      </c>
      <c r="X30" s="4">
        <v>2500000</v>
      </c>
      <c r="Y30" s="4">
        <v>2500000</v>
      </c>
      <c r="Z30" s="4">
        <f t="array" ref="Z30">SUM(IF($C$2:$O$2&gt;=1,C30:O30,0))</f>
        <v>18768000</v>
      </c>
      <c r="AA30" s="5" t="s">
        <v>164</v>
      </c>
      <c r="AB30" s="9"/>
    </row>
    <row r="31" spans="1:28" x14ac:dyDescent="0.2">
      <c r="A31" s="2" t="s">
        <v>137</v>
      </c>
      <c r="B31" s="1" t="s">
        <v>157</v>
      </c>
      <c r="C31" s="9">
        <v>201000</v>
      </c>
      <c r="D31" s="9">
        <v>71000</v>
      </c>
      <c r="E31" s="9">
        <v>199000</v>
      </c>
      <c r="F31" s="9">
        <v>69000</v>
      </c>
      <c r="G31" s="9">
        <v>197000</v>
      </c>
      <c r="H31" s="9">
        <v>67000</v>
      </c>
      <c r="I31" s="9">
        <v>65</v>
      </c>
      <c r="J31" s="9">
        <v>21551724</v>
      </c>
      <c r="K31" s="9">
        <v>21551724</v>
      </c>
      <c r="L31" s="9">
        <v>3500000</v>
      </c>
      <c r="M31" s="9">
        <v>3500000</v>
      </c>
      <c r="N31" s="9">
        <v>3500000</v>
      </c>
      <c r="O31" s="9">
        <v>3500000</v>
      </c>
      <c r="P31" s="9">
        <v>3500000</v>
      </c>
      <c r="Q31" s="4">
        <v>3500000</v>
      </c>
      <c r="R31" s="4">
        <v>3500000</v>
      </c>
      <c r="S31" s="4">
        <v>3500000</v>
      </c>
      <c r="T31" s="4">
        <v>3500000</v>
      </c>
      <c r="U31" s="4">
        <v>3500000</v>
      </c>
      <c r="V31" s="4">
        <v>3500000</v>
      </c>
      <c r="W31" s="4">
        <v>3500000</v>
      </c>
      <c r="X31" s="4">
        <v>3500000</v>
      </c>
      <c r="Y31" s="4">
        <v>3500000</v>
      </c>
      <c r="Z31" s="4">
        <f t="array" ref="Z31">SUM(IF($C$2:$O$2&gt;=1,C31:O31,0))</f>
        <v>46869448</v>
      </c>
      <c r="AA31" s="5" t="s">
        <v>164</v>
      </c>
      <c r="AB31" s="9"/>
    </row>
    <row r="32" spans="1:28" x14ac:dyDescent="0.2">
      <c r="A32" s="2" t="s">
        <v>168</v>
      </c>
      <c r="B32" s="1" t="s">
        <v>157</v>
      </c>
      <c r="C32" s="9">
        <v>199000</v>
      </c>
      <c r="D32" s="9">
        <v>69000</v>
      </c>
      <c r="E32" s="9">
        <v>199000</v>
      </c>
      <c r="F32" s="9">
        <v>69000</v>
      </c>
      <c r="G32" s="9">
        <v>199000</v>
      </c>
      <c r="H32" s="9">
        <v>69000</v>
      </c>
      <c r="I32" s="9">
        <v>300</v>
      </c>
      <c r="J32" s="9">
        <v>8000000</v>
      </c>
      <c r="K32" s="9">
        <v>8000000</v>
      </c>
      <c r="L32" s="9">
        <v>2500000</v>
      </c>
      <c r="M32" s="9">
        <v>2500000</v>
      </c>
      <c r="N32" s="9">
        <v>2500000</v>
      </c>
      <c r="O32" s="9">
        <v>2500000</v>
      </c>
      <c r="P32" s="9">
        <v>2500000</v>
      </c>
      <c r="Q32" s="4">
        <v>2500000</v>
      </c>
      <c r="R32" s="4">
        <v>2500000</v>
      </c>
      <c r="S32" s="4">
        <v>2500000</v>
      </c>
      <c r="T32" s="4">
        <v>2500000</v>
      </c>
      <c r="U32" s="4">
        <v>2500000</v>
      </c>
      <c r="V32" s="4">
        <v>2500000</v>
      </c>
      <c r="W32" s="4">
        <v>2500000</v>
      </c>
      <c r="X32" s="4">
        <v>2500000</v>
      </c>
      <c r="Y32" s="4">
        <v>2500000</v>
      </c>
      <c r="Z32" s="4">
        <f t="array" ref="Z32">SUM(IF($C$2:$O$2&gt;=1,C32:O32,0))</f>
        <v>18768000</v>
      </c>
      <c r="AA32" s="5" t="s">
        <v>164</v>
      </c>
      <c r="AB32" s="9"/>
    </row>
    <row r="33" spans="1:28" x14ac:dyDescent="0.2">
      <c r="A33" s="2" t="s">
        <v>167</v>
      </c>
      <c r="B33" s="1" t="s">
        <v>7</v>
      </c>
      <c r="C33" s="9">
        <v>103362</v>
      </c>
      <c r="D33" s="9">
        <v>34397</v>
      </c>
      <c r="E33" s="9">
        <v>103362</v>
      </c>
      <c r="F33" s="9">
        <v>34397</v>
      </c>
      <c r="G33" s="9">
        <v>103362</v>
      </c>
      <c r="H33" s="9">
        <v>34397</v>
      </c>
      <c r="I33" s="9">
        <v>1</v>
      </c>
      <c r="J33" s="9">
        <v>400000</v>
      </c>
      <c r="K33" s="9">
        <v>400000</v>
      </c>
      <c r="L33" s="9">
        <v>500000</v>
      </c>
      <c r="M33" s="9">
        <v>500000</v>
      </c>
      <c r="N33" s="9">
        <v>500000</v>
      </c>
      <c r="O33" s="9">
        <v>500000</v>
      </c>
      <c r="P33" s="9">
        <v>500000</v>
      </c>
      <c r="Q33" s="4">
        <v>500000</v>
      </c>
      <c r="R33" s="4">
        <v>500000</v>
      </c>
      <c r="S33" s="4">
        <v>500000</v>
      </c>
      <c r="T33" s="4">
        <v>500000</v>
      </c>
      <c r="U33" s="4">
        <v>500000</v>
      </c>
      <c r="V33" s="4">
        <v>500000</v>
      </c>
      <c r="W33" s="4">
        <v>500000</v>
      </c>
      <c r="X33" s="4">
        <v>500000</v>
      </c>
      <c r="Y33" s="4">
        <v>500000</v>
      </c>
      <c r="Z33" s="4">
        <f t="array" ref="Z33">SUM(IF($C$2:$O$2&gt;=1,C33:O33,0))</f>
        <v>1437759</v>
      </c>
      <c r="AA33" s="5" t="s">
        <v>164</v>
      </c>
      <c r="AB33" s="9"/>
    </row>
    <row r="34" spans="1:28" x14ac:dyDescent="0.2">
      <c r="A34" s="2" t="s">
        <v>137</v>
      </c>
      <c r="B34" s="1" t="s">
        <v>7</v>
      </c>
      <c r="C34" s="9">
        <v>201000</v>
      </c>
      <c r="D34" s="9">
        <v>71000</v>
      </c>
      <c r="E34" s="9">
        <v>199000</v>
      </c>
      <c r="F34" s="9">
        <v>69000</v>
      </c>
      <c r="G34" s="9">
        <v>197000</v>
      </c>
      <c r="H34" s="9">
        <v>67000</v>
      </c>
      <c r="I34" s="9">
        <v>65</v>
      </c>
      <c r="J34" s="9">
        <v>21551724</v>
      </c>
      <c r="K34" s="9">
        <v>21551724</v>
      </c>
      <c r="L34" s="9">
        <v>3500000</v>
      </c>
      <c r="M34" s="9">
        <v>3500000</v>
      </c>
      <c r="N34" s="9">
        <v>3500000</v>
      </c>
      <c r="O34" s="9">
        <v>3500000</v>
      </c>
      <c r="P34" s="9">
        <v>3500000</v>
      </c>
      <c r="Q34" s="4">
        <v>3500000</v>
      </c>
      <c r="R34" s="4">
        <v>3500000</v>
      </c>
      <c r="S34" s="4">
        <v>3500000</v>
      </c>
      <c r="T34" s="4">
        <v>3500000</v>
      </c>
      <c r="U34" s="4">
        <v>3500000</v>
      </c>
      <c r="V34" s="4">
        <v>3500000</v>
      </c>
      <c r="W34" s="4">
        <v>3500000</v>
      </c>
      <c r="X34" s="4">
        <v>3500000</v>
      </c>
      <c r="Y34" s="4">
        <v>3500000</v>
      </c>
      <c r="Z34" s="4">
        <f t="array" ref="Z34">SUM(IF($C$2:$O$2&gt;=1,C34:O34,0))</f>
        <v>46869448</v>
      </c>
      <c r="AA34" s="5" t="s">
        <v>164</v>
      </c>
      <c r="AB34" s="9"/>
    </row>
    <row r="35" spans="1:28" x14ac:dyDescent="0.2">
      <c r="A35" s="2" t="s">
        <v>168</v>
      </c>
      <c r="B35" s="1" t="s">
        <v>7</v>
      </c>
      <c r="C35" s="9">
        <v>199000</v>
      </c>
      <c r="D35" s="9">
        <v>69000</v>
      </c>
      <c r="E35" s="9">
        <v>199000</v>
      </c>
      <c r="F35" s="9">
        <v>69000</v>
      </c>
      <c r="G35" s="9">
        <v>199000</v>
      </c>
      <c r="H35" s="9">
        <v>69000</v>
      </c>
      <c r="I35" s="9">
        <v>300</v>
      </c>
      <c r="J35" s="9">
        <v>8000000</v>
      </c>
      <c r="K35" s="9">
        <v>8000000</v>
      </c>
      <c r="L35" s="9">
        <v>2500000</v>
      </c>
      <c r="M35" s="9">
        <v>2500000</v>
      </c>
      <c r="N35" s="9">
        <v>2500000</v>
      </c>
      <c r="O35" s="9">
        <v>2500000</v>
      </c>
      <c r="P35" s="9">
        <v>2500000</v>
      </c>
      <c r="Q35" s="4">
        <v>2500000</v>
      </c>
      <c r="R35" s="4">
        <v>2500000</v>
      </c>
      <c r="S35" s="4">
        <v>2500000</v>
      </c>
      <c r="T35" s="4">
        <v>2500000</v>
      </c>
      <c r="U35" s="4">
        <v>2500000</v>
      </c>
      <c r="V35" s="4">
        <v>2500000</v>
      </c>
      <c r="W35" s="4">
        <v>2500000</v>
      </c>
      <c r="X35" s="4">
        <v>2500000</v>
      </c>
      <c r="Y35" s="4">
        <v>2500000</v>
      </c>
      <c r="Z35" s="4">
        <f t="array" ref="Z35">SUM(IF($C$2:$O$2&gt;=1,C35:O35,0))</f>
        <v>18768000</v>
      </c>
      <c r="AA35" s="5" t="s">
        <v>164</v>
      </c>
      <c r="AB35" s="9"/>
    </row>
    <row r="36" spans="1:28" x14ac:dyDescent="0.2">
      <c r="A36" s="2" t="s">
        <v>137</v>
      </c>
      <c r="B36" s="1" t="s">
        <v>8</v>
      </c>
      <c r="C36" s="9">
        <v>201000</v>
      </c>
      <c r="D36" s="9">
        <v>71000</v>
      </c>
      <c r="E36" s="9">
        <v>199000</v>
      </c>
      <c r="F36" s="9">
        <v>69000</v>
      </c>
      <c r="G36" s="9">
        <v>197000</v>
      </c>
      <c r="H36" s="9">
        <v>67000</v>
      </c>
      <c r="I36" s="9">
        <v>65</v>
      </c>
      <c r="J36" s="9">
        <v>21551724</v>
      </c>
      <c r="K36" s="9">
        <v>21551724</v>
      </c>
      <c r="L36" s="9">
        <v>3500000</v>
      </c>
      <c r="M36" s="9">
        <v>3500000</v>
      </c>
      <c r="N36" s="9">
        <v>3500000</v>
      </c>
      <c r="O36" s="9">
        <v>3500000</v>
      </c>
      <c r="P36" s="9">
        <v>3500000</v>
      </c>
      <c r="Q36" s="4">
        <v>3500000</v>
      </c>
      <c r="R36" s="4">
        <v>3500000</v>
      </c>
      <c r="S36" s="4">
        <v>3500000</v>
      </c>
      <c r="T36" s="4">
        <v>3500000</v>
      </c>
      <c r="U36" s="4">
        <v>3500000</v>
      </c>
      <c r="V36" s="4">
        <v>3500000</v>
      </c>
      <c r="W36" s="4">
        <v>3500000</v>
      </c>
      <c r="X36" s="4">
        <v>3500000</v>
      </c>
      <c r="Y36" s="4">
        <v>3500000</v>
      </c>
      <c r="Z36" s="4">
        <f t="array" ref="Z36">SUM(IF($C$2:$O$2&gt;=1,C36:O36,0))</f>
        <v>46869448</v>
      </c>
      <c r="AA36" s="5" t="s">
        <v>164</v>
      </c>
      <c r="AB36" s="9"/>
    </row>
    <row r="37" spans="1:28" x14ac:dyDescent="0.2">
      <c r="A37" s="2" t="s">
        <v>168</v>
      </c>
      <c r="B37" s="1" t="s">
        <v>8</v>
      </c>
      <c r="C37" s="9">
        <v>199000</v>
      </c>
      <c r="D37" s="9">
        <v>69000</v>
      </c>
      <c r="E37" s="9">
        <v>199000</v>
      </c>
      <c r="F37" s="9">
        <v>69000</v>
      </c>
      <c r="G37" s="9">
        <v>199000</v>
      </c>
      <c r="H37" s="9">
        <v>69000</v>
      </c>
      <c r="I37" s="9">
        <v>300</v>
      </c>
      <c r="J37" s="9">
        <v>8000000</v>
      </c>
      <c r="K37" s="9">
        <v>8000000</v>
      </c>
      <c r="L37" s="9">
        <v>2500000</v>
      </c>
      <c r="M37" s="9">
        <v>2500000</v>
      </c>
      <c r="N37" s="9">
        <v>2500000</v>
      </c>
      <c r="O37" s="9">
        <v>2500000</v>
      </c>
      <c r="P37" s="9">
        <v>2500000</v>
      </c>
      <c r="Q37" s="4">
        <v>2500000</v>
      </c>
      <c r="R37" s="4">
        <v>2500000</v>
      </c>
      <c r="S37" s="4">
        <v>2500000</v>
      </c>
      <c r="T37" s="4">
        <v>2500000</v>
      </c>
      <c r="U37" s="4">
        <v>2500000</v>
      </c>
      <c r="V37" s="4">
        <v>2500000</v>
      </c>
      <c r="W37" s="4">
        <v>2500000</v>
      </c>
      <c r="X37" s="4">
        <v>2500000</v>
      </c>
      <c r="Y37" s="4">
        <v>2500000</v>
      </c>
      <c r="Z37" s="4">
        <f t="array" ref="Z37">SUM(IF($C$2:$O$2&gt;=1,C37:O37,0))</f>
        <v>18768000</v>
      </c>
      <c r="AA37" s="5" t="s">
        <v>164</v>
      </c>
      <c r="AB37" s="9"/>
    </row>
    <row r="38" spans="1:28" x14ac:dyDescent="0.2">
      <c r="A38" s="2" t="s">
        <v>167</v>
      </c>
      <c r="B38" s="1" t="s">
        <v>9</v>
      </c>
      <c r="C38" s="9">
        <v>103362</v>
      </c>
      <c r="D38" s="9">
        <v>34397</v>
      </c>
      <c r="E38" s="9">
        <v>103362</v>
      </c>
      <c r="F38" s="9">
        <v>34397</v>
      </c>
      <c r="G38" s="9">
        <v>103362</v>
      </c>
      <c r="H38" s="9">
        <v>34397</v>
      </c>
      <c r="I38" s="9">
        <v>1</v>
      </c>
      <c r="J38" s="9">
        <v>400000</v>
      </c>
      <c r="K38" s="9">
        <v>400000</v>
      </c>
      <c r="L38" s="9">
        <v>500000</v>
      </c>
      <c r="M38" s="9">
        <v>500000</v>
      </c>
      <c r="N38" s="9">
        <v>500000</v>
      </c>
      <c r="O38" s="9">
        <v>500000</v>
      </c>
      <c r="P38" s="9">
        <v>500000</v>
      </c>
      <c r="Q38" s="4">
        <v>500000</v>
      </c>
      <c r="R38" s="4">
        <v>500000</v>
      </c>
      <c r="S38" s="4">
        <v>500000</v>
      </c>
      <c r="T38" s="4">
        <v>500000</v>
      </c>
      <c r="U38" s="4">
        <v>500000</v>
      </c>
      <c r="V38" s="4">
        <v>500000</v>
      </c>
      <c r="W38" s="4">
        <v>500000</v>
      </c>
      <c r="X38" s="4">
        <v>500000</v>
      </c>
      <c r="Y38" s="4">
        <v>500000</v>
      </c>
      <c r="Z38" s="4">
        <f t="array" ref="Z38">SUM(IF($C$2:$O$2&gt;=1,C38:O38,0))</f>
        <v>1437759</v>
      </c>
      <c r="AA38" s="5" t="s">
        <v>164</v>
      </c>
      <c r="AB38" s="9"/>
    </row>
    <row r="39" spans="1:28" x14ac:dyDescent="0.2">
      <c r="A39" s="2" t="s">
        <v>168</v>
      </c>
      <c r="B39" s="1" t="s">
        <v>9</v>
      </c>
      <c r="C39" s="9">
        <v>199000</v>
      </c>
      <c r="D39" s="9">
        <v>69000</v>
      </c>
      <c r="E39" s="9">
        <v>199000</v>
      </c>
      <c r="F39" s="9">
        <v>69000</v>
      </c>
      <c r="G39" s="9">
        <v>199000</v>
      </c>
      <c r="H39" s="9">
        <v>69000</v>
      </c>
      <c r="I39" s="9">
        <v>300</v>
      </c>
      <c r="J39" s="9">
        <v>8000000</v>
      </c>
      <c r="K39" s="9">
        <v>8000000</v>
      </c>
      <c r="L39" s="9">
        <v>2500000</v>
      </c>
      <c r="M39" s="9">
        <v>2500000</v>
      </c>
      <c r="N39" s="9">
        <v>2500000</v>
      </c>
      <c r="O39" s="9">
        <v>2500000</v>
      </c>
      <c r="P39" s="9">
        <v>2500000</v>
      </c>
      <c r="Q39" s="4">
        <v>2500000</v>
      </c>
      <c r="R39" s="4">
        <v>2500000</v>
      </c>
      <c r="S39" s="4">
        <v>2500000</v>
      </c>
      <c r="T39" s="4">
        <v>2500000</v>
      </c>
      <c r="U39" s="4">
        <v>2500000</v>
      </c>
      <c r="V39" s="4">
        <v>2500000</v>
      </c>
      <c r="W39" s="4">
        <v>2500000</v>
      </c>
      <c r="X39" s="4">
        <v>2500000</v>
      </c>
      <c r="Y39" s="4">
        <v>2500000</v>
      </c>
      <c r="Z39" s="4">
        <f t="array" ref="Z39">SUM(IF($C$2:$O$2&gt;=1,C39:O39,0))</f>
        <v>18768000</v>
      </c>
      <c r="AA39" s="5" t="s">
        <v>164</v>
      </c>
      <c r="AB39" s="9"/>
    </row>
    <row r="40" spans="1:28" x14ac:dyDescent="0.2">
      <c r="A40" s="2" t="s">
        <v>140</v>
      </c>
      <c r="B40" s="1" t="s">
        <v>9</v>
      </c>
      <c r="C40" s="9">
        <v>139000</v>
      </c>
      <c r="D40" s="9">
        <v>68000</v>
      </c>
      <c r="E40" s="9">
        <v>130000</v>
      </c>
      <c r="F40" s="9">
        <v>67000</v>
      </c>
      <c r="G40" s="9">
        <v>125000</v>
      </c>
      <c r="H40" s="9">
        <v>66000</v>
      </c>
      <c r="I40" s="9">
        <v>500000</v>
      </c>
      <c r="J40" s="9">
        <v>1000000</v>
      </c>
      <c r="K40" s="9">
        <v>1300000</v>
      </c>
      <c r="L40" s="9">
        <v>12000000</v>
      </c>
      <c r="M40" s="9">
        <v>12000000</v>
      </c>
      <c r="N40" s="9">
        <v>18000000</v>
      </c>
      <c r="O40" s="9">
        <v>18000000</v>
      </c>
      <c r="P40" s="9">
        <v>24000000</v>
      </c>
      <c r="Q40" s="4">
        <v>24000000</v>
      </c>
      <c r="R40" s="4">
        <v>30000000</v>
      </c>
      <c r="S40" s="4">
        <v>30000000</v>
      </c>
      <c r="T40" s="4">
        <v>48000000</v>
      </c>
      <c r="U40" s="4">
        <v>60000000</v>
      </c>
      <c r="V40" s="4">
        <v>78000000</v>
      </c>
      <c r="W40" s="4">
        <v>60000000</v>
      </c>
      <c r="X40" s="4">
        <v>48000000</v>
      </c>
      <c r="Y40" s="4">
        <v>78000000</v>
      </c>
      <c r="Z40" s="4">
        <f t="array" ref="Z40">SUM(IF($C$2:$O$2&gt;=1,C40:O40,0))</f>
        <v>20492000</v>
      </c>
      <c r="AA40" s="5" t="s">
        <v>164</v>
      </c>
      <c r="AB40" s="9"/>
    </row>
    <row r="41" spans="1:28" x14ac:dyDescent="0.2">
      <c r="A41" s="2" t="s">
        <v>171</v>
      </c>
      <c r="B41" s="1" t="s">
        <v>9</v>
      </c>
      <c r="C41" s="9">
        <v>139000</v>
      </c>
      <c r="D41" s="9">
        <v>68000</v>
      </c>
      <c r="E41" s="9">
        <v>130000</v>
      </c>
      <c r="F41" s="9">
        <v>67000</v>
      </c>
      <c r="G41" s="9">
        <v>125000</v>
      </c>
      <c r="H41" s="9">
        <v>66000</v>
      </c>
      <c r="I41" s="9">
        <v>500000</v>
      </c>
      <c r="J41" s="9">
        <v>1000000</v>
      </c>
      <c r="K41" s="9">
        <v>1300000</v>
      </c>
      <c r="L41" s="9">
        <v>12000000</v>
      </c>
      <c r="M41" s="9">
        <v>12000000</v>
      </c>
      <c r="N41" s="9">
        <v>18000000</v>
      </c>
      <c r="O41" s="9">
        <v>18000000</v>
      </c>
      <c r="P41" s="9">
        <v>24000000</v>
      </c>
      <c r="Q41" s="4">
        <v>24000000</v>
      </c>
      <c r="R41" s="4">
        <v>30000000</v>
      </c>
      <c r="S41" s="4">
        <v>30000000</v>
      </c>
      <c r="T41" s="4">
        <v>48000000</v>
      </c>
      <c r="U41" s="4">
        <v>60000000</v>
      </c>
      <c r="V41" s="4">
        <v>78000000</v>
      </c>
      <c r="W41" s="4">
        <v>60000000</v>
      </c>
      <c r="X41" s="4">
        <v>48000000</v>
      </c>
      <c r="Y41" s="4">
        <v>78000000</v>
      </c>
      <c r="Z41" s="4">
        <f t="array" ref="Z41">SUM(IF($C$2:$O$2&gt;=1,C41:O41,0))</f>
        <v>20492000</v>
      </c>
      <c r="AA41" s="5" t="s">
        <v>164</v>
      </c>
      <c r="AB41" s="9"/>
    </row>
    <row r="42" spans="1:28" x14ac:dyDescent="0.2">
      <c r="A42" s="2" t="s">
        <v>172</v>
      </c>
      <c r="B42" s="1" t="s">
        <v>9</v>
      </c>
      <c r="C42" s="9">
        <v>139000</v>
      </c>
      <c r="D42" s="9">
        <v>68000</v>
      </c>
      <c r="E42" s="9">
        <v>130000</v>
      </c>
      <c r="F42" s="9">
        <v>67000</v>
      </c>
      <c r="G42" s="9">
        <v>125000</v>
      </c>
      <c r="H42" s="9">
        <v>66000</v>
      </c>
      <c r="I42" s="9">
        <v>500000</v>
      </c>
      <c r="J42" s="9">
        <v>1000000</v>
      </c>
      <c r="K42" s="9">
        <v>1300000</v>
      </c>
      <c r="L42" s="9">
        <v>12000000</v>
      </c>
      <c r="M42" s="9">
        <v>12000000</v>
      </c>
      <c r="N42" s="9">
        <v>18000000</v>
      </c>
      <c r="O42" s="9">
        <v>18000000</v>
      </c>
      <c r="P42" s="9">
        <v>24000000</v>
      </c>
      <c r="Q42" s="4">
        <v>24000000</v>
      </c>
      <c r="R42" s="4">
        <v>30000000</v>
      </c>
      <c r="S42" s="4">
        <v>30000000</v>
      </c>
      <c r="T42" s="4">
        <v>48000000</v>
      </c>
      <c r="U42" s="4">
        <v>60000000</v>
      </c>
      <c r="V42" s="4">
        <v>78000000</v>
      </c>
      <c r="W42" s="4">
        <v>60000000</v>
      </c>
      <c r="X42" s="4">
        <v>48000000</v>
      </c>
      <c r="Y42" s="4">
        <v>78000000</v>
      </c>
      <c r="Z42" s="4">
        <f t="array" ref="Z42">SUM(IF($C$2:$O$2&gt;=1,C42:O42,0))</f>
        <v>20492000</v>
      </c>
      <c r="AA42" s="5" t="s">
        <v>164</v>
      </c>
      <c r="AB42" s="9"/>
    </row>
    <row r="43" spans="1:28" x14ac:dyDescent="0.2">
      <c r="A43" s="2" t="s">
        <v>167</v>
      </c>
      <c r="B43" s="1" t="s">
        <v>10</v>
      </c>
      <c r="C43" s="9">
        <v>103362</v>
      </c>
      <c r="D43" s="9">
        <v>34397</v>
      </c>
      <c r="E43" s="9">
        <v>103362</v>
      </c>
      <c r="F43" s="9">
        <v>34397</v>
      </c>
      <c r="G43" s="9">
        <v>103362</v>
      </c>
      <c r="H43" s="9">
        <v>34397</v>
      </c>
      <c r="I43" s="9">
        <v>1</v>
      </c>
      <c r="J43" s="9">
        <v>400000</v>
      </c>
      <c r="K43" s="9">
        <v>400000</v>
      </c>
      <c r="L43" s="9">
        <v>500000</v>
      </c>
      <c r="M43" s="9">
        <v>500000</v>
      </c>
      <c r="N43" s="9">
        <v>500000</v>
      </c>
      <c r="O43" s="9">
        <v>500000</v>
      </c>
      <c r="P43" s="9">
        <v>500000</v>
      </c>
      <c r="Q43" s="4">
        <v>500000</v>
      </c>
      <c r="R43" s="4">
        <v>500000</v>
      </c>
      <c r="S43" s="4">
        <v>500000</v>
      </c>
      <c r="T43" s="4">
        <v>500000</v>
      </c>
      <c r="U43" s="4">
        <v>500000</v>
      </c>
      <c r="V43" s="4">
        <v>500000</v>
      </c>
      <c r="W43" s="4">
        <v>500000</v>
      </c>
      <c r="X43" s="4">
        <v>500000</v>
      </c>
      <c r="Y43" s="4">
        <v>500000</v>
      </c>
      <c r="Z43" s="4">
        <f t="array" ref="Z43">SUM(IF($C$2:$O$2&gt;=1,C43:O43,0))</f>
        <v>1437759</v>
      </c>
      <c r="AA43" s="5" t="s">
        <v>164</v>
      </c>
      <c r="AB43" s="9"/>
    </row>
    <row r="44" spans="1:28" x14ac:dyDescent="0.2">
      <c r="A44" s="2" t="s">
        <v>168</v>
      </c>
      <c r="B44" s="1" t="s">
        <v>10</v>
      </c>
      <c r="C44" s="9">
        <v>199000</v>
      </c>
      <c r="D44" s="9">
        <v>69000</v>
      </c>
      <c r="E44" s="9">
        <v>199000</v>
      </c>
      <c r="F44" s="9">
        <v>69000</v>
      </c>
      <c r="G44" s="9">
        <v>199000</v>
      </c>
      <c r="H44" s="9">
        <v>69000</v>
      </c>
      <c r="I44" s="9">
        <v>300</v>
      </c>
      <c r="J44" s="9">
        <v>8000000</v>
      </c>
      <c r="K44" s="9">
        <v>8000000</v>
      </c>
      <c r="L44" s="9">
        <v>2500000</v>
      </c>
      <c r="M44" s="9">
        <v>2500000</v>
      </c>
      <c r="N44" s="9">
        <v>2500000</v>
      </c>
      <c r="O44" s="9">
        <v>2500000</v>
      </c>
      <c r="P44" s="9">
        <v>2500000</v>
      </c>
      <c r="Q44" s="4">
        <v>2500000</v>
      </c>
      <c r="R44" s="4">
        <v>2500000</v>
      </c>
      <c r="S44" s="4">
        <v>2500000</v>
      </c>
      <c r="T44" s="4">
        <v>2500000</v>
      </c>
      <c r="U44" s="4">
        <v>2500000</v>
      </c>
      <c r="V44" s="4">
        <v>2500000</v>
      </c>
      <c r="W44" s="4">
        <v>2500000</v>
      </c>
      <c r="X44" s="4">
        <v>2500000</v>
      </c>
      <c r="Y44" s="4">
        <v>2500000</v>
      </c>
      <c r="Z44" s="4">
        <f t="array" ref="Z44">SUM(IF($C$2:$O$2&gt;=1,C44:O44,0))</f>
        <v>18768000</v>
      </c>
      <c r="AA44" s="5" t="s">
        <v>164</v>
      </c>
      <c r="AB44" s="9"/>
    </row>
    <row r="45" spans="1:28" x14ac:dyDescent="0.2"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S45" s="4"/>
      <c r="T45" s="4"/>
      <c r="U45" s="4"/>
      <c r="V45" s="4"/>
      <c r="W45" s="4"/>
      <c r="X45" s="4"/>
      <c r="Y45" s="4"/>
    </row>
    <row r="46" spans="1:28" hidden="1" x14ac:dyDescent="0.2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S46" s="4"/>
      <c r="T46" s="4"/>
      <c r="U46" s="4"/>
      <c r="V46" s="4"/>
      <c r="W46" s="4"/>
      <c r="X46" s="4"/>
      <c r="Y46" s="4"/>
    </row>
    <row r="47" spans="1:28" hidden="1" x14ac:dyDescent="0.2"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S47" s="4"/>
      <c r="T47" s="4"/>
      <c r="U47" s="4"/>
      <c r="V47" s="4"/>
      <c r="W47" s="4"/>
      <c r="X47" s="4"/>
      <c r="Y47" s="4"/>
    </row>
    <row r="48" spans="1:28" hidden="1" x14ac:dyDescent="0.2"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S48" s="4"/>
      <c r="T48" s="4"/>
      <c r="U48" s="4"/>
      <c r="V48" s="4"/>
      <c r="W48" s="4"/>
      <c r="X48" s="4"/>
      <c r="Y48" s="4"/>
    </row>
    <row r="49" spans="2:25" hidden="1" x14ac:dyDescent="0.2"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S49" s="4"/>
      <c r="T49" s="4"/>
      <c r="U49" s="4"/>
      <c r="V49" s="4"/>
      <c r="W49" s="4"/>
      <c r="X49" s="4"/>
      <c r="Y49" s="4"/>
    </row>
    <row r="50" spans="2:25" hidden="1" x14ac:dyDescent="0.2"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S50" s="4"/>
      <c r="T50" s="4"/>
      <c r="U50" s="4"/>
      <c r="V50" s="4"/>
      <c r="W50" s="4"/>
      <c r="X50" s="4"/>
      <c r="Y50" s="4"/>
    </row>
    <row r="51" spans="2:25" hidden="1" x14ac:dyDescent="0.2"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S51" s="4"/>
      <c r="T51" s="4"/>
      <c r="U51" s="4"/>
      <c r="V51" s="4"/>
      <c r="W51" s="4"/>
      <c r="X51" s="4"/>
      <c r="Y51" s="4"/>
    </row>
    <row r="52" spans="2:25" hidden="1" x14ac:dyDescent="0.2"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S52" s="4"/>
      <c r="T52" s="4"/>
      <c r="U52" s="4"/>
      <c r="V52" s="4"/>
      <c r="W52" s="4"/>
      <c r="X52" s="4"/>
      <c r="Y52" s="4"/>
    </row>
    <row r="53" spans="2:25" hidden="1" x14ac:dyDescent="0.2"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S53" s="4"/>
      <c r="T53" s="4"/>
      <c r="U53" s="4"/>
      <c r="V53" s="4"/>
      <c r="W53" s="4"/>
      <c r="X53" s="4"/>
      <c r="Y53" s="4"/>
    </row>
    <row r="54" spans="2:25" hidden="1" x14ac:dyDescent="0.2"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S54" s="4"/>
      <c r="T54" s="4"/>
      <c r="U54" s="4"/>
      <c r="V54" s="4"/>
      <c r="W54" s="4"/>
      <c r="X54" s="4"/>
      <c r="Y54" s="4"/>
    </row>
    <row r="55" spans="2:25" hidden="1" x14ac:dyDescent="0.2"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S55" s="4"/>
      <c r="T55" s="4"/>
      <c r="U55" s="4"/>
      <c r="V55" s="4"/>
      <c r="W55" s="4"/>
      <c r="X55" s="4"/>
      <c r="Y55" s="4"/>
    </row>
    <row r="56" spans="2:25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S56" s="4"/>
      <c r="T56" s="4"/>
      <c r="U56" s="4"/>
      <c r="V56" s="4"/>
      <c r="W56" s="4"/>
      <c r="X56" s="4"/>
      <c r="Y56" s="4"/>
    </row>
    <row r="57" spans="2:25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S57" s="4"/>
      <c r="T57" s="4"/>
      <c r="U57" s="4"/>
      <c r="V57" s="4"/>
      <c r="W57" s="4"/>
      <c r="X57" s="4"/>
      <c r="Y57" s="4"/>
    </row>
    <row r="58" spans="2:25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S58" s="4"/>
      <c r="T58" s="4"/>
      <c r="U58" s="4"/>
      <c r="V58" s="4"/>
      <c r="W58" s="4"/>
      <c r="X58" s="4"/>
      <c r="Y58" s="4"/>
    </row>
    <row r="59" spans="2:25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S59" s="4"/>
      <c r="T59" s="4"/>
      <c r="U59" s="4"/>
      <c r="V59" s="4"/>
      <c r="W59" s="4"/>
      <c r="X59" s="4"/>
      <c r="Y59" s="4"/>
    </row>
    <row r="60" spans="2:25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S60" s="4"/>
      <c r="T60" s="4"/>
      <c r="U60" s="4"/>
      <c r="V60" s="4"/>
      <c r="W60" s="4"/>
      <c r="X60" s="4"/>
      <c r="Y60" s="4"/>
    </row>
    <row r="61" spans="2:25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S61" s="4"/>
      <c r="T61" s="4"/>
      <c r="U61" s="4"/>
      <c r="V61" s="4"/>
      <c r="W61" s="4"/>
      <c r="X61" s="4"/>
      <c r="Y61" s="4"/>
    </row>
    <row r="62" spans="2:25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S62" s="4"/>
      <c r="T62" s="4"/>
      <c r="U62" s="4"/>
      <c r="V62" s="4"/>
      <c r="W62" s="4"/>
      <c r="X62" s="4"/>
      <c r="Y62" s="4"/>
    </row>
    <row r="63" spans="2:25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S63" s="4"/>
      <c r="T63" s="4"/>
      <c r="U63" s="4"/>
      <c r="V63" s="4"/>
      <c r="W63" s="4"/>
      <c r="X63" s="4"/>
      <c r="Y63" s="4"/>
    </row>
    <row r="64" spans="2:25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S64" s="4"/>
      <c r="T64" s="4"/>
      <c r="U64" s="4"/>
      <c r="V64" s="4"/>
      <c r="W64" s="4"/>
      <c r="X64" s="4"/>
      <c r="Y64" s="4"/>
    </row>
    <row r="65" spans="2:25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S65" s="4"/>
      <c r="T65" s="4"/>
      <c r="U65" s="4"/>
      <c r="V65" s="4"/>
      <c r="W65" s="4"/>
      <c r="X65" s="4"/>
      <c r="Y65" s="4"/>
    </row>
    <row r="66" spans="2:25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S66" s="4"/>
      <c r="T66" s="4"/>
      <c r="U66" s="4"/>
      <c r="V66" s="4"/>
      <c r="W66" s="4"/>
      <c r="X66" s="4"/>
      <c r="Y66" s="4"/>
    </row>
    <row r="67" spans="2:25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S67" s="4"/>
      <c r="T67" s="4"/>
      <c r="U67" s="4"/>
      <c r="V67" s="4"/>
      <c r="W67" s="4"/>
      <c r="X67" s="4"/>
      <c r="Y67" s="4"/>
    </row>
    <row r="68" spans="2:25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S68" s="4"/>
      <c r="T68" s="4"/>
      <c r="U68" s="4"/>
      <c r="V68" s="4"/>
      <c r="W68" s="4"/>
      <c r="X68" s="4"/>
      <c r="Y68" s="4"/>
    </row>
    <row r="69" spans="2:25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S69" s="4"/>
      <c r="T69" s="4"/>
      <c r="U69" s="4"/>
      <c r="V69" s="4"/>
      <c r="W69" s="4"/>
      <c r="X69" s="4"/>
      <c r="Y69" s="4"/>
    </row>
    <row r="70" spans="2:25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S70" s="4"/>
      <c r="T70" s="4"/>
      <c r="U70" s="4"/>
      <c r="V70" s="4"/>
      <c r="W70" s="4"/>
      <c r="X70" s="4"/>
      <c r="Y70" s="4"/>
    </row>
    <row r="71" spans="2:25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S71" s="4"/>
      <c r="T71" s="4"/>
      <c r="U71" s="4"/>
      <c r="V71" s="4"/>
      <c r="W71" s="4"/>
      <c r="X71" s="4"/>
      <c r="Y71" s="4"/>
    </row>
    <row r="72" spans="2:25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S72" s="4"/>
      <c r="T72" s="4"/>
      <c r="U72" s="4"/>
      <c r="V72" s="4"/>
      <c r="W72" s="4"/>
      <c r="X72" s="4"/>
      <c r="Y72" s="4"/>
    </row>
    <row r="73" spans="2:25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S73" s="4"/>
      <c r="T73" s="4"/>
      <c r="U73" s="4"/>
      <c r="V73" s="4"/>
      <c r="W73" s="4"/>
      <c r="X73" s="4"/>
      <c r="Y73" s="4"/>
    </row>
    <row r="74" spans="2:25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S74" s="4"/>
      <c r="T74" s="4"/>
      <c r="U74" s="4"/>
      <c r="V74" s="4"/>
      <c r="W74" s="4"/>
      <c r="X74" s="4"/>
      <c r="Y74" s="4"/>
    </row>
    <row r="75" spans="2:25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4"/>
      <c r="T75" s="4"/>
      <c r="U75" s="4"/>
      <c r="V75" s="4"/>
      <c r="W75" s="4"/>
      <c r="X75" s="4"/>
      <c r="Y75" s="4"/>
    </row>
    <row r="76" spans="2:25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25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25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25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25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2:16" hidden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2:16" hidden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2:16" hidden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2:16" hidden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2:16" hidden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2:16" hidden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2:16" hidden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16" hidden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2:16" hidden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16" hidden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16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16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16" hidden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16" hidden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16" hidden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hidden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2:16" hidden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2:16" hidden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2:16" hidden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hidden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2:16" hidden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2:16" hidden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2:16" hidden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hidden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2:16" hidden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2:16" hidden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2:16" hidden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hidden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2:16" hidden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2:16" hidden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2:16" hidden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hidden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2:16" hidden="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2:16" hidden="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2:16" hidden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2:16" hidden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hidden="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2:16" hidden="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2:16" hidden="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2:16" hidden="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hidden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2:16" hidden="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2:16" hidden="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hidden="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hidden="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2:16" hidden="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2:16" hidden="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2:16" hidden="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2:16" hidden="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2:16" hidden="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2:16" hidden="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2:16" hidden="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2:16" hidden="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2:16" hidden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2:16" hidden="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2:16" hidden="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2:16" hidden="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2:16" hidden="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2:16" hidden="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2:16" hidden="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2:16" hidden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2:16" hidden="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2:16" hidden="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2:16" hidden="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2:16" hidden="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2:16" hidden="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2:16" hidden="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2:16" hidden="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2:16" hidden="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2:16" hidden="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2:16" hidden="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2:16" hidden="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2:16" hidden="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2:16" hidden="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2:16" hidden="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2:16" hidden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2:16" hidden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2:16" hidden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2:16" hidden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2:16" hidden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2:16" hidden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2:16" hidden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2:16" hidden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2:16" hidden="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2:16" hidden="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2:16" hidden="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2:16" hidden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2:16" hidden="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2:16" hidden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2:16" hidden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2:16" hidden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2:16" hidden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2:16" hidden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2:16" hidden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2:16" hidden="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2:16" hidden="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2:16" hidden="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2:16" hidden="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2:16" hidden="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2:16" hidden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2:16" hidden="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2:16" hidden="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2:16" hidden="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2:16" hidden="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2:16" hidden="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2:16" hidden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2:16" hidden="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2:16" hidden="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2:16" hidden="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2:16" hidden="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2:16" hidden="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2:16" hidden="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2:16" hidden="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2:16" hidden="1" x14ac:dyDescent="0.2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2:16" hidden="1" x14ac:dyDescent="0.2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2:16" hidden="1" x14ac:dyDescent="0.2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2:16" hidden="1" x14ac:dyDescent="0.2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2:16" hidden="1" x14ac:dyDescent="0.2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2:16" hidden="1" x14ac:dyDescent="0.2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2:16" hidden="1" x14ac:dyDescent="0.2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2:16" hidden="1" x14ac:dyDescent="0.2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</sheetData>
  <sortState ref="A4:AA43">
    <sortCondition ref="B4:B43"/>
  </sortState>
  <mergeCells count="5"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02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C5" sqref="C5:Y44"/>
    </sheetView>
  </sheetViews>
  <sheetFormatPr defaultColWidth="0" defaultRowHeight="12.75" zeroHeight="1" x14ac:dyDescent="0.2"/>
  <cols>
    <col min="1" max="1" width="49.875" style="2" bestFit="1" customWidth="1"/>
    <col min="2" max="2" width="22.25" style="3" bestFit="1" customWidth="1"/>
    <col min="3" max="16" width="16.625" style="3" customWidth="1"/>
    <col min="17" max="18" width="16.625" style="4" customWidth="1"/>
    <col min="19" max="25" width="16.625" style="3" customWidth="1"/>
    <col min="26" max="16384" width="16.625" style="5" hidden="1"/>
  </cols>
  <sheetData>
    <row r="1" spans="1:165" hidden="1" x14ac:dyDescent="0.2">
      <c r="A1" s="2">
        <f>MIN(PRICE)</f>
        <v>1721810.4319386003</v>
      </c>
    </row>
    <row r="2" spans="1:165" s="13" customFormat="1" hidden="1" x14ac:dyDescent="0.2">
      <c r="A2" s="11" t="s">
        <v>141</v>
      </c>
      <c r="B2" s="6"/>
      <c r="C2" s="6"/>
      <c r="D2" s="6"/>
      <c r="E2" s="6"/>
      <c r="F2" s="6">
        <v>1</v>
      </c>
      <c r="G2" s="6">
        <v>1</v>
      </c>
      <c r="H2" s="6"/>
      <c r="I2" s="6"/>
      <c r="J2" s="6">
        <v>6</v>
      </c>
      <c r="K2" s="6">
        <v>6</v>
      </c>
      <c r="L2" s="6"/>
      <c r="M2" s="6"/>
      <c r="N2" s="6"/>
      <c r="O2" s="6">
        <v>1</v>
      </c>
      <c r="P2" s="6"/>
      <c r="Q2" s="6"/>
      <c r="R2" s="6"/>
      <c r="S2" s="6"/>
      <c r="T2" s="6">
        <v>1</v>
      </c>
      <c r="U2" s="6"/>
      <c r="V2" s="6"/>
      <c r="W2" s="6"/>
      <c r="X2" s="6"/>
      <c r="Y2" s="6"/>
      <c r="Z2" s="6"/>
    </row>
    <row r="3" spans="1:165" s="55" customFormat="1" ht="33.7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65" s="8" customFormat="1" ht="51" x14ac:dyDescent="0.2">
      <c r="A4" s="25" t="s">
        <v>548</v>
      </c>
      <c r="B4" s="25" t="s">
        <v>94</v>
      </c>
      <c r="C4" s="25" t="s">
        <v>221</v>
      </c>
      <c r="D4" s="25" t="s">
        <v>224</v>
      </c>
      <c r="E4" s="25" t="s">
        <v>222</v>
      </c>
      <c r="F4" s="25" t="s">
        <v>225</v>
      </c>
      <c r="G4" s="25" t="s">
        <v>223</v>
      </c>
      <c r="H4" s="25" t="s">
        <v>226</v>
      </c>
      <c r="I4" s="25" t="s">
        <v>119</v>
      </c>
      <c r="J4" s="25" t="s">
        <v>45</v>
      </c>
      <c r="K4" s="25" t="s">
        <v>165</v>
      </c>
      <c r="L4" s="7" t="s">
        <v>367</v>
      </c>
      <c r="M4" s="7" t="s">
        <v>374</v>
      </c>
      <c r="N4" s="7" t="s">
        <v>368</v>
      </c>
      <c r="O4" s="7" t="s">
        <v>375</v>
      </c>
      <c r="P4" s="7" t="s">
        <v>369</v>
      </c>
      <c r="Q4" s="7" t="s">
        <v>376</v>
      </c>
      <c r="R4" s="7" t="s">
        <v>370</v>
      </c>
      <c r="S4" s="7" t="s">
        <v>377</v>
      </c>
      <c r="T4" s="7" t="s">
        <v>371</v>
      </c>
      <c r="U4" s="7" t="s">
        <v>378</v>
      </c>
      <c r="V4" s="7" t="s">
        <v>379</v>
      </c>
      <c r="W4" s="7" t="s">
        <v>380</v>
      </c>
      <c r="X4" s="7" t="s">
        <v>373</v>
      </c>
      <c r="Y4" s="7" t="s">
        <v>381</v>
      </c>
    </row>
    <row r="5" spans="1:165" x14ac:dyDescent="0.2">
      <c r="A5" s="2" t="s">
        <v>166</v>
      </c>
      <c r="B5" s="1" t="s">
        <v>0</v>
      </c>
      <c r="C5" s="9">
        <v>210771.5104</v>
      </c>
      <c r="D5" s="9">
        <v>64668.531600000009</v>
      </c>
      <c r="E5" s="9">
        <v>207178.81420000002</v>
      </c>
      <c r="F5" s="9">
        <v>63470.96620000001</v>
      </c>
      <c r="G5" s="9">
        <v>203586.11800000005</v>
      </c>
      <c r="H5" s="9">
        <v>62273.400800000003</v>
      </c>
      <c r="I5" s="9">
        <v>2993.9135000000006</v>
      </c>
      <c r="J5" s="9">
        <v>5987827</v>
      </c>
      <c r="K5" s="9">
        <v>7185392.4000000004</v>
      </c>
      <c r="L5" s="9">
        <v>4430991.9800000004</v>
      </c>
      <c r="M5" s="9">
        <v>3592696.2</v>
      </c>
      <c r="N5" s="9">
        <v>5149531.2200000007</v>
      </c>
      <c r="O5" s="9">
        <v>3951965.8200000003</v>
      </c>
      <c r="P5" s="9">
        <v>6466853.1600000001</v>
      </c>
      <c r="Q5" s="9">
        <v>4311235.4400000004</v>
      </c>
      <c r="R5" s="9">
        <v>8382957.8000000007</v>
      </c>
      <c r="S5" s="9">
        <v>5029774.6800000006</v>
      </c>
      <c r="T5" s="9">
        <v>16167132.9</v>
      </c>
      <c r="U5" s="9">
        <v>23472281.84</v>
      </c>
      <c r="V5" s="9">
        <v>35687448.920000009</v>
      </c>
      <c r="W5" s="9">
        <v>10418818.98</v>
      </c>
      <c r="X5" s="9">
        <v>7796629.7801600015</v>
      </c>
      <c r="Y5" s="9">
        <v>14849810.960000001</v>
      </c>
      <c r="Z5" s="4">
        <f t="array" ref="Z5">SUM(IF($C$2:$O$2&gt;=1,C5:O5,0))</f>
        <v>17392242.304200001</v>
      </c>
      <c r="AA5" s="5" t="s">
        <v>164</v>
      </c>
      <c r="AB5" s="9"/>
    </row>
    <row r="6" spans="1:165" x14ac:dyDescent="0.2">
      <c r="A6" s="2" t="s">
        <v>167</v>
      </c>
      <c r="B6" s="1" t="s">
        <v>0</v>
      </c>
      <c r="C6" s="9">
        <v>123782.75487480001</v>
      </c>
      <c r="D6" s="9">
        <v>41192.657063800005</v>
      </c>
      <c r="E6" s="9">
        <v>123782.75487480001</v>
      </c>
      <c r="F6" s="9">
        <v>41192.657063800005</v>
      </c>
      <c r="G6" s="9">
        <v>123782.75487480001</v>
      </c>
      <c r="H6" s="9">
        <v>41192.657063800005</v>
      </c>
      <c r="I6" s="9">
        <v>1.1975654000000002</v>
      </c>
      <c r="J6" s="9">
        <v>479026.16000000003</v>
      </c>
      <c r="K6" s="9">
        <v>479026.16000000003</v>
      </c>
      <c r="L6" s="9">
        <v>598782.70000000007</v>
      </c>
      <c r="M6" s="9">
        <v>598782.70000000007</v>
      </c>
      <c r="N6" s="9">
        <v>598782.70000000007</v>
      </c>
      <c r="O6" s="9">
        <v>598782.70000000007</v>
      </c>
      <c r="P6" s="9">
        <v>598782.70000000007</v>
      </c>
      <c r="Q6" s="9">
        <v>598782.70000000007</v>
      </c>
      <c r="R6" s="9">
        <v>598782.70000000007</v>
      </c>
      <c r="S6" s="9">
        <v>598782.70000000007</v>
      </c>
      <c r="T6" s="9">
        <v>598782.70000000007</v>
      </c>
      <c r="U6" s="9">
        <v>598782.70000000007</v>
      </c>
      <c r="V6" s="9">
        <v>598782.70000000007</v>
      </c>
      <c r="W6" s="9">
        <v>598782.70000000007</v>
      </c>
      <c r="X6" s="9">
        <v>598782.70000000007</v>
      </c>
      <c r="Y6" s="9">
        <v>598782.70000000007</v>
      </c>
      <c r="Z6" s="4">
        <f t="array" ref="Z6">SUM(IF($C$2:$O$2&gt;=1,C6:O6,0))</f>
        <v>1721810.4319386003</v>
      </c>
      <c r="AA6" s="5" t="s">
        <v>164</v>
      </c>
      <c r="AB6" s="9"/>
    </row>
    <row r="7" spans="1:165" x14ac:dyDescent="0.2">
      <c r="A7" s="2" t="s">
        <v>168</v>
      </c>
      <c r="B7" s="1" t="s">
        <v>0</v>
      </c>
      <c r="C7" s="9">
        <v>238315.51460000002</v>
      </c>
      <c r="D7" s="9">
        <v>82632.012600000016</v>
      </c>
      <c r="E7" s="9">
        <v>238315.51460000002</v>
      </c>
      <c r="F7" s="9">
        <v>82632.012600000016</v>
      </c>
      <c r="G7" s="9">
        <v>238315.51460000002</v>
      </c>
      <c r="H7" s="9">
        <v>82632.012600000016</v>
      </c>
      <c r="I7" s="9">
        <v>359.26962000000003</v>
      </c>
      <c r="J7" s="9">
        <v>9580523.2000000011</v>
      </c>
      <c r="K7" s="9">
        <v>9580523.2000000011</v>
      </c>
      <c r="L7" s="9">
        <v>2993913.5</v>
      </c>
      <c r="M7" s="9">
        <v>2993913.5</v>
      </c>
      <c r="N7" s="9">
        <v>2993913.5</v>
      </c>
      <c r="O7" s="9">
        <v>2993913.5</v>
      </c>
      <c r="P7" s="9">
        <v>2993913.5</v>
      </c>
      <c r="Q7" s="9">
        <v>2993913.5</v>
      </c>
      <c r="R7" s="9">
        <v>2993913.5</v>
      </c>
      <c r="S7" s="9">
        <v>2993913.5</v>
      </c>
      <c r="T7" s="9">
        <v>2993913.5</v>
      </c>
      <c r="U7" s="9">
        <v>2993913.5</v>
      </c>
      <c r="V7" s="9">
        <v>2993913.5</v>
      </c>
      <c r="W7" s="9">
        <v>2993913.5</v>
      </c>
      <c r="X7" s="9">
        <v>2993913.5</v>
      </c>
      <c r="Y7" s="9">
        <v>2993913.5</v>
      </c>
      <c r="Z7" s="4">
        <f t="array" ref="Z7">SUM(IF($C$2:$O$2&gt;=1,C7:O7,0))</f>
        <v>22475907.427200004</v>
      </c>
      <c r="AA7" s="5" t="s">
        <v>164</v>
      </c>
      <c r="AB7" s="9"/>
    </row>
    <row r="8" spans="1:165" x14ac:dyDescent="0.2">
      <c r="A8" s="2" t="s">
        <v>169</v>
      </c>
      <c r="B8" s="1" t="s">
        <v>0</v>
      </c>
      <c r="C8" s="9">
        <v>221429.84246000004</v>
      </c>
      <c r="D8" s="9">
        <v>76524.429060000009</v>
      </c>
      <c r="E8" s="9">
        <v>219034.71166000003</v>
      </c>
      <c r="F8" s="9">
        <v>71734.167460000011</v>
      </c>
      <c r="G8" s="9">
        <v>215442.01546000002</v>
      </c>
      <c r="H8" s="9">
        <v>68141.471260000006</v>
      </c>
      <c r="I8" s="9">
        <v>23951.308000000005</v>
      </c>
      <c r="J8" s="9">
        <v>10778088.600000001</v>
      </c>
      <c r="K8" s="9">
        <v>14370784.800000001</v>
      </c>
      <c r="L8" s="9">
        <v>598782.70000000007</v>
      </c>
      <c r="M8" s="9">
        <v>119756.54000000001</v>
      </c>
      <c r="N8" s="9">
        <v>598782.70000000007</v>
      </c>
      <c r="O8" s="9">
        <v>119756.54000000001</v>
      </c>
      <c r="P8" s="9">
        <v>1317321.9400000002</v>
      </c>
      <c r="Q8" s="9">
        <v>179634.81</v>
      </c>
      <c r="R8" s="9">
        <v>1317321.9400000002</v>
      </c>
      <c r="S8" s="9">
        <v>179634.81</v>
      </c>
      <c r="T8" s="9">
        <v>1916104.6400000001</v>
      </c>
      <c r="U8" s="9">
        <v>1916104.6400000001</v>
      </c>
      <c r="V8" s="9">
        <v>1916104.6400000001</v>
      </c>
      <c r="W8" s="9">
        <v>359269.62</v>
      </c>
      <c r="X8" s="9">
        <v>359269.62</v>
      </c>
      <c r="Y8" s="9">
        <v>359269.62</v>
      </c>
      <c r="Z8" s="4">
        <f t="array" ref="Z8">SUM(IF($C$2:$O$2&gt;=1,C8:O8,0))</f>
        <v>25555806.122919999</v>
      </c>
      <c r="AA8" s="5" t="s">
        <v>164</v>
      </c>
      <c r="AB8" s="9"/>
    </row>
    <row r="9" spans="1:165" x14ac:dyDescent="0.2">
      <c r="A9" s="2" t="s">
        <v>126</v>
      </c>
      <c r="B9" s="1" t="s">
        <v>1</v>
      </c>
      <c r="C9" s="9">
        <v>235932.35945400005</v>
      </c>
      <c r="D9" s="9">
        <v>81805.692474000025</v>
      </c>
      <c r="E9" s="9">
        <v>226399.73887000003</v>
      </c>
      <c r="F9" s="9">
        <v>78500.411970000016</v>
      </c>
      <c r="G9" s="9">
        <v>219250.27343200002</v>
      </c>
      <c r="H9" s="9">
        <v>76021.451592000012</v>
      </c>
      <c r="I9" s="9">
        <v>1676.5915600000003</v>
      </c>
      <c r="J9" s="9">
        <v>1077808.8600000001</v>
      </c>
      <c r="K9" s="9">
        <v>1017930.5900000001</v>
      </c>
      <c r="L9" s="9">
        <v>8305116.0490000006</v>
      </c>
      <c r="M9" s="9">
        <v>5161506.8740000008</v>
      </c>
      <c r="N9" s="9">
        <v>8906293.8798000012</v>
      </c>
      <c r="O9" s="9">
        <v>7101562.8220000006</v>
      </c>
      <c r="P9" s="9">
        <v>9329034.4660000019</v>
      </c>
      <c r="Q9" s="9">
        <v>7532686.3660000013</v>
      </c>
      <c r="R9" s="9">
        <v>10150564.330400001</v>
      </c>
      <c r="S9" s="9">
        <v>7963809.9100000001</v>
      </c>
      <c r="T9" s="9">
        <v>13556440.328000002</v>
      </c>
      <c r="U9" s="9">
        <v>14976752.892400002</v>
      </c>
      <c r="V9" s="9">
        <v>22810028.173800003</v>
      </c>
      <c r="W9" s="9">
        <v>12598388.008000001</v>
      </c>
      <c r="X9" s="9">
        <v>11305017.376000002</v>
      </c>
      <c r="Y9" s="9">
        <v>18885606.358000003</v>
      </c>
      <c r="Z9" s="4">
        <f t="array" ref="Z9">SUM(IF($C$2:$O$2&gt;=1,C9:O9,0))</f>
        <v>9495052.9574020021</v>
      </c>
      <c r="AA9" s="5" t="s">
        <v>164</v>
      </c>
      <c r="AB9" s="9"/>
    </row>
    <row r="10" spans="1:165" x14ac:dyDescent="0.2">
      <c r="A10" s="2" t="s">
        <v>167</v>
      </c>
      <c r="B10" s="1" t="s">
        <v>1</v>
      </c>
      <c r="C10" s="9">
        <v>123782.75487480001</v>
      </c>
      <c r="D10" s="9">
        <v>41192.657063800005</v>
      </c>
      <c r="E10" s="9">
        <v>123782.75487480001</v>
      </c>
      <c r="F10" s="9">
        <v>41192.657063800005</v>
      </c>
      <c r="G10" s="9">
        <v>123782.75487480001</v>
      </c>
      <c r="H10" s="9">
        <v>41192.657063800005</v>
      </c>
      <c r="I10" s="9">
        <v>1.1975654000000002</v>
      </c>
      <c r="J10" s="9">
        <v>479026.16000000003</v>
      </c>
      <c r="K10" s="9">
        <v>479026.16000000003</v>
      </c>
      <c r="L10" s="9">
        <v>598782.70000000007</v>
      </c>
      <c r="M10" s="9">
        <v>598782.70000000007</v>
      </c>
      <c r="N10" s="9">
        <v>598782.70000000007</v>
      </c>
      <c r="O10" s="9">
        <v>598782.70000000007</v>
      </c>
      <c r="P10" s="9">
        <v>598782.70000000007</v>
      </c>
      <c r="Q10" s="9">
        <v>598782.70000000007</v>
      </c>
      <c r="R10" s="9">
        <v>598782.70000000007</v>
      </c>
      <c r="S10" s="9">
        <v>598782.70000000007</v>
      </c>
      <c r="T10" s="9">
        <v>598782.70000000007</v>
      </c>
      <c r="U10" s="9">
        <v>598782.70000000007</v>
      </c>
      <c r="V10" s="9">
        <v>598782.70000000007</v>
      </c>
      <c r="W10" s="9">
        <v>598782.70000000007</v>
      </c>
      <c r="X10" s="9">
        <v>598782.70000000007</v>
      </c>
      <c r="Y10" s="9">
        <v>598782.70000000007</v>
      </c>
      <c r="Z10" s="4">
        <f t="array" ref="Z10">SUM(IF($C$2:$O$2&gt;=1,C10:O10,0))</f>
        <v>1721810.4319386003</v>
      </c>
      <c r="AA10" s="5" t="s">
        <v>164</v>
      </c>
      <c r="AB10" s="9"/>
    </row>
    <row r="11" spans="1:165" x14ac:dyDescent="0.2">
      <c r="A11" s="2" t="s">
        <v>168</v>
      </c>
      <c r="B11" s="1" t="s">
        <v>1</v>
      </c>
      <c r="C11" s="9">
        <v>238315.51460000002</v>
      </c>
      <c r="D11" s="9">
        <v>82632.012600000016</v>
      </c>
      <c r="E11" s="9">
        <v>238315.51460000002</v>
      </c>
      <c r="F11" s="9">
        <v>82632.012600000016</v>
      </c>
      <c r="G11" s="9">
        <v>238315.51460000002</v>
      </c>
      <c r="H11" s="9">
        <v>82632.012600000016</v>
      </c>
      <c r="I11" s="9">
        <v>359.26962000000003</v>
      </c>
      <c r="J11" s="9">
        <v>9580523.2000000011</v>
      </c>
      <c r="K11" s="9">
        <v>9580523.2000000011</v>
      </c>
      <c r="L11" s="9">
        <v>2993913.5</v>
      </c>
      <c r="M11" s="9">
        <v>2993913.5</v>
      </c>
      <c r="N11" s="9">
        <v>2993913.5</v>
      </c>
      <c r="O11" s="9">
        <v>2993913.5</v>
      </c>
      <c r="P11" s="9">
        <v>2993913.5</v>
      </c>
      <c r="Q11" s="9">
        <v>2993913.5</v>
      </c>
      <c r="R11" s="9">
        <v>2993913.5</v>
      </c>
      <c r="S11" s="9">
        <v>2993913.5</v>
      </c>
      <c r="T11" s="9">
        <v>2993913.5</v>
      </c>
      <c r="U11" s="9">
        <v>2993913.5</v>
      </c>
      <c r="V11" s="9">
        <v>2993913.5</v>
      </c>
      <c r="W11" s="9">
        <v>2993913.5</v>
      </c>
      <c r="X11" s="9">
        <v>2993913.5</v>
      </c>
      <c r="Y11" s="9">
        <v>2993913.5</v>
      </c>
      <c r="Z11" s="4">
        <f t="array" ref="Z11">SUM(IF($C$2:$O$2&gt;=1,C11:O11,0))</f>
        <v>22475907.427200004</v>
      </c>
      <c r="AA11" s="5" t="s">
        <v>164</v>
      </c>
      <c r="AB11" s="9"/>
    </row>
    <row r="12" spans="1:165" x14ac:dyDescent="0.2">
      <c r="A12" s="2" t="s">
        <v>170</v>
      </c>
      <c r="B12" s="1" t="s">
        <v>2</v>
      </c>
      <c r="C12" s="9">
        <v>122151.67080000001</v>
      </c>
      <c r="D12" s="9">
        <v>28741.569600000003</v>
      </c>
      <c r="E12" s="9">
        <v>116044.08726000003</v>
      </c>
      <c r="F12" s="9">
        <v>26346.4388</v>
      </c>
      <c r="G12" s="9">
        <v>113529.19992000001</v>
      </c>
      <c r="H12" s="9">
        <v>25148.873400000004</v>
      </c>
      <c r="I12" s="9">
        <v>119.75654000000002</v>
      </c>
      <c r="J12" s="9">
        <v>479026.16000000003</v>
      </c>
      <c r="K12" s="9">
        <v>598782.70000000007</v>
      </c>
      <c r="L12" s="9">
        <v>2874156.96</v>
      </c>
      <c r="M12" s="9">
        <v>2874156.96</v>
      </c>
      <c r="N12" s="9">
        <v>2874156.96</v>
      </c>
      <c r="O12" s="9">
        <v>2874156.96</v>
      </c>
      <c r="P12" s="9">
        <v>2874156.96</v>
      </c>
      <c r="Q12" s="9">
        <v>2874156.96</v>
      </c>
      <c r="R12" s="9">
        <v>2874156.96</v>
      </c>
      <c r="S12" s="9">
        <v>2874156.96</v>
      </c>
      <c r="T12" s="9">
        <v>2874156.96</v>
      </c>
      <c r="U12" s="9">
        <v>2874156.96</v>
      </c>
      <c r="V12" s="9">
        <v>2874156.96</v>
      </c>
      <c r="W12" s="9">
        <v>2874156.96</v>
      </c>
      <c r="X12" s="9">
        <v>2874156.96</v>
      </c>
      <c r="Y12" s="9">
        <v>2874156.96</v>
      </c>
      <c r="Z12" s="4">
        <f t="array" ref="Z12">SUM(IF($C$2:$O$2&gt;=1,C12:O12,0))</f>
        <v>4091841.45872</v>
      </c>
      <c r="AA12" s="5" t="s">
        <v>164</v>
      </c>
      <c r="AB12" s="9"/>
    </row>
    <row r="13" spans="1:165" x14ac:dyDescent="0.2">
      <c r="A13" s="2" t="s">
        <v>133</v>
      </c>
      <c r="B13" s="1" t="s">
        <v>2</v>
      </c>
      <c r="C13" s="9">
        <v>117361.40920000002</v>
      </c>
      <c r="D13" s="9">
        <v>57483.139200000005</v>
      </c>
      <c r="E13" s="9">
        <v>114966.27840000001</v>
      </c>
      <c r="F13" s="9">
        <v>45507.485200000003</v>
      </c>
      <c r="G13" s="9">
        <v>110176.01680000001</v>
      </c>
      <c r="H13" s="9">
        <v>33531.831200000008</v>
      </c>
      <c r="I13" s="9">
        <v>11.975654000000002</v>
      </c>
      <c r="J13" s="9">
        <v>5987827</v>
      </c>
      <c r="K13" s="9">
        <v>9580523.2000000011</v>
      </c>
      <c r="L13" s="9">
        <v>2993913.5</v>
      </c>
      <c r="M13" s="9">
        <v>2993913.5</v>
      </c>
      <c r="N13" s="9">
        <v>2993913.5</v>
      </c>
      <c r="O13" s="9">
        <v>2993913.5</v>
      </c>
      <c r="P13" s="9">
        <v>2993913.5</v>
      </c>
      <c r="Q13" s="9">
        <v>2993913.5</v>
      </c>
      <c r="R13" s="9">
        <v>2993913.5</v>
      </c>
      <c r="S13" s="9">
        <v>2993913.5</v>
      </c>
      <c r="T13" s="9">
        <v>2993913.5</v>
      </c>
      <c r="U13" s="9">
        <v>2993913.5</v>
      </c>
      <c r="V13" s="9">
        <v>2993913.5</v>
      </c>
      <c r="W13" s="9">
        <v>2993913.5</v>
      </c>
      <c r="X13" s="9">
        <v>2993913.5</v>
      </c>
      <c r="Y13" s="9">
        <v>2993913.5</v>
      </c>
      <c r="Z13" s="4">
        <f t="array" ref="Z13">SUM(IF($C$2:$O$2&gt;=1,C13:O13,0))</f>
        <v>18717947.202</v>
      </c>
      <c r="AA13" s="5" t="s">
        <v>164</v>
      </c>
      <c r="AB13" s="9"/>
    </row>
    <row r="14" spans="1:165" x14ac:dyDescent="0.2">
      <c r="A14" s="2" t="s">
        <v>134</v>
      </c>
      <c r="B14" s="1" t="s">
        <v>2</v>
      </c>
      <c r="C14" s="9">
        <v>191610.46400000004</v>
      </c>
      <c r="D14" s="9">
        <v>76644.185600000012</v>
      </c>
      <c r="E14" s="9">
        <v>185622.63700000002</v>
      </c>
      <c r="F14" s="9">
        <v>70656.358600000021</v>
      </c>
      <c r="G14" s="9">
        <v>179634.81</v>
      </c>
      <c r="H14" s="9">
        <v>64668.531600000009</v>
      </c>
      <c r="I14" s="9">
        <v>838.29578000000015</v>
      </c>
      <c r="J14" s="9">
        <v>838295.78</v>
      </c>
      <c r="K14" s="9">
        <v>1197565.4000000001</v>
      </c>
      <c r="L14" s="9">
        <v>1832275.0620000002</v>
      </c>
      <c r="M14" s="9">
        <v>1401151.5180000002</v>
      </c>
      <c r="N14" s="9">
        <v>1832275.0620000002</v>
      </c>
      <c r="O14" s="9">
        <v>1401151.5180000002</v>
      </c>
      <c r="P14" s="9">
        <v>1832275.0620000002</v>
      </c>
      <c r="Q14" s="9">
        <v>1401151.5180000002</v>
      </c>
      <c r="R14" s="9">
        <v>3053791.77</v>
      </c>
      <c r="S14" s="9">
        <v>2335252.5300000003</v>
      </c>
      <c r="T14" s="9">
        <v>4886066.8320000013</v>
      </c>
      <c r="U14" s="9">
        <v>4886066.8320000013</v>
      </c>
      <c r="V14" s="9">
        <v>7939858.6020000009</v>
      </c>
      <c r="W14" s="9">
        <v>3736404.0480000004</v>
      </c>
      <c r="X14" s="9">
        <v>3736404.0480000004</v>
      </c>
      <c r="Y14" s="9">
        <v>6071656.5780000007</v>
      </c>
      <c r="Z14" s="4">
        <f t="array" ref="Z14">SUM(IF($C$2:$O$2&gt;=1,C14:O14,0))</f>
        <v>3687303.8666000003</v>
      </c>
      <c r="AA14" s="5" t="s">
        <v>164</v>
      </c>
      <c r="AB14" s="9"/>
    </row>
    <row r="15" spans="1:165" x14ac:dyDescent="0.2">
      <c r="A15" s="2" t="s">
        <v>76</v>
      </c>
      <c r="B15" s="1" t="s">
        <v>2</v>
      </c>
      <c r="C15" s="9">
        <v>149695.67500000002</v>
      </c>
      <c r="D15" s="9">
        <v>62273.400800000003</v>
      </c>
      <c r="E15" s="9">
        <v>119756.54000000001</v>
      </c>
      <c r="F15" s="9">
        <v>52692.8776</v>
      </c>
      <c r="G15" s="9">
        <v>107780.88600000001</v>
      </c>
      <c r="H15" s="9">
        <v>47902.616000000009</v>
      </c>
      <c r="I15" s="9">
        <v>47902.616000000009</v>
      </c>
      <c r="J15" s="9">
        <v>47902616</v>
      </c>
      <c r="K15" s="9">
        <v>59878270</v>
      </c>
      <c r="L15" s="9">
        <v>8382957.8000000007</v>
      </c>
      <c r="M15" s="9">
        <v>8382958.9975654008</v>
      </c>
      <c r="N15" s="9">
        <v>25148873.400000002</v>
      </c>
      <c r="O15" s="9">
        <v>25148873.400000002</v>
      </c>
      <c r="P15" s="9">
        <v>33531831.200000003</v>
      </c>
      <c r="Q15" s="9">
        <v>33531831.200000003</v>
      </c>
      <c r="R15" s="9">
        <v>41914789</v>
      </c>
      <c r="S15" s="9">
        <v>41914789</v>
      </c>
      <c r="T15" s="9">
        <v>50297746.800000004</v>
      </c>
      <c r="U15" s="9">
        <v>58680704.600000001</v>
      </c>
      <c r="V15" s="9">
        <v>67063662.400000006</v>
      </c>
      <c r="W15" s="9">
        <v>58680704.600000001</v>
      </c>
      <c r="X15" s="9">
        <v>50297746.800000004</v>
      </c>
      <c r="Y15" s="9">
        <v>67063662.400000006</v>
      </c>
      <c r="Z15" s="4">
        <f t="array" ref="Z15">SUM(IF($C$2:$O$2&gt;=1,C15:O15,0))</f>
        <v>133090233.1636</v>
      </c>
      <c r="AA15" s="5" t="s">
        <v>164</v>
      </c>
      <c r="AB15" s="9"/>
    </row>
    <row r="16" spans="1:165" x14ac:dyDescent="0.2">
      <c r="A16" s="2" t="s">
        <v>166</v>
      </c>
      <c r="B16" s="1" t="s">
        <v>2</v>
      </c>
      <c r="C16" s="9">
        <v>210771.5104</v>
      </c>
      <c r="D16" s="9">
        <v>64668.531600000009</v>
      </c>
      <c r="E16" s="9">
        <v>207178.81420000002</v>
      </c>
      <c r="F16" s="9">
        <v>63470.96620000001</v>
      </c>
      <c r="G16" s="9">
        <v>203586.11800000005</v>
      </c>
      <c r="H16" s="9">
        <v>62273.400800000003</v>
      </c>
      <c r="I16" s="9">
        <v>2993.9135000000006</v>
      </c>
      <c r="J16" s="9">
        <v>5987827</v>
      </c>
      <c r="K16" s="9">
        <v>7185392.4000000004</v>
      </c>
      <c r="L16" s="9">
        <v>4430991.9800000004</v>
      </c>
      <c r="M16" s="9">
        <v>3592696.2</v>
      </c>
      <c r="N16" s="9">
        <v>5149531.2200000007</v>
      </c>
      <c r="O16" s="9">
        <v>3951965.8200000003</v>
      </c>
      <c r="P16" s="9">
        <v>6466853.1600000001</v>
      </c>
      <c r="Q16" s="9">
        <v>4311235.4400000004</v>
      </c>
      <c r="R16" s="9">
        <v>8382957.8000000007</v>
      </c>
      <c r="S16" s="9">
        <v>5029774.6800000006</v>
      </c>
      <c r="T16" s="9">
        <v>16167132.9</v>
      </c>
      <c r="U16" s="9">
        <v>23472281.84</v>
      </c>
      <c r="V16" s="9">
        <v>35687448.920000009</v>
      </c>
      <c r="W16" s="9">
        <v>10418818.98</v>
      </c>
      <c r="X16" s="9">
        <v>7796629.7801600015</v>
      </c>
      <c r="Y16" s="9">
        <v>14849810.960000001</v>
      </c>
      <c r="Z16" s="4">
        <f t="array" ref="Z16">SUM(IF($C$2:$O$2&gt;=1,C16:O16,0))</f>
        <v>17392242.304200001</v>
      </c>
      <c r="AA16" s="5" t="s">
        <v>164</v>
      </c>
      <c r="AB16" s="9"/>
    </row>
    <row r="17" spans="1:28" x14ac:dyDescent="0.2">
      <c r="A17" s="2" t="s">
        <v>167</v>
      </c>
      <c r="B17" s="1" t="s">
        <v>2</v>
      </c>
      <c r="C17" s="9">
        <v>123782.75487480001</v>
      </c>
      <c r="D17" s="9">
        <v>41192.657063800005</v>
      </c>
      <c r="E17" s="9">
        <v>123782.75487480001</v>
      </c>
      <c r="F17" s="9">
        <v>41192.657063800005</v>
      </c>
      <c r="G17" s="9">
        <v>123782.75487480001</v>
      </c>
      <c r="H17" s="9">
        <v>41192.657063800005</v>
      </c>
      <c r="I17" s="9">
        <v>1.1975654000000002</v>
      </c>
      <c r="J17" s="9">
        <v>479026.16000000003</v>
      </c>
      <c r="K17" s="9">
        <v>479026.16000000003</v>
      </c>
      <c r="L17" s="9">
        <v>598782.70000000007</v>
      </c>
      <c r="M17" s="9">
        <v>598782.70000000007</v>
      </c>
      <c r="N17" s="9">
        <v>598782.70000000007</v>
      </c>
      <c r="O17" s="9">
        <v>598782.70000000007</v>
      </c>
      <c r="P17" s="9">
        <v>598782.70000000007</v>
      </c>
      <c r="Q17" s="9">
        <v>598782.70000000007</v>
      </c>
      <c r="R17" s="9">
        <v>598782.70000000007</v>
      </c>
      <c r="S17" s="9">
        <v>598782.70000000007</v>
      </c>
      <c r="T17" s="9">
        <v>598782.70000000007</v>
      </c>
      <c r="U17" s="9">
        <v>598782.70000000007</v>
      </c>
      <c r="V17" s="9">
        <v>598782.70000000007</v>
      </c>
      <c r="W17" s="9">
        <v>598782.70000000007</v>
      </c>
      <c r="X17" s="9">
        <v>598782.70000000007</v>
      </c>
      <c r="Y17" s="9">
        <v>598782.70000000007</v>
      </c>
      <c r="Z17" s="4">
        <f t="array" ref="Z17">SUM(IF($C$2:$O$2&gt;=1,C17:O17,0))</f>
        <v>1721810.4319386003</v>
      </c>
      <c r="AA17" s="5" t="s">
        <v>164</v>
      </c>
      <c r="AB17" s="9"/>
    </row>
    <row r="18" spans="1:28" x14ac:dyDescent="0.2">
      <c r="A18" s="2" t="s">
        <v>168</v>
      </c>
      <c r="B18" s="1" t="s">
        <v>2</v>
      </c>
      <c r="C18" s="9">
        <v>238315.51460000002</v>
      </c>
      <c r="D18" s="9">
        <v>82632.012600000016</v>
      </c>
      <c r="E18" s="9">
        <v>238315.51460000002</v>
      </c>
      <c r="F18" s="9">
        <v>82632.012600000016</v>
      </c>
      <c r="G18" s="9">
        <v>238315.51460000002</v>
      </c>
      <c r="H18" s="9">
        <v>82632.012600000016</v>
      </c>
      <c r="I18" s="9">
        <v>359.26962000000003</v>
      </c>
      <c r="J18" s="9">
        <v>9580523.2000000011</v>
      </c>
      <c r="K18" s="9">
        <v>9580523.2000000011</v>
      </c>
      <c r="L18" s="9">
        <v>2993913.5</v>
      </c>
      <c r="M18" s="9">
        <v>2993913.5</v>
      </c>
      <c r="N18" s="9">
        <v>2993913.5</v>
      </c>
      <c r="O18" s="9">
        <v>2993913.5</v>
      </c>
      <c r="P18" s="9">
        <v>2993913.5</v>
      </c>
      <c r="Q18" s="9">
        <v>2993913.5</v>
      </c>
      <c r="R18" s="9">
        <v>2993913.5</v>
      </c>
      <c r="S18" s="9">
        <v>2993913.5</v>
      </c>
      <c r="T18" s="9">
        <v>2993913.5</v>
      </c>
      <c r="U18" s="9">
        <v>2993913.5</v>
      </c>
      <c r="V18" s="9">
        <v>2993913.5</v>
      </c>
      <c r="W18" s="9">
        <v>2993913.5</v>
      </c>
      <c r="X18" s="9">
        <v>2993913.5</v>
      </c>
      <c r="Y18" s="9">
        <v>2993913.5</v>
      </c>
      <c r="Z18" s="4">
        <f t="array" ref="Z18">SUM(IF($C$2:$O$2&gt;=1,C18:O18,0))</f>
        <v>22475907.427200004</v>
      </c>
      <c r="AA18" s="5" t="s">
        <v>164</v>
      </c>
      <c r="AB18" s="9"/>
    </row>
    <row r="19" spans="1:28" x14ac:dyDescent="0.2">
      <c r="A19" s="2" t="s">
        <v>136</v>
      </c>
      <c r="B19" s="1" t="s">
        <v>2</v>
      </c>
      <c r="C19" s="9">
        <v>147300.5442</v>
      </c>
      <c r="D19" s="9">
        <v>45507.485200000003</v>
      </c>
      <c r="E19" s="9">
        <v>137720.02100000001</v>
      </c>
      <c r="F19" s="9">
        <v>40717.223600000005</v>
      </c>
      <c r="G19" s="9">
        <v>125744.36700000001</v>
      </c>
      <c r="H19" s="9">
        <v>37124.527399999999</v>
      </c>
      <c r="I19" s="9">
        <v>177239.67920000001</v>
      </c>
      <c r="J19" s="9">
        <v>177239.67920000001</v>
      </c>
      <c r="K19" s="9">
        <v>177239.67920000001</v>
      </c>
      <c r="L19" s="9">
        <v>2993913.5</v>
      </c>
      <c r="M19" s="9">
        <v>2993913.5</v>
      </c>
      <c r="N19" s="9">
        <v>2993913.5</v>
      </c>
      <c r="O19" s="9">
        <v>2993913.5</v>
      </c>
      <c r="P19" s="9">
        <v>2993913.5</v>
      </c>
      <c r="Q19" s="9">
        <v>2993913.5</v>
      </c>
      <c r="R19" s="9">
        <v>2993913.5</v>
      </c>
      <c r="S19" s="9">
        <v>2993913.5</v>
      </c>
      <c r="T19" s="9">
        <v>2993913.5</v>
      </c>
      <c r="U19" s="9">
        <v>2993913.5</v>
      </c>
      <c r="V19" s="9">
        <v>2993913.5</v>
      </c>
      <c r="W19" s="9">
        <v>2993913.5</v>
      </c>
      <c r="X19" s="9">
        <v>2993913.5</v>
      </c>
      <c r="Y19" s="9">
        <v>2993913.5</v>
      </c>
      <c r="Z19" s="4">
        <f t="array" ref="Z19">SUM(IF($C$2:$O$2&gt;=1,C19:O19,0))</f>
        <v>3514854.449</v>
      </c>
      <c r="AA19" s="5" t="s">
        <v>164</v>
      </c>
      <c r="AB19" s="9"/>
    </row>
    <row r="20" spans="1:28" x14ac:dyDescent="0.2">
      <c r="A20" s="2" t="s">
        <v>168</v>
      </c>
      <c r="B20" s="1" t="s">
        <v>3</v>
      </c>
      <c r="C20" s="9">
        <v>238315.51460000002</v>
      </c>
      <c r="D20" s="9">
        <v>82632.012600000016</v>
      </c>
      <c r="E20" s="9">
        <v>238315.51460000002</v>
      </c>
      <c r="F20" s="9">
        <v>82632.012600000016</v>
      </c>
      <c r="G20" s="9">
        <v>238315.51460000002</v>
      </c>
      <c r="H20" s="9">
        <v>82632.012600000016</v>
      </c>
      <c r="I20" s="9">
        <v>359.26962000000003</v>
      </c>
      <c r="J20" s="9">
        <v>9580523.2000000011</v>
      </c>
      <c r="K20" s="9">
        <v>9580523.2000000011</v>
      </c>
      <c r="L20" s="9">
        <v>2993913.5</v>
      </c>
      <c r="M20" s="9">
        <v>2993913.5</v>
      </c>
      <c r="N20" s="9">
        <v>2993913.5</v>
      </c>
      <c r="O20" s="9">
        <v>2993913.5</v>
      </c>
      <c r="P20" s="9">
        <v>2993913.5</v>
      </c>
      <c r="Q20" s="9">
        <v>2993913.5</v>
      </c>
      <c r="R20" s="9">
        <v>2993913.5</v>
      </c>
      <c r="S20" s="9">
        <v>2993913.5</v>
      </c>
      <c r="T20" s="9">
        <v>2993913.5</v>
      </c>
      <c r="U20" s="9">
        <v>2993913.5</v>
      </c>
      <c r="V20" s="9">
        <v>2993913.5</v>
      </c>
      <c r="W20" s="9">
        <v>2993913.5</v>
      </c>
      <c r="X20" s="9">
        <v>2993913.5</v>
      </c>
      <c r="Y20" s="9">
        <v>2993913.5</v>
      </c>
      <c r="Z20" s="4">
        <f t="array" ref="Z20">SUM(IF($C$2:$O$2&gt;=1,C20:O20,0))</f>
        <v>22475907.427200004</v>
      </c>
      <c r="AA20" s="5" t="s">
        <v>164</v>
      </c>
      <c r="AB20" s="9"/>
    </row>
    <row r="21" spans="1:28" x14ac:dyDescent="0.2">
      <c r="A21" s="2" t="s">
        <v>126</v>
      </c>
      <c r="B21" s="1" t="s">
        <v>3</v>
      </c>
      <c r="C21" s="9">
        <v>235932.35945400005</v>
      </c>
      <c r="D21" s="9">
        <v>81805.692474000025</v>
      </c>
      <c r="E21" s="9">
        <v>226399.73887000003</v>
      </c>
      <c r="F21" s="9">
        <v>78500.411970000016</v>
      </c>
      <c r="G21" s="9">
        <v>219250.27343200002</v>
      </c>
      <c r="H21" s="9">
        <v>76021.451592000012</v>
      </c>
      <c r="I21" s="9">
        <v>1676.5915600000003</v>
      </c>
      <c r="J21" s="9">
        <v>1077808.8600000001</v>
      </c>
      <c r="K21" s="9">
        <v>1017930.5900000001</v>
      </c>
      <c r="L21" s="9">
        <v>8305116.0490000006</v>
      </c>
      <c r="M21" s="9">
        <v>5161506.8740000008</v>
      </c>
      <c r="N21" s="9">
        <v>8906293.8798000012</v>
      </c>
      <c r="O21" s="9">
        <v>7101562.8220000006</v>
      </c>
      <c r="P21" s="9">
        <v>9329034.4660000019</v>
      </c>
      <c r="Q21" s="9">
        <v>7532686.3660000013</v>
      </c>
      <c r="R21" s="9">
        <v>10150564.330400001</v>
      </c>
      <c r="S21" s="9">
        <v>7963809.9100000001</v>
      </c>
      <c r="T21" s="9">
        <v>13556440.328000002</v>
      </c>
      <c r="U21" s="9">
        <v>14976752.892400002</v>
      </c>
      <c r="V21" s="9">
        <v>22810028.173800003</v>
      </c>
      <c r="W21" s="9">
        <v>12598388.008000001</v>
      </c>
      <c r="X21" s="9">
        <v>11305017.376000002</v>
      </c>
      <c r="Y21" s="9">
        <v>18885606.358000003</v>
      </c>
      <c r="Z21" s="4">
        <f t="array" ref="Z21">SUM(IF($C$2:$O$2&gt;=1,C21:O21,0))</f>
        <v>9495052.9574020021</v>
      </c>
      <c r="AA21" s="5" t="s">
        <v>164</v>
      </c>
      <c r="AB21" s="9"/>
    </row>
    <row r="22" spans="1:28" x14ac:dyDescent="0.2">
      <c r="A22" s="2" t="s">
        <v>167</v>
      </c>
      <c r="B22" s="1" t="s">
        <v>4</v>
      </c>
      <c r="C22" s="9">
        <v>123782.75487480001</v>
      </c>
      <c r="D22" s="9">
        <v>41192.657063800005</v>
      </c>
      <c r="E22" s="9">
        <v>123782.75487480001</v>
      </c>
      <c r="F22" s="9">
        <v>41192.657063800005</v>
      </c>
      <c r="G22" s="9">
        <v>123782.75487480001</v>
      </c>
      <c r="H22" s="9">
        <v>41192.657063800005</v>
      </c>
      <c r="I22" s="9">
        <v>1.1975654000000002</v>
      </c>
      <c r="J22" s="9">
        <v>479026.16000000003</v>
      </c>
      <c r="K22" s="9">
        <v>479026.16000000003</v>
      </c>
      <c r="L22" s="9">
        <v>598782.70000000007</v>
      </c>
      <c r="M22" s="9">
        <v>598782.70000000007</v>
      </c>
      <c r="N22" s="9">
        <v>598782.70000000007</v>
      </c>
      <c r="O22" s="9">
        <v>598782.70000000007</v>
      </c>
      <c r="P22" s="9">
        <v>598782.70000000007</v>
      </c>
      <c r="Q22" s="9">
        <v>598782.70000000007</v>
      </c>
      <c r="R22" s="9">
        <v>598782.70000000007</v>
      </c>
      <c r="S22" s="9">
        <v>598782.70000000007</v>
      </c>
      <c r="T22" s="9">
        <v>598782.70000000007</v>
      </c>
      <c r="U22" s="9">
        <v>598782.70000000007</v>
      </c>
      <c r="V22" s="9">
        <v>598782.70000000007</v>
      </c>
      <c r="W22" s="9">
        <v>598782.70000000007</v>
      </c>
      <c r="X22" s="9">
        <v>598782.70000000007</v>
      </c>
      <c r="Y22" s="9">
        <v>598782.70000000007</v>
      </c>
      <c r="Z22" s="4">
        <f t="array" ref="Z22">SUM(IF($C$2:$O$2&gt;=1,C22:O22,0))</f>
        <v>1721810.4319386003</v>
      </c>
      <c r="AA22" s="5" t="s">
        <v>164</v>
      </c>
      <c r="AB22" s="9"/>
    </row>
    <row r="23" spans="1:28" x14ac:dyDescent="0.2">
      <c r="A23" s="2" t="s">
        <v>137</v>
      </c>
      <c r="B23" s="1" t="s">
        <v>4</v>
      </c>
      <c r="C23" s="9">
        <v>240710.64540000001</v>
      </c>
      <c r="D23" s="9">
        <v>85027.143400000015</v>
      </c>
      <c r="E23" s="9">
        <v>238315.51460000002</v>
      </c>
      <c r="F23" s="9">
        <v>82632.012600000016</v>
      </c>
      <c r="G23" s="9">
        <v>235920.38380000004</v>
      </c>
      <c r="H23" s="9">
        <v>80236.881800000017</v>
      </c>
      <c r="I23" s="9">
        <v>77.841751000000031</v>
      </c>
      <c r="J23" s="9">
        <v>20647678.938686602</v>
      </c>
      <c r="K23" s="9">
        <v>20647678.938686602</v>
      </c>
      <c r="L23" s="9">
        <v>4191478.9000000004</v>
      </c>
      <c r="M23" s="9">
        <v>4191478.9000000004</v>
      </c>
      <c r="N23" s="9">
        <v>4191478.9000000004</v>
      </c>
      <c r="O23" s="9">
        <v>4191478.9000000004</v>
      </c>
      <c r="P23" s="9">
        <v>4191478.9000000004</v>
      </c>
      <c r="Q23" s="9">
        <v>4191478.9000000004</v>
      </c>
      <c r="R23" s="9">
        <v>4191478.9000000004</v>
      </c>
      <c r="S23" s="9">
        <v>4191478.9000000004</v>
      </c>
      <c r="T23" s="9">
        <v>4191478.9000000004</v>
      </c>
      <c r="U23" s="9">
        <v>4191478.9000000004</v>
      </c>
      <c r="V23" s="9">
        <v>4191478.9000000004</v>
      </c>
      <c r="W23" s="9">
        <v>4191478.9000000004</v>
      </c>
      <c r="X23" s="9">
        <v>4191478.9000000004</v>
      </c>
      <c r="Y23" s="9">
        <v>4191478.9000000004</v>
      </c>
      <c r="Z23" s="4">
        <f t="array" ref="Z23">SUM(IF($C$2:$O$2&gt;=1,C23:O23,0))</f>
        <v>45805389.173773207</v>
      </c>
      <c r="AA23" s="5" t="s">
        <v>164</v>
      </c>
      <c r="AB23" s="9"/>
    </row>
    <row r="24" spans="1:28" x14ac:dyDescent="0.2">
      <c r="A24" s="2" t="s">
        <v>168</v>
      </c>
      <c r="B24" s="1" t="s">
        <v>4</v>
      </c>
      <c r="C24" s="9">
        <v>238315.51460000002</v>
      </c>
      <c r="D24" s="9">
        <v>82632.012600000016</v>
      </c>
      <c r="E24" s="9">
        <v>238315.51460000002</v>
      </c>
      <c r="F24" s="9">
        <v>82632.012600000016</v>
      </c>
      <c r="G24" s="9">
        <v>238315.51460000002</v>
      </c>
      <c r="H24" s="9">
        <v>82632.012600000016</v>
      </c>
      <c r="I24" s="9">
        <v>359.26962000000003</v>
      </c>
      <c r="J24" s="9">
        <v>9580523.2000000011</v>
      </c>
      <c r="K24" s="9">
        <v>9580523.2000000011</v>
      </c>
      <c r="L24" s="9">
        <v>2993913.5</v>
      </c>
      <c r="M24" s="9">
        <v>2993913.5</v>
      </c>
      <c r="N24" s="9">
        <v>2993913.5</v>
      </c>
      <c r="O24" s="9">
        <v>2993913.5</v>
      </c>
      <c r="P24" s="9">
        <v>2993913.5</v>
      </c>
      <c r="Q24" s="9">
        <v>2993913.5</v>
      </c>
      <c r="R24" s="9">
        <v>2993913.5</v>
      </c>
      <c r="S24" s="9">
        <v>2993913.5</v>
      </c>
      <c r="T24" s="9">
        <v>2993913.5</v>
      </c>
      <c r="U24" s="9">
        <v>2993913.5</v>
      </c>
      <c r="V24" s="9">
        <v>2993913.5</v>
      </c>
      <c r="W24" s="9">
        <v>2993913.5</v>
      </c>
      <c r="X24" s="9">
        <v>2993913.5</v>
      </c>
      <c r="Y24" s="9">
        <v>2993913.5</v>
      </c>
      <c r="Z24" s="4">
        <f t="array" ref="Z24">SUM(IF($C$2:$O$2&gt;=1,C24:O24,0))</f>
        <v>22475907.427200004</v>
      </c>
      <c r="AA24" s="5" t="s">
        <v>164</v>
      </c>
      <c r="AB24" s="9"/>
    </row>
    <row r="25" spans="1:28" x14ac:dyDescent="0.2">
      <c r="A25" s="2" t="s">
        <v>167</v>
      </c>
      <c r="B25" s="1" t="s">
        <v>5</v>
      </c>
      <c r="C25" s="9">
        <v>123782.75487480001</v>
      </c>
      <c r="D25" s="9">
        <v>41192.657063800005</v>
      </c>
      <c r="E25" s="9">
        <v>123782.75487480001</v>
      </c>
      <c r="F25" s="9">
        <v>41192.657063800005</v>
      </c>
      <c r="G25" s="9">
        <v>123782.75487480001</v>
      </c>
      <c r="H25" s="9">
        <v>41192.657063800005</v>
      </c>
      <c r="I25" s="9">
        <v>1.1975654000000002</v>
      </c>
      <c r="J25" s="9">
        <v>479026.16000000003</v>
      </c>
      <c r="K25" s="9">
        <v>479026.16000000003</v>
      </c>
      <c r="L25" s="9">
        <v>598782.70000000007</v>
      </c>
      <c r="M25" s="9">
        <v>598782.70000000007</v>
      </c>
      <c r="N25" s="9">
        <v>598782.70000000007</v>
      </c>
      <c r="O25" s="9">
        <v>598782.70000000007</v>
      </c>
      <c r="P25" s="9">
        <v>598782.70000000007</v>
      </c>
      <c r="Q25" s="9">
        <v>598782.70000000007</v>
      </c>
      <c r="R25" s="9">
        <v>598782.70000000007</v>
      </c>
      <c r="S25" s="9">
        <v>598782.70000000007</v>
      </c>
      <c r="T25" s="9">
        <v>598782.70000000007</v>
      </c>
      <c r="U25" s="9">
        <v>598782.70000000007</v>
      </c>
      <c r="V25" s="9">
        <v>598782.70000000007</v>
      </c>
      <c r="W25" s="9">
        <v>598782.70000000007</v>
      </c>
      <c r="X25" s="9">
        <v>598782.70000000007</v>
      </c>
      <c r="Y25" s="9">
        <v>598782.70000000007</v>
      </c>
      <c r="Z25" s="4">
        <f t="array" ref="Z25">SUM(IF($C$2:$O$2&gt;=1,C25:O25,0))</f>
        <v>1721810.4319386003</v>
      </c>
      <c r="AA25" s="5" t="s">
        <v>164</v>
      </c>
      <c r="AB25" s="9"/>
    </row>
    <row r="26" spans="1:28" x14ac:dyDescent="0.2">
      <c r="A26" s="2" t="s">
        <v>168</v>
      </c>
      <c r="B26" s="1" t="s">
        <v>5</v>
      </c>
      <c r="C26" s="9">
        <v>238315.51460000002</v>
      </c>
      <c r="D26" s="9">
        <v>82632.012600000016</v>
      </c>
      <c r="E26" s="9">
        <v>238315.51460000002</v>
      </c>
      <c r="F26" s="9">
        <v>82632.012600000016</v>
      </c>
      <c r="G26" s="9">
        <v>238315.51460000002</v>
      </c>
      <c r="H26" s="9">
        <v>82632.012600000016</v>
      </c>
      <c r="I26" s="9">
        <v>359.26962000000003</v>
      </c>
      <c r="J26" s="9">
        <v>9580523.2000000011</v>
      </c>
      <c r="K26" s="9">
        <v>9580523.2000000011</v>
      </c>
      <c r="L26" s="9">
        <v>2993913.5</v>
      </c>
      <c r="M26" s="9">
        <v>2993913.5</v>
      </c>
      <c r="N26" s="9">
        <v>2993913.5</v>
      </c>
      <c r="O26" s="9">
        <v>2993913.5</v>
      </c>
      <c r="P26" s="9">
        <v>2993913.5</v>
      </c>
      <c r="Q26" s="9">
        <v>2993913.5</v>
      </c>
      <c r="R26" s="9">
        <v>2993913.5</v>
      </c>
      <c r="S26" s="9">
        <v>2993913.5</v>
      </c>
      <c r="T26" s="9">
        <v>2993913.5</v>
      </c>
      <c r="U26" s="9">
        <v>2993913.5</v>
      </c>
      <c r="V26" s="9">
        <v>2993913.5</v>
      </c>
      <c r="W26" s="9">
        <v>2993913.5</v>
      </c>
      <c r="X26" s="9">
        <v>2993913.5</v>
      </c>
      <c r="Y26" s="9">
        <v>2993913.5</v>
      </c>
      <c r="Z26" s="4">
        <f t="array" ref="Z26">SUM(IF($C$2:$O$2&gt;=1,C26:O26,0))</f>
        <v>22475907.427200004</v>
      </c>
      <c r="AA26" s="5" t="s">
        <v>164</v>
      </c>
      <c r="AB26" s="9"/>
    </row>
    <row r="27" spans="1:28" x14ac:dyDescent="0.2">
      <c r="A27" s="2" t="s">
        <v>127</v>
      </c>
      <c r="B27" s="1" t="s">
        <v>128</v>
      </c>
      <c r="C27" s="9">
        <v>215561.77200000003</v>
      </c>
      <c r="D27" s="9">
        <v>82632.012600000016</v>
      </c>
      <c r="E27" s="9">
        <v>215561.77200000003</v>
      </c>
      <c r="F27" s="9">
        <v>82632.012600000016</v>
      </c>
      <c r="G27" s="9">
        <v>215561.77200000003</v>
      </c>
      <c r="H27" s="9">
        <v>82632.012600000016</v>
      </c>
      <c r="I27" s="9">
        <v>598.78270000000009</v>
      </c>
      <c r="J27" s="9">
        <v>1518273.4141200003</v>
      </c>
      <c r="K27" s="9">
        <v>1518273.4141200003</v>
      </c>
      <c r="L27" s="9">
        <v>1002002.9701800003</v>
      </c>
      <c r="M27" s="9">
        <v>1002002.9701800003</v>
      </c>
      <c r="N27" s="9">
        <v>1002002.9701800003</v>
      </c>
      <c r="O27" s="9">
        <v>1002002.9701800003</v>
      </c>
      <c r="P27" s="9">
        <v>1002002.9701800003</v>
      </c>
      <c r="Q27" s="9">
        <v>1002002.9701800003</v>
      </c>
      <c r="R27" s="9">
        <v>1002002.9701800003</v>
      </c>
      <c r="S27" s="9">
        <v>1002002.9701800003</v>
      </c>
      <c r="T27" s="9">
        <v>1002002.9701800003</v>
      </c>
      <c r="U27" s="9">
        <v>1002002.9701800003</v>
      </c>
      <c r="V27" s="9">
        <v>1002002.9701800003</v>
      </c>
      <c r="W27" s="9">
        <v>1002002.9701800003</v>
      </c>
      <c r="X27" s="9">
        <v>1002002.9701800003</v>
      </c>
      <c r="Y27" s="9">
        <v>1002002.9701800003</v>
      </c>
      <c r="Z27" s="4">
        <f t="array" ref="Z27">SUM(IF($C$2:$O$2&gt;=1,C27:O27,0))</f>
        <v>4336743.5830200007</v>
      </c>
      <c r="AA27" s="5" t="s">
        <v>164</v>
      </c>
      <c r="AB27" s="9"/>
    </row>
    <row r="28" spans="1:28" x14ac:dyDescent="0.2">
      <c r="A28" s="2" t="s">
        <v>130</v>
      </c>
      <c r="B28" s="1" t="s">
        <v>128</v>
      </c>
      <c r="C28" s="9">
        <v>238315.51460000002</v>
      </c>
      <c r="D28" s="9">
        <v>82632.012600000016</v>
      </c>
      <c r="E28" s="9">
        <v>237716.73190000001</v>
      </c>
      <c r="F28" s="9">
        <v>82033.229900000006</v>
      </c>
      <c r="G28" s="9">
        <v>237117.94920000003</v>
      </c>
      <c r="H28" s="9">
        <v>81434.44720000001</v>
      </c>
      <c r="I28" s="9">
        <v>23951.308000000005</v>
      </c>
      <c r="J28" s="9">
        <v>479026.16000000003</v>
      </c>
      <c r="K28" s="9">
        <v>658660.97000000009</v>
      </c>
      <c r="L28" s="9">
        <v>2395130.8000000003</v>
      </c>
      <c r="M28" s="9">
        <v>2395130.8000000003</v>
      </c>
      <c r="N28" s="9">
        <v>2383155.1460000006</v>
      </c>
      <c r="O28" s="9">
        <v>2383155.1460000006</v>
      </c>
      <c r="P28" s="9">
        <v>2377167.3190000001</v>
      </c>
      <c r="Q28" s="9">
        <v>2377167.3190000001</v>
      </c>
      <c r="R28" s="9">
        <v>2371179.4920000001</v>
      </c>
      <c r="S28" s="9">
        <v>2371179.4920000001</v>
      </c>
      <c r="T28" s="9">
        <v>2365191.665</v>
      </c>
      <c r="U28" s="9">
        <v>2359203.838</v>
      </c>
      <c r="V28" s="9">
        <v>2353216.0110000004</v>
      </c>
      <c r="W28" s="9">
        <v>2359203.838</v>
      </c>
      <c r="X28" s="9">
        <v>2365191.665</v>
      </c>
      <c r="Y28" s="9">
        <v>2353216.0110000004</v>
      </c>
      <c r="Z28" s="4">
        <f t="array" ref="Z28">SUM(IF($C$2:$O$2&gt;=1,C28:O28,0))</f>
        <v>3839993.4551000008</v>
      </c>
      <c r="AA28" s="5" t="s">
        <v>164</v>
      </c>
      <c r="AB28" s="9"/>
    </row>
    <row r="29" spans="1:28" x14ac:dyDescent="0.2">
      <c r="A29" s="2" t="s">
        <v>137</v>
      </c>
      <c r="B29" s="1" t="s">
        <v>6</v>
      </c>
      <c r="C29" s="9">
        <v>240710.64540000001</v>
      </c>
      <c r="D29" s="9">
        <v>85027.143400000015</v>
      </c>
      <c r="E29" s="9">
        <v>238315.51460000002</v>
      </c>
      <c r="F29" s="9">
        <v>82632.012600000016</v>
      </c>
      <c r="G29" s="9">
        <v>235920.38380000004</v>
      </c>
      <c r="H29" s="9">
        <v>80236.881800000017</v>
      </c>
      <c r="I29" s="9">
        <v>77.841751000000031</v>
      </c>
      <c r="J29" s="9">
        <v>20647678.938686602</v>
      </c>
      <c r="K29" s="9">
        <v>20647678.938686602</v>
      </c>
      <c r="L29" s="9">
        <v>4191478.9000000004</v>
      </c>
      <c r="M29" s="9">
        <v>4191478.9000000004</v>
      </c>
      <c r="N29" s="9">
        <v>4191478.9000000004</v>
      </c>
      <c r="O29" s="9">
        <v>4191478.9000000004</v>
      </c>
      <c r="P29" s="9">
        <v>4191478.9000000004</v>
      </c>
      <c r="Q29" s="9">
        <v>4191478.9000000004</v>
      </c>
      <c r="R29" s="9">
        <v>4191478.9000000004</v>
      </c>
      <c r="S29" s="9">
        <v>4191478.9000000004</v>
      </c>
      <c r="T29" s="9">
        <v>4191478.9000000004</v>
      </c>
      <c r="U29" s="9">
        <v>4191478.9000000004</v>
      </c>
      <c r="V29" s="9">
        <v>4191478.9000000004</v>
      </c>
      <c r="W29" s="9">
        <v>4191478.9000000004</v>
      </c>
      <c r="X29" s="9">
        <v>4191478.9000000004</v>
      </c>
      <c r="Y29" s="9">
        <v>4191478.9000000004</v>
      </c>
      <c r="Z29" s="4">
        <f t="array" ref="Z29">SUM(IF($C$2:$O$2&gt;=1,C29:O29,0))</f>
        <v>45805389.173773207</v>
      </c>
      <c r="AA29" s="5" t="s">
        <v>164</v>
      </c>
      <c r="AB29" s="9"/>
    </row>
    <row r="30" spans="1:28" x14ac:dyDescent="0.2">
      <c r="A30" s="2" t="s">
        <v>168</v>
      </c>
      <c r="B30" s="1" t="s">
        <v>6</v>
      </c>
      <c r="C30" s="9">
        <v>238315.51460000002</v>
      </c>
      <c r="D30" s="9">
        <v>82632.012600000016</v>
      </c>
      <c r="E30" s="9">
        <v>238315.51460000002</v>
      </c>
      <c r="F30" s="9">
        <v>82632.012600000016</v>
      </c>
      <c r="G30" s="9">
        <v>238315.51460000002</v>
      </c>
      <c r="H30" s="9">
        <v>82632.012600000016</v>
      </c>
      <c r="I30" s="9">
        <v>359.26962000000003</v>
      </c>
      <c r="J30" s="9">
        <v>9580523.2000000011</v>
      </c>
      <c r="K30" s="9">
        <v>9580523.2000000011</v>
      </c>
      <c r="L30" s="9">
        <v>2993913.5</v>
      </c>
      <c r="M30" s="9">
        <v>2993913.5</v>
      </c>
      <c r="N30" s="9">
        <v>2993913.5</v>
      </c>
      <c r="O30" s="9">
        <v>2993913.5</v>
      </c>
      <c r="P30" s="9">
        <v>2993913.5</v>
      </c>
      <c r="Q30" s="9">
        <v>2993913.5</v>
      </c>
      <c r="R30" s="9">
        <v>2993913.5</v>
      </c>
      <c r="S30" s="9">
        <v>2993913.5</v>
      </c>
      <c r="T30" s="9">
        <v>2993913.5</v>
      </c>
      <c r="U30" s="9">
        <v>2993913.5</v>
      </c>
      <c r="V30" s="9">
        <v>2993913.5</v>
      </c>
      <c r="W30" s="9">
        <v>2993913.5</v>
      </c>
      <c r="X30" s="9">
        <v>2993913.5</v>
      </c>
      <c r="Y30" s="9">
        <v>2993913.5</v>
      </c>
      <c r="Z30" s="4">
        <f t="array" ref="Z30">SUM(IF($C$2:$O$2&gt;=1,C30:O30,0))</f>
        <v>22475907.427200004</v>
      </c>
      <c r="AA30" s="5" t="s">
        <v>164</v>
      </c>
      <c r="AB30" s="9"/>
    </row>
    <row r="31" spans="1:28" x14ac:dyDescent="0.2">
      <c r="A31" s="2" t="s">
        <v>137</v>
      </c>
      <c r="B31" s="1" t="s">
        <v>157</v>
      </c>
      <c r="C31" s="9">
        <v>240710.64540000001</v>
      </c>
      <c r="D31" s="9">
        <v>85027.143400000015</v>
      </c>
      <c r="E31" s="9">
        <v>238315.51460000002</v>
      </c>
      <c r="F31" s="9">
        <v>82632.012600000016</v>
      </c>
      <c r="G31" s="9">
        <v>235920.38380000004</v>
      </c>
      <c r="H31" s="9">
        <v>80236.881800000017</v>
      </c>
      <c r="I31" s="9">
        <v>77.841751000000031</v>
      </c>
      <c r="J31" s="9">
        <v>25809598.972749606</v>
      </c>
      <c r="K31" s="9">
        <v>25809598.972749606</v>
      </c>
      <c r="L31" s="9">
        <v>4191478.9000000004</v>
      </c>
      <c r="M31" s="9">
        <v>4191478.9000000004</v>
      </c>
      <c r="N31" s="9">
        <v>4191478.9000000004</v>
      </c>
      <c r="O31" s="9">
        <v>4191478.9000000004</v>
      </c>
      <c r="P31" s="9">
        <v>4191478.9000000004</v>
      </c>
      <c r="Q31" s="9">
        <v>4191478.9000000004</v>
      </c>
      <c r="R31" s="9">
        <v>4191478.9000000004</v>
      </c>
      <c r="S31" s="9">
        <v>4191478.9000000004</v>
      </c>
      <c r="T31" s="9">
        <v>4191478.9000000004</v>
      </c>
      <c r="U31" s="9">
        <v>4191478.9000000004</v>
      </c>
      <c r="V31" s="9">
        <v>4191478.9000000004</v>
      </c>
      <c r="W31" s="9">
        <v>4191478.9000000004</v>
      </c>
      <c r="X31" s="9">
        <v>4191478.9000000004</v>
      </c>
      <c r="Y31" s="9">
        <v>4191478.9000000004</v>
      </c>
      <c r="Z31" s="4">
        <f t="array" ref="Z31">SUM(IF($C$2:$O$2&gt;=1,C31:O31,0))</f>
        <v>56129229.241899215</v>
      </c>
      <c r="AA31" s="5" t="s">
        <v>164</v>
      </c>
      <c r="AB31" s="9"/>
    </row>
    <row r="32" spans="1:28" x14ac:dyDescent="0.2">
      <c r="A32" s="2" t="s">
        <v>168</v>
      </c>
      <c r="B32" s="1" t="s">
        <v>157</v>
      </c>
      <c r="C32" s="9">
        <v>238315.51460000002</v>
      </c>
      <c r="D32" s="9">
        <v>82632.012600000016</v>
      </c>
      <c r="E32" s="9">
        <v>238315.51460000002</v>
      </c>
      <c r="F32" s="9">
        <v>82632.012600000016</v>
      </c>
      <c r="G32" s="9">
        <v>238315.51460000002</v>
      </c>
      <c r="H32" s="9">
        <v>82632.012600000016</v>
      </c>
      <c r="I32" s="9">
        <v>359.26962000000003</v>
      </c>
      <c r="J32" s="9">
        <v>9580523.2000000011</v>
      </c>
      <c r="K32" s="9">
        <v>9580523.2000000011</v>
      </c>
      <c r="L32" s="9">
        <v>2993913.5</v>
      </c>
      <c r="M32" s="9">
        <v>2993913.5</v>
      </c>
      <c r="N32" s="9">
        <v>2993913.5</v>
      </c>
      <c r="O32" s="9">
        <v>2993913.5</v>
      </c>
      <c r="P32" s="9">
        <v>2993913.5</v>
      </c>
      <c r="Q32" s="9">
        <v>2993913.5</v>
      </c>
      <c r="R32" s="9">
        <v>2993913.5</v>
      </c>
      <c r="S32" s="9">
        <v>2993913.5</v>
      </c>
      <c r="T32" s="9">
        <v>2993913.5</v>
      </c>
      <c r="U32" s="9">
        <v>2993913.5</v>
      </c>
      <c r="V32" s="9">
        <v>2993913.5</v>
      </c>
      <c r="W32" s="9">
        <v>2993913.5</v>
      </c>
      <c r="X32" s="9">
        <v>2993913.5</v>
      </c>
      <c r="Y32" s="9">
        <v>2993913.5</v>
      </c>
      <c r="Z32" s="4">
        <f t="array" ref="Z32">SUM(IF($C$2:$O$2&gt;=1,C32:O32,0))</f>
        <v>22475907.427200004</v>
      </c>
      <c r="AA32" s="5" t="s">
        <v>164</v>
      </c>
      <c r="AB32" s="9"/>
    </row>
    <row r="33" spans="1:28" x14ac:dyDescent="0.2">
      <c r="A33" s="2" t="s">
        <v>167</v>
      </c>
      <c r="B33" s="1" t="s">
        <v>7</v>
      </c>
      <c r="C33" s="9">
        <v>123782.75487480001</v>
      </c>
      <c r="D33" s="9">
        <v>41192.657063800005</v>
      </c>
      <c r="E33" s="9">
        <v>123782.75487480001</v>
      </c>
      <c r="F33" s="9">
        <v>41192.657063800005</v>
      </c>
      <c r="G33" s="9">
        <v>123782.75487480001</v>
      </c>
      <c r="H33" s="9">
        <v>41192.657063800005</v>
      </c>
      <c r="I33" s="9">
        <v>1.1975654000000002</v>
      </c>
      <c r="J33" s="9">
        <v>479026.16000000003</v>
      </c>
      <c r="K33" s="9">
        <v>479026.16000000003</v>
      </c>
      <c r="L33" s="9">
        <v>598782.70000000007</v>
      </c>
      <c r="M33" s="9">
        <v>598782.70000000007</v>
      </c>
      <c r="N33" s="9">
        <v>598782.70000000007</v>
      </c>
      <c r="O33" s="9">
        <v>598782.70000000007</v>
      </c>
      <c r="P33" s="9">
        <v>598782.70000000007</v>
      </c>
      <c r="Q33" s="9">
        <v>598782.70000000007</v>
      </c>
      <c r="R33" s="9">
        <v>598782.70000000007</v>
      </c>
      <c r="S33" s="9">
        <v>598782.70000000007</v>
      </c>
      <c r="T33" s="9">
        <v>598782.70000000007</v>
      </c>
      <c r="U33" s="9">
        <v>598782.70000000007</v>
      </c>
      <c r="V33" s="9">
        <v>598782.70000000007</v>
      </c>
      <c r="W33" s="9">
        <v>598782.70000000007</v>
      </c>
      <c r="X33" s="9">
        <v>598782.70000000007</v>
      </c>
      <c r="Y33" s="9">
        <v>598782.70000000007</v>
      </c>
      <c r="Z33" s="4">
        <f t="array" ref="Z33">SUM(IF($C$2:$O$2&gt;=1,C33:O33,0))</f>
        <v>1721810.4319386003</v>
      </c>
      <c r="AA33" s="5" t="s">
        <v>164</v>
      </c>
      <c r="AB33" s="9"/>
    </row>
    <row r="34" spans="1:28" x14ac:dyDescent="0.2">
      <c r="A34" s="2" t="s">
        <v>137</v>
      </c>
      <c r="B34" s="1" t="s">
        <v>7</v>
      </c>
      <c r="C34" s="9">
        <v>240710.64540000001</v>
      </c>
      <c r="D34" s="9">
        <v>85027.143400000015</v>
      </c>
      <c r="E34" s="9">
        <v>238315.51460000002</v>
      </c>
      <c r="F34" s="9">
        <v>82632.012600000016</v>
      </c>
      <c r="G34" s="9">
        <v>235920.38380000004</v>
      </c>
      <c r="H34" s="9">
        <v>80236.881800000017</v>
      </c>
      <c r="I34" s="9">
        <v>77.841751000000031</v>
      </c>
      <c r="J34" s="9">
        <v>25809598.972749606</v>
      </c>
      <c r="K34" s="9">
        <v>25809598.972749606</v>
      </c>
      <c r="L34" s="9">
        <v>4191478.9000000004</v>
      </c>
      <c r="M34" s="9">
        <v>4191478.9000000004</v>
      </c>
      <c r="N34" s="9">
        <v>4191478.9000000004</v>
      </c>
      <c r="O34" s="9">
        <v>4191478.9000000004</v>
      </c>
      <c r="P34" s="9">
        <v>4191478.9000000004</v>
      </c>
      <c r="Q34" s="9">
        <v>4191478.9000000004</v>
      </c>
      <c r="R34" s="9">
        <v>4191478.9000000004</v>
      </c>
      <c r="S34" s="9">
        <v>4191478.9000000004</v>
      </c>
      <c r="T34" s="9">
        <v>4191478.9000000004</v>
      </c>
      <c r="U34" s="9">
        <v>4191478.9000000004</v>
      </c>
      <c r="V34" s="9">
        <v>4191478.9000000004</v>
      </c>
      <c r="W34" s="9">
        <v>4191478.9000000004</v>
      </c>
      <c r="X34" s="9">
        <v>4191478.9000000004</v>
      </c>
      <c r="Y34" s="9">
        <v>4191478.9000000004</v>
      </c>
      <c r="Z34" s="4">
        <f t="array" ref="Z34">SUM(IF($C$2:$O$2&gt;=1,C34:O34,0))</f>
        <v>56129229.241899215</v>
      </c>
      <c r="AA34" s="5" t="s">
        <v>164</v>
      </c>
      <c r="AB34" s="9"/>
    </row>
    <row r="35" spans="1:28" x14ac:dyDescent="0.2">
      <c r="A35" s="2" t="s">
        <v>168</v>
      </c>
      <c r="B35" s="1" t="s">
        <v>7</v>
      </c>
      <c r="C35" s="9">
        <v>238315.51460000002</v>
      </c>
      <c r="D35" s="9">
        <v>82632.012600000016</v>
      </c>
      <c r="E35" s="9">
        <v>238315.51460000002</v>
      </c>
      <c r="F35" s="9">
        <v>82632.012600000016</v>
      </c>
      <c r="G35" s="9">
        <v>238315.51460000002</v>
      </c>
      <c r="H35" s="9">
        <v>82632.012600000016</v>
      </c>
      <c r="I35" s="9">
        <v>359.26962000000003</v>
      </c>
      <c r="J35" s="9">
        <v>9580523.2000000011</v>
      </c>
      <c r="K35" s="9">
        <v>9580523.2000000011</v>
      </c>
      <c r="L35" s="9">
        <v>2993913.5</v>
      </c>
      <c r="M35" s="9">
        <v>2993913.5</v>
      </c>
      <c r="N35" s="9">
        <v>2993913.5</v>
      </c>
      <c r="O35" s="9">
        <v>2993913.5</v>
      </c>
      <c r="P35" s="9">
        <v>2993913.5</v>
      </c>
      <c r="Q35" s="9">
        <v>2993913.5</v>
      </c>
      <c r="R35" s="9">
        <v>2993913.5</v>
      </c>
      <c r="S35" s="9">
        <v>2993913.5</v>
      </c>
      <c r="T35" s="9">
        <v>2993913.5</v>
      </c>
      <c r="U35" s="9">
        <v>2993913.5</v>
      </c>
      <c r="V35" s="9">
        <v>2993913.5</v>
      </c>
      <c r="W35" s="9">
        <v>2993913.5</v>
      </c>
      <c r="X35" s="9">
        <v>2993913.5</v>
      </c>
      <c r="Y35" s="9">
        <v>2993913.5</v>
      </c>
      <c r="Z35" s="4">
        <f t="array" ref="Z35">SUM(IF($C$2:$O$2&gt;=1,C35:O35,0))</f>
        <v>22475907.427200004</v>
      </c>
      <c r="AA35" s="5" t="s">
        <v>164</v>
      </c>
      <c r="AB35" s="9"/>
    </row>
    <row r="36" spans="1:28" x14ac:dyDescent="0.2">
      <c r="A36" s="2" t="s">
        <v>137</v>
      </c>
      <c r="B36" s="1" t="s">
        <v>8</v>
      </c>
      <c r="C36" s="9">
        <v>240710.64540000001</v>
      </c>
      <c r="D36" s="9">
        <v>85027.143400000015</v>
      </c>
      <c r="E36" s="9">
        <v>238315.51460000002</v>
      </c>
      <c r="F36" s="9">
        <v>82632.012600000016</v>
      </c>
      <c r="G36" s="9">
        <v>235920.38380000004</v>
      </c>
      <c r="H36" s="9">
        <v>80236.881800000017</v>
      </c>
      <c r="I36" s="9">
        <v>77.841751000000031</v>
      </c>
      <c r="J36" s="9">
        <v>25809598.972749606</v>
      </c>
      <c r="K36" s="9">
        <v>25809598.972749606</v>
      </c>
      <c r="L36" s="9">
        <v>4191478.9000000004</v>
      </c>
      <c r="M36" s="9">
        <v>4191478.9000000004</v>
      </c>
      <c r="N36" s="9">
        <v>4191478.9000000004</v>
      </c>
      <c r="O36" s="9">
        <v>4191478.9000000004</v>
      </c>
      <c r="P36" s="9">
        <v>4191478.9000000004</v>
      </c>
      <c r="Q36" s="9">
        <v>4191478.9000000004</v>
      </c>
      <c r="R36" s="9">
        <v>4191478.9000000004</v>
      </c>
      <c r="S36" s="9">
        <v>4191478.9000000004</v>
      </c>
      <c r="T36" s="9">
        <v>4191478.9000000004</v>
      </c>
      <c r="U36" s="9">
        <v>4191478.9000000004</v>
      </c>
      <c r="V36" s="9">
        <v>4191478.9000000004</v>
      </c>
      <c r="W36" s="9">
        <v>4191478.9000000004</v>
      </c>
      <c r="X36" s="9">
        <v>4191478.9000000004</v>
      </c>
      <c r="Y36" s="9">
        <v>4191478.9000000004</v>
      </c>
      <c r="Z36" s="4">
        <f t="array" ref="Z36">SUM(IF($C$2:$O$2&gt;=1,C36:O36,0))</f>
        <v>56129229.241899215</v>
      </c>
      <c r="AA36" s="5" t="s">
        <v>164</v>
      </c>
      <c r="AB36" s="9"/>
    </row>
    <row r="37" spans="1:28" x14ac:dyDescent="0.2">
      <c r="A37" s="2" t="s">
        <v>168</v>
      </c>
      <c r="B37" s="1" t="s">
        <v>8</v>
      </c>
      <c r="C37" s="9">
        <v>238315.51460000002</v>
      </c>
      <c r="D37" s="9">
        <v>82632.012600000016</v>
      </c>
      <c r="E37" s="9">
        <v>238315.51460000002</v>
      </c>
      <c r="F37" s="9">
        <v>82632.012600000016</v>
      </c>
      <c r="G37" s="9">
        <v>238315.51460000002</v>
      </c>
      <c r="H37" s="9">
        <v>82632.012600000016</v>
      </c>
      <c r="I37" s="9">
        <v>359.26962000000003</v>
      </c>
      <c r="J37" s="9">
        <v>9580523.2000000011</v>
      </c>
      <c r="K37" s="9">
        <v>9580523.2000000011</v>
      </c>
      <c r="L37" s="9">
        <v>2993913.5</v>
      </c>
      <c r="M37" s="9">
        <v>2993913.5</v>
      </c>
      <c r="N37" s="9">
        <v>2993913.5</v>
      </c>
      <c r="O37" s="9">
        <v>2993913.5</v>
      </c>
      <c r="P37" s="9">
        <v>2993913.5</v>
      </c>
      <c r="Q37" s="9">
        <v>2993913.5</v>
      </c>
      <c r="R37" s="9">
        <v>2993913.5</v>
      </c>
      <c r="S37" s="9">
        <v>2993913.5</v>
      </c>
      <c r="T37" s="9">
        <v>2993913.5</v>
      </c>
      <c r="U37" s="9">
        <v>2993913.5</v>
      </c>
      <c r="V37" s="9">
        <v>2993913.5</v>
      </c>
      <c r="W37" s="9">
        <v>2993913.5</v>
      </c>
      <c r="X37" s="9">
        <v>2993913.5</v>
      </c>
      <c r="Y37" s="9">
        <v>2993913.5</v>
      </c>
      <c r="Z37" s="4">
        <f t="array" ref="Z37">SUM(IF($C$2:$O$2&gt;=1,C37:O37,0))</f>
        <v>22475907.427200004</v>
      </c>
      <c r="AA37" s="5" t="s">
        <v>164</v>
      </c>
      <c r="AB37" s="9"/>
    </row>
    <row r="38" spans="1:28" x14ac:dyDescent="0.2">
      <c r="A38" s="2" t="s">
        <v>167</v>
      </c>
      <c r="B38" s="1" t="s">
        <v>9</v>
      </c>
      <c r="C38" s="9">
        <v>123782.75487480001</v>
      </c>
      <c r="D38" s="9">
        <v>41192.657063800005</v>
      </c>
      <c r="E38" s="9">
        <v>123782.75487480001</v>
      </c>
      <c r="F38" s="9">
        <v>41192.657063800005</v>
      </c>
      <c r="G38" s="9">
        <v>123782.75487480001</v>
      </c>
      <c r="H38" s="9">
        <v>41192.657063800005</v>
      </c>
      <c r="I38" s="9">
        <v>1.1975654000000002</v>
      </c>
      <c r="J38" s="9">
        <v>479026.16000000003</v>
      </c>
      <c r="K38" s="9">
        <v>479026.16000000003</v>
      </c>
      <c r="L38" s="9">
        <v>598782.70000000007</v>
      </c>
      <c r="M38" s="9">
        <v>598782.70000000007</v>
      </c>
      <c r="N38" s="9">
        <v>598782.70000000007</v>
      </c>
      <c r="O38" s="9">
        <v>598782.70000000007</v>
      </c>
      <c r="P38" s="9">
        <v>598782.70000000007</v>
      </c>
      <c r="Q38" s="9">
        <v>598782.70000000007</v>
      </c>
      <c r="R38" s="9">
        <v>598782.70000000007</v>
      </c>
      <c r="S38" s="9">
        <v>598782.70000000007</v>
      </c>
      <c r="T38" s="9">
        <v>598782.70000000007</v>
      </c>
      <c r="U38" s="9">
        <v>598782.70000000007</v>
      </c>
      <c r="V38" s="9">
        <v>598782.70000000007</v>
      </c>
      <c r="W38" s="9">
        <v>598782.70000000007</v>
      </c>
      <c r="X38" s="9">
        <v>598782.70000000007</v>
      </c>
      <c r="Y38" s="9">
        <v>598782.70000000007</v>
      </c>
      <c r="Z38" s="4">
        <f t="array" ref="Z38">SUM(IF($C$2:$O$2&gt;=1,C38:O38,0))</f>
        <v>1721810.4319386003</v>
      </c>
      <c r="AA38" s="5" t="s">
        <v>164</v>
      </c>
      <c r="AB38" s="9"/>
    </row>
    <row r="39" spans="1:28" x14ac:dyDescent="0.2">
      <c r="A39" s="2" t="s">
        <v>168</v>
      </c>
      <c r="B39" s="1" t="s">
        <v>9</v>
      </c>
      <c r="C39" s="9">
        <v>238315.51460000002</v>
      </c>
      <c r="D39" s="9">
        <v>82632.012600000016</v>
      </c>
      <c r="E39" s="9">
        <v>238315.51460000002</v>
      </c>
      <c r="F39" s="9">
        <v>82632.012600000016</v>
      </c>
      <c r="G39" s="9">
        <v>238315.51460000002</v>
      </c>
      <c r="H39" s="9">
        <v>82632.012600000016</v>
      </c>
      <c r="I39" s="9">
        <v>359.26962000000003</v>
      </c>
      <c r="J39" s="9">
        <v>9580523.2000000011</v>
      </c>
      <c r="K39" s="9">
        <v>9580523.2000000011</v>
      </c>
      <c r="L39" s="9">
        <v>2993913.5</v>
      </c>
      <c r="M39" s="9">
        <v>2993913.5</v>
      </c>
      <c r="N39" s="9">
        <v>2993913.5</v>
      </c>
      <c r="O39" s="9">
        <v>2993913.5</v>
      </c>
      <c r="P39" s="9">
        <v>2993913.5</v>
      </c>
      <c r="Q39" s="9">
        <v>2993913.5</v>
      </c>
      <c r="R39" s="9">
        <v>2993913.5</v>
      </c>
      <c r="S39" s="9">
        <v>2993913.5</v>
      </c>
      <c r="T39" s="9">
        <v>2993913.5</v>
      </c>
      <c r="U39" s="9">
        <v>2993913.5</v>
      </c>
      <c r="V39" s="9">
        <v>2993913.5</v>
      </c>
      <c r="W39" s="9">
        <v>2993913.5</v>
      </c>
      <c r="X39" s="9">
        <v>2993913.5</v>
      </c>
      <c r="Y39" s="9">
        <v>2993913.5</v>
      </c>
      <c r="Z39" s="4">
        <f t="array" ref="Z39">SUM(IF($C$2:$O$2&gt;=1,C39:O39,0))</f>
        <v>22475907.427200004</v>
      </c>
      <c r="AA39" s="5" t="s">
        <v>164</v>
      </c>
      <c r="AB39" s="9"/>
    </row>
    <row r="40" spans="1:28" x14ac:dyDescent="0.2">
      <c r="A40" s="2" t="s">
        <v>140</v>
      </c>
      <c r="B40" s="1" t="s">
        <v>9</v>
      </c>
      <c r="C40" s="9">
        <v>166461.59060000003</v>
      </c>
      <c r="D40" s="9">
        <v>81434.44720000001</v>
      </c>
      <c r="E40" s="9">
        <v>155683.50200000001</v>
      </c>
      <c r="F40" s="9">
        <v>80236.881800000017</v>
      </c>
      <c r="G40" s="9">
        <v>149695.67500000002</v>
      </c>
      <c r="H40" s="9">
        <v>79039.316400000011</v>
      </c>
      <c r="I40" s="9">
        <v>598782.70000000007</v>
      </c>
      <c r="J40" s="9">
        <v>1197565.4000000001</v>
      </c>
      <c r="K40" s="9">
        <v>1556835.02</v>
      </c>
      <c r="L40" s="9">
        <v>14370784.800000001</v>
      </c>
      <c r="M40" s="9">
        <v>14370784.800000001</v>
      </c>
      <c r="N40" s="9">
        <v>21556177.200000003</v>
      </c>
      <c r="O40" s="9">
        <v>21556177.200000003</v>
      </c>
      <c r="P40" s="9">
        <v>28741569.600000001</v>
      </c>
      <c r="Q40" s="9">
        <v>28741569.600000001</v>
      </c>
      <c r="R40" s="9">
        <v>35926962</v>
      </c>
      <c r="S40" s="9">
        <v>35926962</v>
      </c>
      <c r="T40" s="9">
        <v>57483139.200000003</v>
      </c>
      <c r="U40" s="9">
        <v>71853924</v>
      </c>
      <c r="V40" s="9">
        <v>93410101.200000003</v>
      </c>
      <c r="W40" s="9">
        <v>71853924</v>
      </c>
      <c r="X40" s="9">
        <v>57483139.200000003</v>
      </c>
      <c r="Y40" s="9">
        <v>93410101.200000003</v>
      </c>
      <c r="Z40" s="4">
        <f t="array" ref="Z40">SUM(IF($C$2:$O$2&gt;=1,C40:O40,0))</f>
        <v>24540510.176800005</v>
      </c>
      <c r="AA40" s="5" t="s">
        <v>164</v>
      </c>
      <c r="AB40" s="9"/>
    </row>
    <row r="41" spans="1:28" x14ac:dyDescent="0.2">
      <c r="A41" s="2" t="s">
        <v>171</v>
      </c>
      <c r="B41" s="1" t="s">
        <v>9</v>
      </c>
      <c r="C41" s="9">
        <v>166461.59060000003</v>
      </c>
      <c r="D41" s="9">
        <v>81434.44720000001</v>
      </c>
      <c r="E41" s="9">
        <v>155683.50200000001</v>
      </c>
      <c r="F41" s="9">
        <v>80236.881800000017</v>
      </c>
      <c r="G41" s="9">
        <v>149695.67500000002</v>
      </c>
      <c r="H41" s="9">
        <v>79039.316400000011</v>
      </c>
      <c r="I41" s="9">
        <v>598782.70000000007</v>
      </c>
      <c r="J41" s="9">
        <v>1197565.4000000001</v>
      </c>
      <c r="K41" s="9">
        <v>1556835.02</v>
      </c>
      <c r="L41" s="9">
        <v>14370784.800000001</v>
      </c>
      <c r="M41" s="9">
        <v>14370784.800000001</v>
      </c>
      <c r="N41" s="9">
        <v>21556177.200000003</v>
      </c>
      <c r="O41" s="9">
        <v>21556177.200000003</v>
      </c>
      <c r="P41" s="9">
        <v>28741569.600000001</v>
      </c>
      <c r="Q41" s="9">
        <v>28741569.600000001</v>
      </c>
      <c r="R41" s="9">
        <v>35926962</v>
      </c>
      <c r="S41" s="9">
        <v>35926962</v>
      </c>
      <c r="T41" s="9">
        <v>57483139.200000003</v>
      </c>
      <c r="U41" s="9">
        <v>71853924</v>
      </c>
      <c r="V41" s="9">
        <v>93410101.200000003</v>
      </c>
      <c r="W41" s="9">
        <v>71853924</v>
      </c>
      <c r="X41" s="9">
        <v>57483139.200000003</v>
      </c>
      <c r="Y41" s="9">
        <v>93410101.200000003</v>
      </c>
      <c r="Z41" s="4">
        <f t="array" ref="Z41">SUM(IF($C$2:$O$2&gt;=1,C41:O41,0))</f>
        <v>24540510.176800005</v>
      </c>
      <c r="AA41" s="5" t="s">
        <v>164</v>
      </c>
      <c r="AB41" s="9"/>
    </row>
    <row r="42" spans="1:28" x14ac:dyDescent="0.2">
      <c r="A42" s="2" t="s">
        <v>172</v>
      </c>
      <c r="B42" s="1" t="s">
        <v>9</v>
      </c>
      <c r="C42" s="9">
        <v>166461.59060000003</v>
      </c>
      <c r="D42" s="9">
        <v>81434.44720000001</v>
      </c>
      <c r="E42" s="9">
        <v>155683.50200000001</v>
      </c>
      <c r="F42" s="9">
        <v>80236.881800000017</v>
      </c>
      <c r="G42" s="9">
        <v>149695.67500000002</v>
      </c>
      <c r="H42" s="9">
        <v>79039.316400000011</v>
      </c>
      <c r="I42" s="9">
        <v>598782.70000000007</v>
      </c>
      <c r="J42" s="9">
        <v>1197565.4000000001</v>
      </c>
      <c r="K42" s="9">
        <v>1556835.02</v>
      </c>
      <c r="L42" s="9">
        <v>14370784.800000001</v>
      </c>
      <c r="M42" s="9">
        <v>14370784.800000001</v>
      </c>
      <c r="N42" s="9">
        <v>21556177.200000003</v>
      </c>
      <c r="O42" s="9">
        <v>21556177.200000003</v>
      </c>
      <c r="P42" s="9">
        <v>28741569.600000001</v>
      </c>
      <c r="Q42" s="9">
        <v>28741569.600000001</v>
      </c>
      <c r="R42" s="9">
        <v>35926962</v>
      </c>
      <c r="S42" s="9">
        <v>35926962</v>
      </c>
      <c r="T42" s="9">
        <v>57483139.200000003</v>
      </c>
      <c r="U42" s="9">
        <v>71853924</v>
      </c>
      <c r="V42" s="9">
        <v>93410101.200000003</v>
      </c>
      <c r="W42" s="9">
        <v>71853924</v>
      </c>
      <c r="X42" s="9">
        <v>57483139.200000003</v>
      </c>
      <c r="Y42" s="9">
        <v>93410101.200000003</v>
      </c>
      <c r="Z42" s="4">
        <f t="array" ref="Z42">SUM(IF($C$2:$O$2&gt;=1,C42:O42,0))</f>
        <v>24540510.176800005</v>
      </c>
      <c r="AA42" s="5" t="s">
        <v>164</v>
      </c>
      <c r="AB42" s="9"/>
    </row>
    <row r="43" spans="1:28" x14ac:dyDescent="0.2">
      <c r="A43" s="2" t="s">
        <v>167</v>
      </c>
      <c r="B43" s="1" t="s">
        <v>10</v>
      </c>
      <c r="C43" s="9">
        <v>123782.75487480001</v>
      </c>
      <c r="D43" s="9">
        <v>41192.657063800005</v>
      </c>
      <c r="E43" s="9">
        <v>123782.75487480001</v>
      </c>
      <c r="F43" s="9">
        <v>41192.657063800005</v>
      </c>
      <c r="G43" s="9">
        <v>123782.75487480001</v>
      </c>
      <c r="H43" s="9">
        <v>41192.657063800005</v>
      </c>
      <c r="I43" s="9">
        <v>1.1975654000000002</v>
      </c>
      <c r="J43" s="9">
        <v>479026.16000000003</v>
      </c>
      <c r="K43" s="9">
        <v>479026.16000000003</v>
      </c>
      <c r="L43" s="9">
        <v>598782.70000000007</v>
      </c>
      <c r="M43" s="9">
        <v>598782.70000000007</v>
      </c>
      <c r="N43" s="9">
        <v>598782.70000000007</v>
      </c>
      <c r="O43" s="9">
        <v>598782.70000000007</v>
      </c>
      <c r="P43" s="9">
        <v>598782.70000000007</v>
      </c>
      <c r="Q43" s="9">
        <v>598782.70000000007</v>
      </c>
      <c r="R43" s="9">
        <v>598782.70000000007</v>
      </c>
      <c r="S43" s="9">
        <v>598782.70000000007</v>
      </c>
      <c r="T43" s="9">
        <v>598782.70000000007</v>
      </c>
      <c r="U43" s="9">
        <v>598782.70000000007</v>
      </c>
      <c r="V43" s="9">
        <v>598782.70000000007</v>
      </c>
      <c r="W43" s="9">
        <v>598782.70000000007</v>
      </c>
      <c r="X43" s="9">
        <v>598782.70000000007</v>
      </c>
      <c r="Y43" s="9">
        <v>598782.70000000007</v>
      </c>
      <c r="Z43" s="4">
        <f t="array" ref="Z43">SUM(IF($C$2:$O$2&gt;=1,C43:O43,0))</f>
        <v>1721810.4319386003</v>
      </c>
      <c r="AA43" s="5" t="s">
        <v>164</v>
      </c>
      <c r="AB43" s="9"/>
    </row>
    <row r="44" spans="1:28" x14ac:dyDescent="0.2">
      <c r="A44" s="2" t="s">
        <v>168</v>
      </c>
      <c r="B44" s="1" t="s">
        <v>10</v>
      </c>
      <c r="C44" s="9">
        <v>238315.51460000002</v>
      </c>
      <c r="D44" s="9">
        <v>82632.012600000016</v>
      </c>
      <c r="E44" s="9">
        <v>238315.51460000002</v>
      </c>
      <c r="F44" s="9">
        <v>82632.012600000016</v>
      </c>
      <c r="G44" s="9">
        <v>238315.51460000002</v>
      </c>
      <c r="H44" s="9">
        <v>82632.012600000016</v>
      </c>
      <c r="I44" s="9">
        <v>359.26962000000003</v>
      </c>
      <c r="J44" s="9">
        <v>9580523.2000000011</v>
      </c>
      <c r="K44" s="9">
        <v>9580523.2000000011</v>
      </c>
      <c r="L44" s="9">
        <v>2993913.5</v>
      </c>
      <c r="M44" s="9">
        <v>2993913.5</v>
      </c>
      <c r="N44" s="9">
        <v>2993913.5</v>
      </c>
      <c r="O44" s="9">
        <v>2993913.5</v>
      </c>
      <c r="P44" s="9">
        <v>2993913.5</v>
      </c>
      <c r="Q44" s="9">
        <v>2993913.5</v>
      </c>
      <c r="R44" s="9">
        <v>2993913.5</v>
      </c>
      <c r="S44" s="9">
        <v>2993913.5</v>
      </c>
      <c r="T44" s="9">
        <v>2993913.5</v>
      </c>
      <c r="U44" s="9">
        <v>2993913.5</v>
      </c>
      <c r="V44" s="9">
        <v>2993913.5</v>
      </c>
      <c r="W44" s="9">
        <v>2993913.5</v>
      </c>
      <c r="X44" s="9">
        <v>2993913.5</v>
      </c>
      <c r="Y44" s="9">
        <v>2993913.5</v>
      </c>
      <c r="Z44" s="4">
        <f t="array" ref="Z44">SUM(IF($C$2:$O$2&gt;=1,C44:O44,0))</f>
        <v>22475907.427200004</v>
      </c>
      <c r="AA44" s="5" t="s">
        <v>164</v>
      </c>
      <c r="AB44" s="9"/>
    </row>
    <row r="45" spans="1:28" x14ac:dyDescent="0.2"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S45" s="4"/>
      <c r="T45" s="4"/>
      <c r="U45" s="4"/>
      <c r="V45" s="4"/>
      <c r="W45" s="4"/>
      <c r="X45" s="4"/>
      <c r="Y45" s="4"/>
    </row>
    <row r="46" spans="1:28" hidden="1" x14ac:dyDescent="0.2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S46" s="4"/>
      <c r="T46" s="4"/>
      <c r="U46" s="4"/>
      <c r="V46" s="4"/>
      <c r="W46" s="4"/>
      <c r="X46" s="4"/>
      <c r="Y46" s="4"/>
    </row>
    <row r="47" spans="1:28" hidden="1" x14ac:dyDescent="0.2"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S47" s="4"/>
      <c r="T47" s="4"/>
      <c r="U47" s="4"/>
      <c r="V47" s="4"/>
      <c r="W47" s="4"/>
      <c r="X47" s="4"/>
      <c r="Y47" s="4"/>
    </row>
    <row r="48" spans="1:28" hidden="1" x14ac:dyDescent="0.2"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S48" s="4"/>
      <c r="T48" s="4"/>
      <c r="U48" s="4"/>
      <c r="V48" s="4"/>
      <c r="W48" s="4"/>
      <c r="X48" s="4"/>
      <c r="Y48" s="4"/>
    </row>
    <row r="49" spans="2:25" hidden="1" x14ac:dyDescent="0.2"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S49" s="4"/>
      <c r="T49" s="4"/>
      <c r="U49" s="4"/>
      <c r="V49" s="4"/>
      <c r="W49" s="4"/>
      <c r="X49" s="4"/>
      <c r="Y49" s="4"/>
    </row>
    <row r="50" spans="2:25" hidden="1" x14ac:dyDescent="0.2"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S50" s="4"/>
      <c r="T50" s="4"/>
      <c r="U50" s="4"/>
      <c r="V50" s="4"/>
      <c r="W50" s="4"/>
      <c r="X50" s="4"/>
      <c r="Y50" s="4"/>
    </row>
    <row r="51" spans="2:25" hidden="1" x14ac:dyDescent="0.2"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S51" s="4"/>
      <c r="T51" s="4"/>
      <c r="U51" s="4"/>
      <c r="V51" s="4"/>
      <c r="W51" s="4"/>
      <c r="X51" s="4"/>
      <c r="Y51" s="4"/>
    </row>
    <row r="52" spans="2:25" hidden="1" x14ac:dyDescent="0.2"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S52" s="4"/>
      <c r="T52" s="4"/>
      <c r="U52" s="4"/>
      <c r="V52" s="4"/>
      <c r="W52" s="4"/>
      <c r="X52" s="4"/>
      <c r="Y52" s="4"/>
    </row>
    <row r="53" spans="2:25" hidden="1" x14ac:dyDescent="0.2"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S53" s="4"/>
      <c r="T53" s="4"/>
      <c r="U53" s="4"/>
      <c r="V53" s="4"/>
      <c r="W53" s="4"/>
      <c r="X53" s="4"/>
      <c r="Y53" s="4"/>
    </row>
    <row r="54" spans="2:25" hidden="1" x14ac:dyDescent="0.2"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S54" s="4"/>
      <c r="T54" s="4"/>
      <c r="U54" s="4"/>
      <c r="V54" s="4"/>
      <c r="W54" s="4"/>
      <c r="X54" s="4"/>
      <c r="Y54" s="4"/>
    </row>
    <row r="55" spans="2:25" hidden="1" x14ac:dyDescent="0.2"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S55" s="4"/>
      <c r="T55" s="4"/>
      <c r="U55" s="4"/>
      <c r="V55" s="4"/>
      <c r="W55" s="4"/>
      <c r="X55" s="4"/>
      <c r="Y55" s="4"/>
    </row>
    <row r="56" spans="2:25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S56" s="4"/>
      <c r="T56" s="4"/>
      <c r="U56" s="4"/>
      <c r="V56" s="4"/>
      <c r="W56" s="4"/>
      <c r="X56" s="4"/>
      <c r="Y56" s="4"/>
    </row>
    <row r="57" spans="2:25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S57" s="4"/>
      <c r="T57" s="4"/>
      <c r="U57" s="4"/>
      <c r="V57" s="4"/>
      <c r="W57" s="4"/>
      <c r="X57" s="4"/>
      <c r="Y57" s="4"/>
    </row>
    <row r="58" spans="2:25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S58" s="4"/>
      <c r="T58" s="4"/>
      <c r="U58" s="4"/>
      <c r="V58" s="4"/>
      <c r="W58" s="4"/>
      <c r="X58" s="4"/>
      <c r="Y58" s="4"/>
    </row>
    <row r="59" spans="2:25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S59" s="4"/>
      <c r="T59" s="4"/>
      <c r="U59" s="4"/>
      <c r="V59" s="4"/>
      <c r="W59" s="4"/>
      <c r="X59" s="4"/>
      <c r="Y59" s="4"/>
    </row>
    <row r="60" spans="2:25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S60" s="4"/>
      <c r="T60" s="4"/>
      <c r="U60" s="4"/>
      <c r="V60" s="4"/>
      <c r="W60" s="4"/>
      <c r="X60" s="4"/>
      <c r="Y60" s="4"/>
    </row>
    <row r="61" spans="2:25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S61" s="4"/>
      <c r="T61" s="4"/>
      <c r="U61" s="4"/>
      <c r="V61" s="4"/>
      <c r="W61" s="4"/>
      <c r="X61" s="4"/>
      <c r="Y61" s="4"/>
    </row>
    <row r="62" spans="2:25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S62" s="4"/>
      <c r="T62" s="4"/>
      <c r="U62" s="4"/>
      <c r="V62" s="4"/>
      <c r="W62" s="4"/>
      <c r="X62" s="4"/>
      <c r="Y62" s="4"/>
    </row>
    <row r="63" spans="2:25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S63" s="4"/>
      <c r="T63" s="4"/>
      <c r="U63" s="4"/>
      <c r="V63" s="4"/>
      <c r="W63" s="4"/>
      <c r="X63" s="4"/>
      <c r="Y63" s="4"/>
    </row>
    <row r="64" spans="2:25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S64" s="4"/>
      <c r="T64" s="4"/>
      <c r="U64" s="4"/>
      <c r="V64" s="4"/>
      <c r="W64" s="4"/>
      <c r="X64" s="4"/>
      <c r="Y64" s="4"/>
    </row>
    <row r="65" spans="2:25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S65" s="4"/>
      <c r="T65" s="4"/>
      <c r="U65" s="4"/>
      <c r="V65" s="4"/>
      <c r="W65" s="4"/>
      <c r="X65" s="4"/>
      <c r="Y65" s="4"/>
    </row>
    <row r="66" spans="2:25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S66" s="4"/>
      <c r="T66" s="4"/>
      <c r="U66" s="4"/>
      <c r="V66" s="4"/>
      <c r="W66" s="4"/>
      <c r="X66" s="4"/>
      <c r="Y66" s="4"/>
    </row>
    <row r="67" spans="2:25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S67" s="4"/>
      <c r="T67" s="4"/>
      <c r="U67" s="4"/>
      <c r="V67" s="4"/>
      <c r="W67" s="4"/>
      <c r="X67" s="4"/>
      <c r="Y67" s="4"/>
    </row>
    <row r="68" spans="2:25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S68" s="4"/>
      <c r="T68" s="4"/>
      <c r="U68" s="4"/>
      <c r="V68" s="4"/>
      <c r="W68" s="4"/>
      <c r="X68" s="4"/>
      <c r="Y68" s="4"/>
    </row>
    <row r="69" spans="2:25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S69" s="4"/>
      <c r="T69" s="4"/>
      <c r="U69" s="4"/>
      <c r="V69" s="4"/>
      <c r="W69" s="4"/>
      <c r="X69" s="4"/>
      <c r="Y69" s="4"/>
    </row>
    <row r="70" spans="2:25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S70" s="4"/>
      <c r="T70" s="4"/>
      <c r="U70" s="4"/>
      <c r="V70" s="4"/>
      <c r="W70" s="4"/>
      <c r="X70" s="4"/>
      <c r="Y70" s="4"/>
    </row>
    <row r="71" spans="2:25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S71" s="4"/>
      <c r="T71" s="4"/>
      <c r="U71" s="4"/>
      <c r="V71" s="4"/>
      <c r="W71" s="4"/>
      <c r="X71" s="4"/>
      <c r="Y71" s="4"/>
    </row>
    <row r="72" spans="2:25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S72" s="4"/>
      <c r="T72" s="4"/>
      <c r="U72" s="4"/>
      <c r="V72" s="4"/>
      <c r="W72" s="4"/>
      <c r="X72" s="4"/>
      <c r="Y72" s="4"/>
    </row>
    <row r="73" spans="2:25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S73" s="4"/>
      <c r="T73" s="4"/>
      <c r="U73" s="4"/>
      <c r="V73" s="4"/>
      <c r="W73" s="4"/>
      <c r="X73" s="4"/>
      <c r="Y73" s="4"/>
    </row>
    <row r="74" spans="2:25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S74" s="4"/>
      <c r="T74" s="4"/>
      <c r="U74" s="4"/>
      <c r="V74" s="4"/>
      <c r="W74" s="4"/>
      <c r="X74" s="4"/>
      <c r="Y74" s="4"/>
    </row>
    <row r="75" spans="2:25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4"/>
      <c r="T75" s="4"/>
      <c r="U75" s="4"/>
      <c r="V75" s="4"/>
      <c r="W75" s="4"/>
      <c r="X75" s="4"/>
      <c r="Y75" s="4"/>
    </row>
    <row r="76" spans="2:25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25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25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25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25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28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28" s="4" customFormat="1" hidden="1" x14ac:dyDescent="0.2">
      <c r="A82" s="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S82" s="3"/>
      <c r="T82" s="3"/>
      <c r="U82" s="3"/>
      <c r="V82" s="3"/>
      <c r="W82" s="3"/>
      <c r="X82" s="3"/>
      <c r="Y82" s="3"/>
      <c r="Z82" s="5"/>
      <c r="AA82" s="5"/>
      <c r="AB82" s="5"/>
    </row>
    <row r="83" spans="1:28" s="4" customFormat="1" hidden="1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S83" s="3"/>
      <c r="T83" s="3"/>
      <c r="U83" s="3"/>
      <c r="V83" s="3"/>
      <c r="W83" s="3"/>
      <c r="X83" s="3"/>
      <c r="Y83" s="3"/>
      <c r="Z83" s="5"/>
      <c r="AA83" s="5"/>
      <c r="AB83" s="5"/>
    </row>
    <row r="84" spans="1:28" s="4" customFormat="1" hidden="1" x14ac:dyDescent="0.2">
      <c r="A84" s="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S84" s="3"/>
      <c r="T84" s="3"/>
      <c r="U84" s="3"/>
      <c r="V84" s="3"/>
      <c r="W84" s="3"/>
      <c r="X84" s="3"/>
      <c r="Y84" s="3"/>
      <c r="Z84" s="5"/>
      <c r="AA84" s="5"/>
      <c r="AB84" s="5"/>
    </row>
    <row r="85" spans="1:28" s="4" customFormat="1" hidden="1" x14ac:dyDescent="0.2">
      <c r="A85" s="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S85" s="3"/>
      <c r="T85" s="3"/>
      <c r="U85" s="3"/>
      <c r="V85" s="3"/>
      <c r="W85" s="3"/>
      <c r="X85" s="3"/>
      <c r="Y85" s="3"/>
      <c r="Z85" s="5"/>
      <c r="AA85" s="5"/>
      <c r="AB85" s="5"/>
    </row>
    <row r="86" spans="1:28" s="4" customFormat="1" hidden="1" x14ac:dyDescent="0.2">
      <c r="A86" s="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S86" s="3"/>
      <c r="T86" s="3"/>
      <c r="U86" s="3"/>
      <c r="V86" s="3"/>
      <c r="W86" s="3"/>
      <c r="X86" s="3"/>
      <c r="Y86" s="3"/>
      <c r="Z86" s="5"/>
      <c r="AA86" s="5"/>
      <c r="AB86" s="5"/>
    </row>
    <row r="87" spans="1:28" s="4" customFormat="1" hidden="1" x14ac:dyDescent="0.2">
      <c r="A87" s="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S87" s="3"/>
      <c r="T87" s="3"/>
      <c r="U87" s="3"/>
      <c r="V87" s="3"/>
      <c r="W87" s="3"/>
      <c r="X87" s="3"/>
      <c r="Y87" s="3"/>
      <c r="Z87" s="5"/>
      <c r="AA87" s="5"/>
      <c r="AB87" s="5"/>
    </row>
    <row r="88" spans="1:28" s="4" customFormat="1" hidden="1" x14ac:dyDescent="0.2">
      <c r="A88" s="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S88" s="3"/>
      <c r="T88" s="3"/>
      <c r="U88" s="3"/>
      <c r="V88" s="3"/>
      <c r="W88" s="3"/>
      <c r="X88" s="3"/>
      <c r="Y88" s="3"/>
      <c r="Z88" s="5"/>
      <c r="AA88" s="5"/>
      <c r="AB88" s="5"/>
    </row>
    <row r="89" spans="1:28" s="4" customFormat="1" hidden="1" x14ac:dyDescent="0.2">
      <c r="A89" s="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S89" s="3"/>
      <c r="T89" s="3"/>
      <c r="U89" s="3"/>
      <c r="V89" s="3"/>
      <c r="W89" s="3"/>
      <c r="X89" s="3"/>
      <c r="Y89" s="3"/>
      <c r="Z89" s="5"/>
      <c r="AA89" s="5"/>
      <c r="AB89" s="5"/>
    </row>
    <row r="90" spans="1:28" s="4" customFormat="1" hidden="1" x14ac:dyDescent="0.2">
      <c r="A90" s="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S90" s="3"/>
      <c r="T90" s="3"/>
      <c r="U90" s="3"/>
      <c r="V90" s="3"/>
      <c r="W90" s="3"/>
      <c r="X90" s="3"/>
      <c r="Y90" s="3"/>
      <c r="Z90" s="5"/>
      <c r="AA90" s="5"/>
      <c r="AB90" s="5"/>
    </row>
    <row r="91" spans="1:28" s="4" customFormat="1" hidden="1" x14ac:dyDescent="0.2">
      <c r="A91" s="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S91" s="3"/>
      <c r="T91" s="3"/>
      <c r="U91" s="3"/>
      <c r="V91" s="3"/>
      <c r="W91" s="3"/>
      <c r="X91" s="3"/>
      <c r="Y91" s="3"/>
      <c r="Z91" s="5"/>
      <c r="AA91" s="5"/>
      <c r="AB91" s="5"/>
    </row>
    <row r="92" spans="1:28" s="4" customFormat="1" hidden="1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S92" s="3"/>
      <c r="T92" s="3"/>
      <c r="U92" s="3"/>
      <c r="V92" s="3"/>
      <c r="W92" s="3"/>
      <c r="X92" s="3"/>
      <c r="Y92" s="3"/>
      <c r="Z92" s="5"/>
      <c r="AA92" s="5"/>
      <c r="AB92" s="5"/>
    </row>
    <row r="93" spans="1:28" s="4" customFormat="1" hidden="1" x14ac:dyDescent="0.2">
      <c r="A93" s="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S93" s="3"/>
      <c r="T93" s="3"/>
      <c r="U93" s="3"/>
      <c r="V93" s="3"/>
      <c r="W93" s="3"/>
      <c r="X93" s="3"/>
      <c r="Y93" s="3"/>
      <c r="Z93" s="5"/>
      <c r="AA93" s="5"/>
      <c r="AB93" s="5"/>
    </row>
    <row r="94" spans="1:28" s="4" customFormat="1" hidden="1" x14ac:dyDescent="0.2">
      <c r="A94" s="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S94" s="3"/>
      <c r="T94" s="3"/>
      <c r="U94" s="3"/>
      <c r="V94" s="3"/>
      <c r="W94" s="3"/>
      <c r="X94" s="3"/>
      <c r="Y94" s="3"/>
      <c r="Z94" s="5"/>
      <c r="AA94" s="5"/>
      <c r="AB94" s="5"/>
    </row>
    <row r="95" spans="1:28" s="4" customFormat="1" hidden="1" x14ac:dyDescent="0.2">
      <c r="A95" s="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S95" s="3"/>
      <c r="T95" s="3"/>
      <c r="U95" s="3"/>
      <c r="V95" s="3"/>
      <c r="W95" s="3"/>
      <c r="X95" s="3"/>
      <c r="Y95" s="3"/>
      <c r="Z95" s="5"/>
      <c r="AA95" s="5"/>
      <c r="AB95" s="5"/>
    </row>
    <row r="96" spans="1:28" s="4" customFormat="1" hidden="1" x14ac:dyDescent="0.2">
      <c r="A96" s="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S96" s="3"/>
      <c r="T96" s="3"/>
      <c r="U96" s="3"/>
      <c r="V96" s="3"/>
      <c r="W96" s="3"/>
      <c r="X96" s="3"/>
      <c r="Y96" s="3"/>
      <c r="Z96" s="5"/>
      <c r="AA96" s="5"/>
      <c r="AB96" s="5"/>
    </row>
    <row r="97" spans="1:28" s="4" customFormat="1" hidden="1" x14ac:dyDescent="0.2">
      <c r="A97" s="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S97" s="3"/>
      <c r="T97" s="3"/>
      <c r="U97" s="3"/>
      <c r="V97" s="3"/>
      <c r="W97" s="3"/>
      <c r="X97" s="3"/>
      <c r="Y97" s="3"/>
      <c r="Z97" s="5"/>
      <c r="AA97" s="5"/>
      <c r="AB97" s="5"/>
    </row>
    <row r="98" spans="1:28" s="4" customFormat="1" hidden="1" x14ac:dyDescent="0.2">
      <c r="A98" s="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S98" s="3"/>
      <c r="T98" s="3"/>
      <c r="U98" s="3"/>
      <c r="V98" s="3"/>
      <c r="W98" s="3"/>
      <c r="X98" s="3"/>
      <c r="Y98" s="3"/>
      <c r="Z98" s="5"/>
      <c r="AA98" s="5"/>
      <c r="AB98" s="5"/>
    </row>
    <row r="99" spans="1:28" s="4" customFormat="1" hidden="1" x14ac:dyDescent="0.2">
      <c r="A99" s="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S99" s="3"/>
      <c r="T99" s="3"/>
      <c r="U99" s="3"/>
      <c r="V99" s="3"/>
      <c r="W99" s="3"/>
      <c r="X99" s="3"/>
      <c r="Y99" s="3"/>
      <c r="Z99" s="5"/>
      <c r="AA99" s="5"/>
      <c r="AB99" s="5"/>
    </row>
    <row r="100" spans="1:28" s="4" customFormat="1" hidden="1" x14ac:dyDescent="0.2">
      <c r="A100" s="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S100" s="3"/>
      <c r="T100" s="3"/>
      <c r="U100" s="3"/>
      <c r="V100" s="3"/>
      <c r="W100" s="3"/>
      <c r="X100" s="3"/>
      <c r="Y100" s="3"/>
      <c r="Z100" s="5"/>
      <c r="AA100" s="5"/>
      <c r="AB100" s="5"/>
    </row>
    <row r="101" spans="1:28" s="4" customFormat="1" hidden="1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S101" s="3"/>
      <c r="T101" s="3"/>
      <c r="U101" s="3"/>
      <c r="V101" s="3"/>
      <c r="W101" s="3"/>
      <c r="X101" s="3"/>
      <c r="Y101" s="3"/>
      <c r="Z101" s="5"/>
      <c r="AA101" s="5"/>
      <c r="AB101" s="5"/>
    </row>
    <row r="102" spans="1:28" s="4" customFormat="1" hidden="1" x14ac:dyDescent="0.2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S102" s="3"/>
      <c r="T102" s="3"/>
      <c r="U102" s="3"/>
      <c r="V102" s="3"/>
      <c r="W102" s="3"/>
      <c r="X102" s="3"/>
      <c r="Y102" s="3"/>
      <c r="Z102" s="5"/>
      <c r="AA102" s="5"/>
      <c r="AB102" s="5"/>
    </row>
    <row r="103" spans="1:28" s="4" customFormat="1" hidden="1" x14ac:dyDescent="0.2">
      <c r="A103" s="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S103" s="3"/>
      <c r="T103" s="3"/>
      <c r="U103" s="3"/>
      <c r="V103" s="3"/>
      <c r="W103" s="3"/>
      <c r="X103" s="3"/>
      <c r="Y103" s="3"/>
      <c r="Z103" s="5"/>
      <c r="AA103" s="5"/>
      <c r="AB103" s="5"/>
    </row>
    <row r="104" spans="1:28" s="4" customFormat="1" hidden="1" x14ac:dyDescent="0.2">
      <c r="A104" s="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S104" s="3"/>
      <c r="T104" s="3"/>
      <c r="U104" s="3"/>
      <c r="V104" s="3"/>
      <c r="W104" s="3"/>
      <c r="X104" s="3"/>
      <c r="Y104" s="3"/>
      <c r="Z104" s="5"/>
      <c r="AA104" s="5"/>
      <c r="AB104" s="5"/>
    </row>
    <row r="105" spans="1:28" s="4" customFormat="1" hidden="1" x14ac:dyDescent="0.2">
      <c r="A105" s="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S105" s="3"/>
      <c r="T105" s="3"/>
      <c r="U105" s="3"/>
      <c r="V105" s="3"/>
      <c r="W105" s="3"/>
      <c r="X105" s="3"/>
      <c r="Y105" s="3"/>
      <c r="Z105" s="5"/>
      <c r="AA105" s="5"/>
      <c r="AB105" s="5"/>
    </row>
    <row r="106" spans="1:28" s="4" customFormat="1" hidden="1" x14ac:dyDescent="0.2">
      <c r="A106" s="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S106" s="3"/>
      <c r="T106" s="3"/>
      <c r="U106" s="3"/>
      <c r="V106" s="3"/>
      <c r="W106" s="3"/>
      <c r="X106" s="3"/>
      <c r="Y106" s="3"/>
      <c r="Z106" s="5"/>
      <c r="AA106" s="5"/>
      <c r="AB106" s="5"/>
    </row>
    <row r="107" spans="1:28" s="4" customFormat="1" hidden="1" x14ac:dyDescent="0.2">
      <c r="A107" s="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S107" s="3"/>
      <c r="T107" s="3"/>
      <c r="U107" s="3"/>
      <c r="V107" s="3"/>
      <c r="W107" s="3"/>
      <c r="X107" s="3"/>
      <c r="Y107" s="3"/>
      <c r="Z107" s="5"/>
      <c r="AA107" s="5"/>
      <c r="AB107" s="5"/>
    </row>
    <row r="108" spans="1:28" s="4" customFormat="1" hidden="1" x14ac:dyDescent="0.2">
      <c r="A108" s="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S108" s="3"/>
      <c r="T108" s="3"/>
      <c r="U108" s="3"/>
      <c r="V108" s="3"/>
      <c r="W108" s="3"/>
      <c r="X108" s="3"/>
      <c r="Y108" s="3"/>
      <c r="Z108" s="5"/>
      <c r="AA108" s="5"/>
      <c r="AB108" s="5"/>
    </row>
    <row r="109" spans="1:28" s="4" customFormat="1" hidden="1" x14ac:dyDescent="0.2">
      <c r="A109" s="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S109" s="3"/>
      <c r="T109" s="3"/>
      <c r="U109" s="3"/>
      <c r="V109" s="3"/>
      <c r="W109" s="3"/>
      <c r="X109" s="3"/>
      <c r="Y109" s="3"/>
      <c r="Z109" s="5"/>
      <c r="AA109" s="5"/>
      <c r="AB109" s="5"/>
    </row>
    <row r="110" spans="1:28" s="4" customFormat="1" hidden="1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S110" s="3"/>
      <c r="T110" s="3"/>
      <c r="U110" s="3"/>
      <c r="V110" s="3"/>
      <c r="W110" s="3"/>
      <c r="X110" s="3"/>
      <c r="Y110" s="3"/>
      <c r="Z110" s="5"/>
      <c r="AA110" s="5"/>
      <c r="AB110" s="5"/>
    </row>
    <row r="111" spans="1:28" s="4" customFormat="1" hidden="1" x14ac:dyDescent="0.2">
      <c r="A111" s="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S111" s="3"/>
      <c r="T111" s="3"/>
      <c r="U111" s="3"/>
      <c r="V111" s="3"/>
      <c r="W111" s="3"/>
      <c r="X111" s="3"/>
      <c r="Y111" s="3"/>
      <c r="Z111" s="5"/>
      <c r="AA111" s="5"/>
      <c r="AB111" s="5"/>
    </row>
    <row r="112" spans="1:28" s="4" customFormat="1" hidden="1" x14ac:dyDescent="0.2">
      <c r="A112" s="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S112" s="3"/>
      <c r="T112" s="3"/>
      <c r="U112" s="3"/>
      <c r="V112" s="3"/>
      <c r="W112" s="3"/>
      <c r="X112" s="3"/>
      <c r="Y112" s="3"/>
      <c r="Z112" s="5"/>
      <c r="AA112" s="5"/>
      <c r="AB112" s="5"/>
    </row>
    <row r="113" spans="1:28" s="4" customFormat="1" hidden="1" x14ac:dyDescent="0.2">
      <c r="A113" s="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S113" s="3"/>
      <c r="T113" s="3"/>
      <c r="U113" s="3"/>
      <c r="V113" s="3"/>
      <c r="W113" s="3"/>
      <c r="X113" s="3"/>
      <c r="Y113" s="3"/>
      <c r="Z113" s="5"/>
      <c r="AA113" s="5"/>
      <c r="AB113" s="5"/>
    </row>
    <row r="114" spans="1:28" s="4" customFormat="1" hidden="1" x14ac:dyDescent="0.2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S114" s="3"/>
      <c r="T114" s="3"/>
      <c r="U114" s="3"/>
      <c r="V114" s="3"/>
      <c r="W114" s="3"/>
      <c r="X114" s="3"/>
      <c r="Y114" s="3"/>
      <c r="Z114" s="5"/>
      <c r="AA114" s="5"/>
      <c r="AB114" s="5"/>
    </row>
    <row r="115" spans="1:28" s="4" customFormat="1" hidden="1" x14ac:dyDescent="0.2">
      <c r="A115" s="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S115" s="3"/>
      <c r="T115" s="3"/>
      <c r="U115" s="3"/>
      <c r="V115" s="3"/>
      <c r="W115" s="3"/>
      <c r="X115" s="3"/>
      <c r="Y115" s="3"/>
      <c r="Z115" s="5"/>
      <c r="AA115" s="5"/>
      <c r="AB115" s="5"/>
    </row>
    <row r="116" spans="1:28" s="4" customFormat="1" hidden="1" x14ac:dyDescent="0.2">
      <c r="A116" s="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S116" s="3"/>
      <c r="T116" s="3"/>
      <c r="U116" s="3"/>
      <c r="V116" s="3"/>
      <c r="W116" s="3"/>
      <c r="X116" s="3"/>
      <c r="Y116" s="3"/>
      <c r="Z116" s="5"/>
      <c r="AA116" s="5"/>
      <c r="AB116" s="5"/>
    </row>
    <row r="117" spans="1:28" s="4" customFormat="1" hidden="1" x14ac:dyDescent="0.2">
      <c r="A117" s="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S117" s="3"/>
      <c r="T117" s="3"/>
      <c r="U117" s="3"/>
      <c r="V117" s="3"/>
      <c r="W117" s="3"/>
      <c r="X117" s="3"/>
      <c r="Y117" s="3"/>
      <c r="Z117" s="5"/>
      <c r="AA117" s="5"/>
      <c r="AB117" s="5"/>
    </row>
    <row r="118" spans="1:28" s="4" customFormat="1" hidden="1" x14ac:dyDescent="0.2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S118" s="3"/>
      <c r="T118" s="3"/>
      <c r="U118" s="3"/>
      <c r="V118" s="3"/>
      <c r="W118" s="3"/>
      <c r="X118" s="3"/>
      <c r="Y118" s="3"/>
      <c r="Z118" s="5"/>
      <c r="AA118" s="5"/>
      <c r="AB118" s="5"/>
    </row>
    <row r="119" spans="1:28" s="4" customFormat="1" hidden="1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S119" s="3"/>
      <c r="T119" s="3"/>
      <c r="U119" s="3"/>
      <c r="V119" s="3"/>
      <c r="W119" s="3"/>
      <c r="X119" s="3"/>
      <c r="Y119" s="3"/>
      <c r="Z119" s="5"/>
      <c r="AA119" s="5"/>
      <c r="AB119" s="5"/>
    </row>
    <row r="120" spans="1:28" s="4" customFormat="1" hidden="1" x14ac:dyDescent="0.2">
      <c r="A120" s="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S120" s="3"/>
      <c r="T120" s="3"/>
      <c r="U120" s="3"/>
      <c r="V120" s="3"/>
      <c r="W120" s="3"/>
      <c r="X120" s="3"/>
      <c r="Y120" s="3"/>
      <c r="Z120" s="5"/>
      <c r="AA120" s="5"/>
      <c r="AB120" s="5"/>
    </row>
    <row r="121" spans="1:28" s="4" customFormat="1" hidden="1" x14ac:dyDescent="0.2">
      <c r="A121" s="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S121" s="3"/>
      <c r="T121" s="3"/>
      <c r="U121" s="3"/>
      <c r="V121" s="3"/>
      <c r="W121" s="3"/>
      <c r="X121" s="3"/>
      <c r="Y121" s="3"/>
      <c r="Z121" s="5"/>
      <c r="AA121" s="5"/>
      <c r="AB121" s="5"/>
    </row>
    <row r="122" spans="1:28" s="4" customFormat="1" hidden="1" x14ac:dyDescent="0.2">
      <c r="A122" s="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S122" s="3"/>
      <c r="T122" s="3"/>
      <c r="U122" s="3"/>
      <c r="V122" s="3"/>
      <c r="W122" s="3"/>
      <c r="X122" s="3"/>
      <c r="Y122" s="3"/>
      <c r="Z122" s="5"/>
      <c r="AA122" s="5"/>
      <c r="AB122" s="5"/>
    </row>
    <row r="123" spans="1:28" s="4" customFormat="1" hidden="1" x14ac:dyDescent="0.2">
      <c r="A123" s="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S123" s="3"/>
      <c r="T123" s="3"/>
      <c r="U123" s="3"/>
      <c r="V123" s="3"/>
      <c r="W123" s="3"/>
      <c r="X123" s="3"/>
      <c r="Y123" s="3"/>
      <c r="Z123" s="5"/>
      <c r="AA123" s="5"/>
      <c r="AB123" s="5"/>
    </row>
    <row r="124" spans="1:28" s="4" customFormat="1" hidden="1" x14ac:dyDescent="0.2">
      <c r="A124" s="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S124" s="3"/>
      <c r="T124" s="3"/>
      <c r="U124" s="3"/>
      <c r="V124" s="3"/>
      <c r="W124" s="3"/>
      <c r="X124" s="3"/>
      <c r="Y124" s="3"/>
      <c r="Z124" s="5"/>
      <c r="AA124" s="5"/>
      <c r="AB124" s="5"/>
    </row>
    <row r="125" spans="1:28" s="4" customFormat="1" hidden="1" x14ac:dyDescent="0.2">
      <c r="A125" s="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S125" s="3"/>
      <c r="T125" s="3"/>
      <c r="U125" s="3"/>
      <c r="V125" s="3"/>
      <c r="W125" s="3"/>
      <c r="X125" s="3"/>
      <c r="Y125" s="3"/>
      <c r="Z125" s="5"/>
      <c r="AA125" s="5"/>
      <c r="AB125" s="5"/>
    </row>
    <row r="126" spans="1:28" s="4" customFormat="1" hidden="1" x14ac:dyDescent="0.2">
      <c r="A126" s="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S126" s="3"/>
      <c r="T126" s="3"/>
      <c r="U126" s="3"/>
      <c r="V126" s="3"/>
      <c r="W126" s="3"/>
      <c r="X126" s="3"/>
      <c r="Y126" s="3"/>
      <c r="Z126" s="5"/>
      <c r="AA126" s="5"/>
      <c r="AB126" s="5"/>
    </row>
    <row r="127" spans="1:28" s="4" customFormat="1" hidden="1" x14ac:dyDescent="0.2">
      <c r="A127" s="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S127" s="3"/>
      <c r="T127" s="3"/>
      <c r="U127" s="3"/>
      <c r="V127" s="3"/>
      <c r="W127" s="3"/>
      <c r="X127" s="3"/>
      <c r="Y127" s="3"/>
      <c r="Z127" s="5"/>
      <c r="AA127" s="5"/>
      <c r="AB127" s="5"/>
    </row>
    <row r="128" spans="1:28" s="4" customFormat="1" hidden="1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S128" s="3"/>
      <c r="T128" s="3"/>
      <c r="U128" s="3"/>
      <c r="V128" s="3"/>
      <c r="W128" s="3"/>
      <c r="X128" s="3"/>
      <c r="Y128" s="3"/>
      <c r="Z128" s="5"/>
      <c r="AA128" s="5"/>
      <c r="AB128" s="5"/>
    </row>
    <row r="129" spans="1:28" s="4" customFormat="1" hidden="1" x14ac:dyDescent="0.2">
      <c r="A129" s="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S129" s="3"/>
      <c r="T129" s="3"/>
      <c r="U129" s="3"/>
      <c r="V129" s="3"/>
      <c r="W129" s="3"/>
      <c r="X129" s="3"/>
      <c r="Y129" s="3"/>
      <c r="Z129" s="5"/>
      <c r="AA129" s="5"/>
      <c r="AB129" s="5"/>
    </row>
    <row r="130" spans="1:28" s="4" customFormat="1" hidden="1" x14ac:dyDescent="0.2">
      <c r="A130" s="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S130" s="3"/>
      <c r="T130" s="3"/>
      <c r="U130" s="3"/>
      <c r="V130" s="3"/>
      <c r="W130" s="3"/>
      <c r="X130" s="3"/>
      <c r="Y130" s="3"/>
      <c r="Z130" s="5"/>
      <c r="AA130" s="5"/>
      <c r="AB130" s="5"/>
    </row>
    <row r="131" spans="1:28" s="4" customFormat="1" hidden="1" x14ac:dyDescent="0.2">
      <c r="A131" s="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S131" s="3"/>
      <c r="T131" s="3"/>
      <c r="U131" s="3"/>
      <c r="V131" s="3"/>
      <c r="W131" s="3"/>
      <c r="X131" s="3"/>
      <c r="Y131" s="3"/>
      <c r="Z131" s="5"/>
      <c r="AA131" s="5"/>
      <c r="AB131" s="5"/>
    </row>
    <row r="132" spans="1:28" s="4" customFormat="1" hidden="1" x14ac:dyDescent="0.2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S132" s="3"/>
      <c r="T132" s="3"/>
      <c r="U132" s="3"/>
      <c r="V132" s="3"/>
      <c r="W132" s="3"/>
      <c r="X132" s="3"/>
      <c r="Y132" s="3"/>
      <c r="Z132" s="5"/>
      <c r="AA132" s="5"/>
      <c r="AB132" s="5"/>
    </row>
    <row r="133" spans="1:28" s="4" customFormat="1" hidden="1" x14ac:dyDescent="0.2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S133" s="3"/>
      <c r="T133" s="3"/>
      <c r="U133" s="3"/>
      <c r="V133" s="3"/>
      <c r="W133" s="3"/>
      <c r="X133" s="3"/>
      <c r="Y133" s="3"/>
      <c r="Z133" s="5"/>
      <c r="AA133" s="5"/>
      <c r="AB133" s="5"/>
    </row>
    <row r="134" spans="1:28" s="4" customFormat="1" hidden="1" x14ac:dyDescent="0.2">
      <c r="A134" s="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S134" s="3"/>
      <c r="T134" s="3"/>
      <c r="U134" s="3"/>
      <c r="V134" s="3"/>
      <c r="W134" s="3"/>
      <c r="X134" s="3"/>
      <c r="Y134" s="3"/>
      <c r="Z134" s="5"/>
      <c r="AA134" s="5"/>
      <c r="AB134" s="5"/>
    </row>
    <row r="135" spans="1:28" s="4" customFormat="1" hidden="1" x14ac:dyDescent="0.2">
      <c r="A135" s="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S135" s="3"/>
      <c r="T135" s="3"/>
      <c r="U135" s="3"/>
      <c r="V135" s="3"/>
      <c r="W135" s="3"/>
      <c r="X135" s="3"/>
      <c r="Y135" s="3"/>
      <c r="Z135" s="5"/>
      <c r="AA135" s="5"/>
      <c r="AB135" s="5"/>
    </row>
    <row r="136" spans="1:28" s="4" customFormat="1" hidden="1" x14ac:dyDescent="0.2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S136" s="3"/>
      <c r="T136" s="3"/>
      <c r="U136" s="3"/>
      <c r="V136" s="3"/>
      <c r="W136" s="3"/>
      <c r="X136" s="3"/>
      <c r="Y136" s="3"/>
      <c r="Z136" s="5"/>
      <c r="AA136" s="5"/>
      <c r="AB136" s="5"/>
    </row>
    <row r="137" spans="1:28" s="4" customFormat="1" hidden="1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S137" s="3"/>
      <c r="T137" s="3"/>
      <c r="U137" s="3"/>
      <c r="V137" s="3"/>
      <c r="W137" s="3"/>
      <c r="X137" s="3"/>
      <c r="Y137" s="3"/>
      <c r="Z137" s="5"/>
      <c r="AA137" s="5"/>
      <c r="AB137" s="5"/>
    </row>
    <row r="138" spans="1:28" s="4" customFormat="1" hidden="1" x14ac:dyDescent="0.2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S138" s="3"/>
      <c r="T138" s="3"/>
      <c r="U138" s="3"/>
      <c r="V138" s="3"/>
      <c r="W138" s="3"/>
      <c r="X138" s="3"/>
      <c r="Y138" s="3"/>
      <c r="Z138" s="5"/>
      <c r="AA138" s="5"/>
      <c r="AB138" s="5"/>
    </row>
    <row r="139" spans="1:28" s="4" customFormat="1" hidden="1" x14ac:dyDescent="0.2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S139" s="3"/>
      <c r="T139" s="3"/>
      <c r="U139" s="3"/>
      <c r="V139" s="3"/>
      <c r="W139" s="3"/>
      <c r="X139" s="3"/>
      <c r="Y139" s="3"/>
      <c r="Z139" s="5"/>
      <c r="AA139" s="5"/>
      <c r="AB139" s="5"/>
    </row>
    <row r="140" spans="1:28" s="4" customFormat="1" hidden="1" x14ac:dyDescent="0.2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S140" s="3"/>
      <c r="T140" s="3"/>
      <c r="U140" s="3"/>
      <c r="V140" s="3"/>
      <c r="W140" s="3"/>
      <c r="X140" s="3"/>
      <c r="Y140" s="3"/>
      <c r="Z140" s="5"/>
      <c r="AA140" s="5"/>
      <c r="AB140" s="5"/>
    </row>
    <row r="141" spans="1:28" s="4" customFormat="1" hidden="1" x14ac:dyDescent="0.2">
      <c r="A141" s="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S141" s="3"/>
      <c r="T141" s="3"/>
      <c r="U141" s="3"/>
      <c r="V141" s="3"/>
      <c r="W141" s="3"/>
      <c r="X141" s="3"/>
      <c r="Y141" s="3"/>
      <c r="Z141" s="5"/>
      <c r="AA141" s="5"/>
      <c r="AB141" s="5"/>
    </row>
    <row r="142" spans="1:28" s="4" customFormat="1" hidden="1" x14ac:dyDescent="0.2">
      <c r="A142" s="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S142" s="3"/>
      <c r="T142" s="3"/>
      <c r="U142" s="3"/>
      <c r="V142" s="3"/>
      <c r="W142" s="3"/>
      <c r="X142" s="3"/>
      <c r="Y142" s="3"/>
      <c r="Z142" s="5"/>
      <c r="AA142" s="5"/>
      <c r="AB142" s="5"/>
    </row>
    <row r="143" spans="1:28" s="4" customFormat="1" hidden="1" x14ac:dyDescent="0.2">
      <c r="A143" s="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S143" s="3"/>
      <c r="T143" s="3"/>
      <c r="U143" s="3"/>
      <c r="V143" s="3"/>
      <c r="W143" s="3"/>
      <c r="X143" s="3"/>
      <c r="Y143" s="3"/>
      <c r="Z143" s="5"/>
      <c r="AA143" s="5"/>
      <c r="AB143" s="5"/>
    </row>
    <row r="144" spans="1:28" s="4" customFormat="1" hidden="1" x14ac:dyDescent="0.2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S144" s="3"/>
      <c r="T144" s="3"/>
      <c r="U144" s="3"/>
      <c r="V144" s="3"/>
      <c r="W144" s="3"/>
      <c r="X144" s="3"/>
      <c r="Y144" s="3"/>
      <c r="Z144" s="5"/>
      <c r="AA144" s="5"/>
      <c r="AB144" s="5"/>
    </row>
    <row r="145" spans="1:28" s="4" customFormat="1" hidden="1" x14ac:dyDescent="0.2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S145" s="3"/>
      <c r="T145" s="3"/>
      <c r="U145" s="3"/>
      <c r="V145" s="3"/>
      <c r="W145" s="3"/>
      <c r="X145" s="3"/>
      <c r="Y145" s="3"/>
      <c r="Z145" s="5"/>
      <c r="AA145" s="5"/>
      <c r="AB145" s="5"/>
    </row>
    <row r="146" spans="1:28" s="4" customFormat="1" hidden="1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S146" s="3"/>
      <c r="T146" s="3"/>
      <c r="U146" s="3"/>
      <c r="V146" s="3"/>
      <c r="W146" s="3"/>
      <c r="X146" s="3"/>
      <c r="Y146" s="3"/>
      <c r="Z146" s="5"/>
      <c r="AA146" s="5"/>
      <c r="AB146" s="5"/>
    </row>
    <row r="147" spans="1:28" s="4" customFormat="1" hidden="1" x14ac:dyDescent="0.2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S147" s="3"/>
      <c r="T147" s="3"/>
      <c r="U147" s="3"/>
      <c r="V147" s="3"/>
      <c r="W147" s="3"/>
      <c r="X147" s="3"/>
      <c r="Y147" s="3"/>
      <c r="Z147" s="5"/>
      <c r="AA147" s="5"/>
      <c r="AB147" s="5"/>
    </row>
    <row r="148" spans="1:28" s="4" customFormat="1" hidden="1" x14ac:dyDescent="0.2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S148" s="3"/>
      <c r="T148" s="3"/>
      <c r="U148" s="3"/>
      <c r="V148" s="3"/>
      <c r="W148" s="3"/>
      <c r="X148" s="3"/>
      <c r="Y148" s="3"/>
      <c r="Z148" s="5"/>
      <c r="AA148" s="5"/>
      <c r="AB148" s="5"/>
    </row>
    <row r="149" spans="1:28" s="4" customFormat="1" hidden="1" x14ac:dyDescent="0.2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S149" s="3"/>
      <c r="T149" s="3"/>
      <c r="U149" s="3"/>
      <c r="V149" s="3"/>
      <c r="W149" s="3"/>
      <c r="X149" s="3"/>
      <c r="Y149" s="3"/>
      <c r="Z149" s="5"/>
      <c r="AA149" s="5"/>
      <c r="AB149" s="5"/>
    </row>
    <row r="150" spans="1:28" s="4" customFormat="1" hidden="1" x14ac:dyDescent="0.2">
      <c r="A150" s="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S150" s="3"/>
      <c r="T150" s="3"/>
      <c r="U150" s="3"/>
      <c r="V150" s="3"/>
      <c r="W150" s="3"/>
      <c r="X150" s="3"/>
      <c r="Y150" s="3"/>
      <c r="Z150" s="5"/>
      <c r="AA150" s="5"/>
      <c r="AB150" s="5"/>
    </row>
    <row r="151" spans="1:28" s="4" customFormat="1" hidden="1" x14ac:dyDescent="0.2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S151" s="3"/>
      <c r="T151" s="3"/>
      <c r="U151" s="3"/>
      <c r="V151" s="3"/>
      <c r="W151" s="3"/>
      <c r="X151" s="3"/>
      <c r="Y151" s="3"/>
      <c r="Z151" s="5"/>
      <c r="AA151" s="5"/>
      <c r="AB151" s="5"/>
    </row>
    <row r="152" spans="1:28" s="4" customFormat="1" hidden="1" x14ac:dyDescent="0.2">
      <c r="A152" s="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S152" s="3"/>
      <c r="T152" s="3"/>
      <c r="U152" s="3"/>
      <c r="V152" s="3"/>
      <c r="W152" s="3"/>
      <c r="X152" s="3"/>
      <c r="Y152" s="3"/>
      <c r="Z152" s="5"/>
      <c r="AA152" s="5"/>
      <c r="AB152" s="5"/>
    </row>
    <row r="153" spans="1:28" s="4" customFormat="1" hidden="1" x14ac:dyDescent="0.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S153" s="3"/>
      <c r="T153" s="3"/>
      <c r="U153" s="3"/>
      <c r="V153" s="3"/>
      <c r="W153" s="3"/>
      <c r="X153" s="3"/>
      <c r="Y153" s="3"/>
      <c r="Z153" s="5"/>
      <c r="AA153" s="5"/>
      <c r="AB153" s="5"/>
    </row>
    <row r="154" spans="1:28" s="4" customFormat="1" hidden="1" x14ac:dyDescent="0.2">
      <c r="A154" s="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S154" s="3"/>
      <c r="T154" s="3"/>
      <c r="U154" s="3"/>
      <c r="V154" s="3"/>
      <c r="W154" s="3"/>
      <c r="X154" s="3"/>
      <c r="Y154" s="3"/>
      <c r="Z154" s="5"/>
      <c r="AA154" s="5"/>
      <c r="AB154" s="5"/>
    </row>
    <row r="155" spans="1:28" s="4" customFormat="1" hidden="1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S155" s="3"/>
      <c r="T155" s="3"/>
      <c r="U155" s="3"/>
      <c r="V155" s="3"/>
      <c r="W155" s="3"/>
      <c r="X155" s="3"/>
      <c r="Y155" s="3"/>
      <c r="Z155" s="5"/>
      <c r="AA155" s="5"/>
      <c r="AB155" s="5"/>
    </row>
    <row r="156" spans="1:28" s="4" customFormat="1" hidden="1" x14ac:dyDescent="0.2">
      <c r="A156" s="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S156" s="3"/>
      <c r="T156" s="3"/>
      <c r="U156" s="3"/>
      <c r="V156" s="3"/>
      <c r="W156" s="3"/>
      <c r="X156" s="3"/>
      <c r="Y156" s="3"/>
      <c r="Z156" s="5"/>
      <c r="AA156" s="5"/>
      <c r="AB156" s="5"/>
    </row>
    <row r="157" spans="1:28" s="4" customFormat="1" hidden="1" x14ac:dyDescent="0.2">
      <c r="A157" s="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S157" s="3"/>
      <c r="T157" s="3"/>
      <c r="U157" s="3"/>
      <c r="V157" s="3"/>
      <c r="W157" s="3"/>
      <c r="X157" s="3"/>
      <c r="Y157" s="3"/>
      <c r="Z157" s="5"/>
      <c r="AA157" s="5"/>
      <c r="AB157" s="5"/>
    </row>
    <row r="158" spans="1:28" s="4" customFormat="1" hidden="1" x14ac:dyDescent="0.2">
      <c r="A158" s="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S158" s="3"/>
      <c r="T158" s="3"/>
      <c r="U158" s="3"/>
      <c r="V158" s="3"/>
      <c r="W158" s="3"/>
      <c r="X158" s="3"/>
      <c r="Y158" s="3"/>
      <c r="Z158" s="5"/>
      <c r="AA158" s="5"/>
      <c r="AB158" s="5"/>
    </row>
    <row r="159" spans="1:28" s="4" customFormat="1" hidden="1" x14ac:dyDescent="0.2">
      <c r="A159" s="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S159" s="3"/>
      <c r="T159" s="3"/>
      <c r="U159" s="3"/>
      <c r="V159" s="3"/>
      <c r="W159" s="3"/>
      <c r="X159" s="3"/>
      <c r="Y159" s="3"/>
      <c r="Z159" s="5"/>
      <c r="AA159" s="5"/>
      <c r="AB159" s="5"/>
    </row>
    <row r="160" spans="1:28" s="4" customFormat="1" hidden="1" x14ac:dyDescent="0.2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S160" s="3"/>
      <c r="T160" s="3"/>
      <c r="U160" s="3"/>
      <c r="V160" s="3"/>
      <c r="W160" s="3"/>
      <c r="X160" s="3"/>
      <c r="Y160" s="3"/>
      <c r="Z160" s="5"/>
      <c r="AA160" s="5"/>
      <c r="AB160" s="5"/>
    </row>
    <row r="161" spans="1:28" s="4" customFormat="1" hidden="1" x14ac:dyDescent="0.2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S161" s="3"/>
      <c r="T161" s="3"/>
      <c r="U161" s="3"/>
      <c r="V161" s="3"/>
      <c r="W161" s="3"/>
      <c r="X161" s="3"/>
      <c r="Y161" s="3"/>
      <c r="Z161" s="5"/>
      <c r="AA161" s="5"/>
      <c r="AB161" s="5"/>
    </row>
    <row r="162" spans="1:28" s="4" customFormat="1" hidden="1" x14ac:dyDescent="0.2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S162" s="3"/>
      <c r="T162" s="3"/>
      <c r="U162" s="3"/>
      <c r="V162" s="3"/>
      <c r="W162" s="3"/>
      <c r="X162" s="3"/>
      <c r="Y162" s="3"/>
      <c r="Z162" s="5"/>
      <c r="AA162" s="5"/>
      <c r="AB162" s="5"/>
    </row>
    <row r="163" spans="1:28" s="4" customFormat="1" hidden="1" x14ac:dyDescent="0.2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S163" s="3"/>
      <c r="T163" s="3"/>
      <c r="U163" s="3"/>
      <c r="V163" s="3"/>
      <c r="W163" s="3"/>
      <c r="X163" s="3"/>
      <c r="Y163" s="3"/>
      <c r="Z163" s="5"/>
      <c r="AA163" s="5"/>
      <c r="AB163" s="5"/>
    </row>
    <row r="164" spans="1:28" s="4" customFormat="1" hidden="1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S164" s="3"/>
      <c r="T164" s="3"/>
      <c r="U164" s="3"/>
      <c r="V164" s="3"/>
      <c r="W164" s="3"/>
      <c r="X164" s="3"/>
      <c r="Y164" s="3"/>
      <c r="Z164" s="5"/>
      <c r="AA164" s="5"/>
      <c r="AB164" s="5"/>
    </row>
    <row r="165" spans="1:28" s="4" customFormat="1" hidden="1" x14ac:dyDescent="0.2">
      <c r="A165" s="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S165" s="3"/>
      <c r="T165" s="3"/>
      <c r="U165" s="3"/>
      <c r="V165" s="3"/>
      <c r="W165" s="3"/>
      <c r="X165" s="3"/>
      <c r="Y165" s="3"/>
      <c r="Z165" s="5"/>
      <c r="AA165" s="5"/>
      <c r="AB165" s="5"/>
    </row>
    <row r="166" spans="1:28" s="4" customFormat="1" hidden="1" x14ac:dyDescent="0.2">
      <c r="A166" s="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S166" s="3"/>
      <c r="T166" s="3"/>
      <c r="U166" s="3"/>
      <c r="V166" s="3"/>
      <c r="W166" s="3"/>
      <c r="X166" s="3"/>
      <c r="Y166" s="3"/>
      <c r="Z166" s="5"/>
      <c r="AA166" s="5"/>
      <c r="AB166" s="5"/>
    </row>
    <row r="167" spans="1:28" s="4" customFormat="1" hidden="1" x14ac:dyDescent="0.2">
      <c r="A167" s="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S167" s="3"/>
      <c r="T167" s="3"/>
      <c r="U167" s="3"/>
      <c r="V167" s="3"/>
      <c r="W167" s="3"/>
      <c r="X167" s="3"/>
      <c r="Y167" s="3"/>
      <c r="Z167" s="5"/>
      <c r="AA167" s="5"/>
      <c r="AB167" s="5"/>
    </row>
    <row r="168" spans="1:28" s="4" customFormat="1" hidden="1" x14ac:dyDescent="0.2">
      <c r="A168" s="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S168" s="3"/>
      <c r="T168" s="3"/>
      <c r="U168" s="3"/>
      <c r="V168" s="3"/>
      <c r="W168" s="3"/>
      <c r="X168" s="3"/>
      <c r="Y168" s="3"/>
      <c r="Z168" s="5"/>
      <c r="AA168" s="5"/>
      <c r="AB168" s="5"/>
    </row>
    <row r="169" spans="1:28" s="4" customFormat="1" hidden="1" x14ac:dyDescent="0.2">
      <c r="A169" s="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S169" s="3"/>
      <c r="T169" s="3"/>
      <c r="U169" s="3"/>
      <c r="V169" s="3"/>
      <c r="W169" s="3"/>
      <c r="X169" s="3"/>
      <c r="Y169" s="3"/>
      <c r="Z169" s="5"/>
      <c r="AA169" s="5"/>
      <c r="AB169" s="5"/>
    </row>
    <row r="170" spans="1:28" s="4" customFormat="1" hidden="1" x14ac:dyDescent="0.2">
      <c r="A170" s="2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S170" s="3"/>
      <c r="T170" s="3"/>
      <c r="U170" s="3"/>
      <c r="V170" s="3"/>
      <c r="W170" s="3"/>
      <c r="X170" s="3"/>
      <c r="Y170" s="3"/>
      <c r="Z170" s="5"/>
      <c r="AA170" s="5"/>
      <c r="AB170" s="5"/>
    </row>
    <row r="171" spans="1:28" s="4" customFormat="1" hidden="1" x14ac:dyDescent="0.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S171" s="3"/>
      <c r="T171" s="3"/>
      <c r="U171" s="3"/>
      <c r="V171" s="3"/>
      <c r="W171" s="3"/>
      <c r="X171" s="3"/>
      <c r="Y171" s="3"/>
      <c r="Z171" s="5"/>
      <c r="AA171" s="5"/>
      <c r="AB171" s="5"/>
    </row>
    <row r="172" spans="1:28" s="4" customFormat="1" hidden="1" x14ac:dyDescent="0.2">
      <c r="A172" s="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S172" s="3"/>
      <c r="T172" s="3"/>
      <c r="U172" s="3"/>
      <c r="V172" s="3"/>
      <c r="W172" s="3"/>
      <c r="X172" s="3"/>
      <c r="Y172" s="3"/>
      <c r="Z172" s="5"/>
      <c r="AA172" s="5"/>
      <c r="AB172" s="5"/>
    </row>
    <row r="173" spans="1:28" s="4" customFormat="1" hidden="1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S173" s="3"/>
      <c r="T173" s="3"/>
      <c r="U173" s="3"/>
      <c r="V173" s="3"/>
      <c r="W173" s="3"/>
      <c r="X173" s="3"/>
      <c r="Y173" s="3"/>
      <c r="Z173" s="5"/>
      <c r="AA173" s="5"/>
      <c r="AB173" s="5"/>
    </row>
    <row r="174" spans="1:28" s="4" customFormat="1" hidden="1" x14ac:dyDescent="0.2">
      <c r="A174" s="2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S174" s="3"/>
      <c r="T174" s="3"/>
      <c r="U174" s="3"/>
      <c r="V174" s="3"/>
      <c r="W174" s="3"/>
      <c r="X174" s="3"/>
      <c r="Y174" s="3"/>
      <c r="Z174" s="5"/>
      <c r="AA174" s="5"/>
      <c r="AB174" s="5"/>
    </row>
    <row r="175" spans="1:28" s="4" customFormat="1" hidden="1" x14ac:dyDescent="0.2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S175" s="3"/>
      <c r="T175" s="3"/>
      <c r="U175" s="3"/>
      <c r="V175" s="3"/>
      <c r="W175" s="3"/>
      <c r="X175" s="3"/>
      <c r="Y175" s="3"/>
      <c r="Z175" s="5"/>
      <c r="AA175" s="5"/>
      <c r="AB175" s="5"/>
    </row>
    <row r="176" spans="1:28" s="4" customFormat="1" hidden="1" x14ac:dyDescent="0.2">
      <c r="A176" s="2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S176" s="3"/>
      <c r="T176" s="3"/>
      <c r="U176" s="3"/>
      <c r="V176" s="3"/>
      <c r="W176" s="3"/>
      <c r="X176" s="3"/>
      <c r="Y176" s="3"/>
      <c r="Z176" s="5"/>
      <c r="AA176" s="5"/>
      <c r="AB176" s="5"/>
    </row>
    <row r="177" spans="1:28" s="4" customFormat="1" hidden="1" x14ac:dyDescent="0.2">
      <c r="A177" s="2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S177" s="3"/>
      <c r="T177" s="3"/>
      <c r="U177" s="3"/>
      <c r="V177" s="3"/>
      <c r="W177" s="3"/>
      <c r="X177" s="3"/>
      <c r="Y177" s="3"/>
      <c r="Z177" s="5"/>
      <c r="AA177" s="5"/>
      <c r="AB177" s="5"/>
    </row>
    <row r="178" spans="1:28" s="4" customFormat="1" hidden="1" x14ac:dyDescent="0.2">
      <c r="A178" s="2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S178" s="3"/>
      <c r="T178" s="3"/>
      <c r="U178" s="3"/>
      <c r="V178" s="3"/>
      <c r="W178" s="3"/>
      <c r="X178" s="3"/>
      <c r="Y178" s="3"/>
      <c r="Z178" s="5"/>
      <c r="AA178" s="5"/>
      <c r="AB178" s="5"/>
    </row>
    <row r="179" spans="1:28" s="4" customFormat="1" hidden="1" x14ac:dyDescent="0.2">
      <c r="A179" s="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S179" s="3"/>
      <c r="T179" s="3"/>
      <c r="U179" s="3"/>
      <c r="V179" s="3"/>
      <c r="W179" s="3"/>
      <c r="X179" s="3"/>
      <c r="Y179" s="3"/>
      <c r="Z179" s="5"/>
      <c r="AA179" s="5"/>
      <c r="AB179" s="5"/>
    </row>
    <row r="180" spans="1:28" s="4" customFormat="1" hidden="1" x14ac:dyDescent="0.2">
      <c r="A180" s="2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S180" s="3"/>
      <c r="T180" s="3"/>
      <c r="U180" s="3"/>
      <c r="V180" s="3"/>
      <c r="W180" s="3"/>
      <c r="X180" s="3"/>
      <c r="Y180" s="3"/>
      <c r="Z180" s="5"/>
      <c r="AA180" s="5"/>
      <c r="AB180" s="5"/>
    </row>
    <row r="181" spans="1:28" s="4" customFormat="1" hidden="1" x14ac:dyDescent="0.2">
      <c r="A181" s="2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S181" s="3"/>
      <c r="T181" s="3"/>
      <c r="U181" s="3"/>
      <c r="V181" s="3"/>
      <c r="W181" s="3"/>
      <c r="X181" s="3"/>
      <c r="Y181" s="3"/>
      <c r="Z181" s="5"/>
      <c r="AA181" s="5"/>
      <c r="AB181" s="5"/>
    </row>
    <row r="182" spans="1:28" s="4" customFormat="1" hidden="1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S182" s="3"/>
      <c r="T182" s="3"/>
      <c r="U182" s="3"/>
      <c r="V182" s="3"/>
      <c r="W182" s="3"/>
      <c r="X182" s="3"/>
      <c r="Y182" s="3"/>
      <c r="Z182" s="5"/>
      <c r="AA182" s="5"/>
      <c r="AB182" s="5"/>
    </row>
    <row r="183" spans="1:28" s="4" customFormat="1" hidden="1" x14ac:dyDescent="0.2">
      <c r="A183" s="2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S183" s="3"/>
      <c r="T183" s="3"/>
      <c r="U183" s="3"/>
      <c r="V183" s="3"/>
      <c r="W183" s="3"/>
      <c r="X183" s="3"/>
      <c r="Y183" s="3"/>
      <c r="Z183" s="5"/>
      <c r="AA183" s="5"/>
      <c r="AB183" s="5"/>
    </row>
    <row r="184" spans="1:28" s="4" customFormat="1" hidden="1" x14ac:dyDescent="0.2">
      <c r="A184" s="2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S184" s="3"/>
      <c r="T184" s="3"/>
      <c r="U184" s="3"/>
      <c r="V184" s="3"/>
      <c r="W184" s="3"/>
      <c r="X184" s="3"/>
      <c r="Y184" s="3"/>
      <c r="Z184" s="5"/>
      <c r="AA184" s="5"/>
      <c r="AB184" s="5"/>
    </row>
    <row r="185" spans="1:28" s="4" customFormat="1" hidden="1" x14ac:dyDescent="0.2">
      <c r="A185" s="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S185" s="3"/>
      <c r="T185" s="3"/>
      <c r="U185" s="3"/>
      <c r="V185" s="3"/>
      <c r="W185" s="3"/>
      <c r="X185" s="3"/>
      <c r="Y185" s="3"/>
      <c r="Z185" s="5"/>
      <c r="AA185" s="5"/>
      <c r="AB185" s="5"/>
    </row>
    <row r="186" spans="1:28" s="4" customFormat="1" hidden="1" x14ac:dyDescent="0.2">
      <c r="A186" s="2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S186" s="3"/>
      <c r="T186" s="3"/>
      <c r="U186" s="3"/>
      <c r="V186" s="3"/>
      <c r="W186" s="3"/>
      <c r="X186" s="3"/>
      <c r="Y186" s="3"/>
      <c r="Z186" s="5"/>
      <c r="AA186" s="5"/>
      <c r="AB186" s="5"/>
    </row>
    <row r="187" spans="1:28" s="4" customFormat="1" hidden="1" x14ac:dyDescent="0.2">
      <c r="A187" s="2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S187" s="3"/>
      <c r="T187" s="3"/>
      <c r="U187" s="3"/>
      <c r="V187" s="3"/>
      <c r="W187" s="3"/>
      <c r="X187" s="3"/>
      <c r="Y187" s="3"/>
      <c r="Z187" s="5"/>
      <c r="AA187" s="5"/>
      <c r="AB187" s="5"/>
    </row>
    <row r="188" spans="1:28" s="4" customFormat="1" hidden="1" x14ac:dyDescent="0.2">
      <c r="A188" s="2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S188" s="3"/>
      <c r="T188" s="3"/>
      <c r="U188" s="3"/>
      <c r="V188" s="3"/>
      <c r="W188" s="3"/>
      <c r="X188" s="3"/>
      <c r="Y188" s="3"/>
      <c r="Z188" s="5"/>
      <c r="AA188" s="5"/>
      <c r="AB188" s="5"/>
    </row>
    <row r="189" spans="1:28" s="4" customFormat="1" hidden="1" x14ac:dyDescent="0.2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S189" s="3"/>
      <c r="T189" s="3"/>
      <c r="U189" s="3"/>
      <c r="V189" s="3"/>
      <c r="W189" s="3"/>
      <c r="X189" s="3"/>
      <c r="Y189" s="3"/>
      <c r="Z189" s="5"/>
      <c r="AA189" s="5"/>
      <c r="AB189" s="5"/>
    </row>
    <row r="190" spans="1:28" s="4" customFormat="1" hidden="1" x14ac:dyDescent="0.2">
      <c r="A190" s="2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S190" s="3"/>
      <c r="T190" s="3"/>
      <c r="U190" s="3"/>
      <c r="V190" s="3"/>
      <c r="W190" s="3"/>
      <c r="X190" s="3"/>
      <c r="Y190" s="3"/>
      <c r="Z190" s="5"/>
      <c r="AA190" s="5"/>
      <c r="AB190" s="5"/>
    </row>
    <row r="191" spans="1:28" s="4" customFormat="1" hidden="1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S191" s="3"/>
      <c r="T191" s="3"/>
      <c r="U191" s="3"/>
      <c r="V191" s="3"/>
      <c r="W191" s="3"/>
      <c r="X191" s="3"/>
      <c r="Y191" s="3"/>
      <c r="Z191" s="5"/>
      <c r="AA191" s="5"/>
      <c r="AB191" s="5"/>
    </row>
    <row r="192" spans="1:28" s="4" customFormat="1" hidden="1" x14ac:dyDescent="0.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S192" s="3"/>
      <c r="T192" s="3"/>
      <c r="U192" s="3"/>
      <c r="V192" s="3"/>
      <c r="W192" s="3"/>
      <c r="X192" s="3"/>
      <c r="Y192" s="3"/>
      <c r="Z192" s="5"/>
      <c r="AA192" s="5"/>
      <c r="AB192" s="5"/>
    </row>
    <row r="193" spans="1:28" s="4" customFormat="1" hidden="1" x14ac:dyDescent="0.2">
      <c r="A193" s="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S193" s="3"/>
      <c r="T193" s="3"/>
      <c r="U193" s="3"/>
      <c r="V193" s="3"/>
      <c r="W193" s="3"/>
      <c r="X193" s="3"/>
      <c r="Y193" s="3"/>
      <c r="Z193" s="5"/>
      <c r="AA193" s="5"/>
      <c r="AB193" s="5"/>
    </row>
    <row r="194" spans="1:28" s="4" customFormat="1" hidden="1" x14ac:dyDescent="0.2">
      <c r="A194" s="2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S194" s="3"/>
      <c r="T194" s="3"/>
      <c r="U194" s="3"/>
      <c r="V194" s="3"/>
      <c r="W194" s="3"/>
      <c r="X194" s="3"/>
      <c r="Y194" s="3"/>
      <c r="Z194" s="5"/>
      <c r="AA194" s="5"/>
      <c r="AB194" s="5"/>
    </row>
    <row r="195" spans="1:28" s="4" customFormat="1" hidden="1" x14ac:dyDescent="0.2">
      <c r="A195" s="2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S195" s="3"/>
      <c r="T195" s="3"/>
      <c r="U195" s="3"/>
      <c r="V195" s="3"/>
      <c r="W195" s="3"/>
      <c r="X195" s="3"/>
      <c r="Y195" s="3"/>
      <c r="Z195" s="5"/>
      <c r="AA195" s="5"/>
      <c r="AB195" s="5"/>
    </row>
    <row r="196" spans="1:28" s="4" customFormat="1" hidden="1" x14ac:dyDescent="0.2">
      <c r="A196" s="2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S196" s="3"/>
      <c r="T196" s="3"/>
      <c r="U196" s="3"/>
      <c r="V196" s="3"/>
      <c r="W196" s="3"/>
      <c r="X196" s="3"/>
      <c r="Y196" s="3"/>
      <c r="Z196" s="5"/>
      <c r="AA196" s="5"/>
      <c r="AB196" s="5"/>
    </row>
    <row r="197" spans="1:28" s="4" customFormat="1" hidden="1" x14ac:dyDescent="0.2">
      <c r="A197" s="2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S197" s="3"/>
      <c r="T197" s="3"/>
      <c r="U197" s="3"/>
      <c r="V197" s="3"/>
      <c r="W197" s="3"/>
      <c r="X197" s="3"/>
      <c r="Y197" s="3"/>
      <c r="Z197" s="5"/>
      <c r="AA197" s="5"/>
      <c r="AB197" s="5"/>
    </row>
    <row r="198" spans="1:28" s="4" customFormat="1" hidden="1" x14ac:dyDescent="0.2">
      <c r="A198" s="2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S198" s="3"/>
      <c r="T198" s="3"/>
      <c r="U198" s="3"/>
      <c r="V198" s="3"/>
      <c r="W198" s="3"/>
      <c r="X198" s="3"/>
      <c r="Y198" s="3"/>
      <c r="Z198" s="5"/>
      <c r="AA198" s="5"/>
      <c r="AB198" s="5"/>
    </row>
    <row r="199" spans="1:28" s="4" customFormat="1" hidden="1" x14ac:dyDescent="0.2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S199" s="3"/>
      <c r="T199" s="3"/>
      <c r="U199" s="3"/>
      <c r="V199" s="3"/>
      <c r="W199" s="3"/>
      <c r="X199" s="3"/>
      <c r="Y199" s="3"/>
      <c r="Z199" s="5"/>
      <c r="AA199" s="5"/>
      <c r="AB199" s="5"/>
    </row>
    <row r="200" spans="1:28" s="4" customFormat="1" hidden="1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S200" s="3"/>
      <c r="T200" s="3"/>
      <c r="U200" s="3"/>
      <c r="V200" s="3"/>
      <c r="W200" s="3"/>
      <c r="X200" s="3"/>
      <c r="Y200" s="3"/>
      <c r="Z200" s="5"/>
      <c r="AA200" s="5"/>
      <c r="AB200" s="5"/>
    </row>
    <row r="201" spans="1:28" s="4" customFormat="1" hidden="1" x14ac:dyDescent="0.2">
      <c r="A201" s="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S201" s="3"/>
      <c r="T201" s="3"/>
      <c r="U201" s="3"/>
      <c r="V201" s="3"/>
      <c r="W201" s="3"/>
      <c r="X201" s="3"/>
      <c r="Y201" s="3"/>
      <c r="Z201" s="5"/>
      <c r="AA201" s="5"/>
      <c r="AB201" s="5"/>
    </row>
    <row r="202" spans="1:28" s="4" customFormat="1" hidden="1" x14ac:dyDescent="0.2">
      <c r="A202" s="2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S202" s="3"/>
      <c r="T202" s="3"/>
      <c r="U202" s="3"/>
      <c r="V202" s="3"/>
      <c r="W202" s="3"/>
      <c r="X202" s="3"/>
      <c r="Y202" s="3"/>
      <c r="Z202" s="5"/>
      <c r="AA202" s="5"/>
      <c r="AB202" s="5"/>
    </row>
  </sheetData>
  <mergeCells count="3">
    <mergeCell ref="A3:B3"/>
    <mergeCell ref="C3:D3"/>
    <mergeCell ref="E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02"/>
  <sheetViews>
    <sheetView showGridLines="0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X4" sqref="X4"/>
    </sheetView>
  </sheetViews>
  <sheetFormatPr defaultColWidth="0" defaultRowHeight="12.75" zeroHeight="1" x14ac:dyDescent="0.2"/>
  <cols>
    <col min="1" max="1" width="49.875" style="2" bestFit="1" customWidth="1"/>
    <col min="2" max="2" width="22.25" style="3" bestFit="1" customWidth="1"/>
    <col min="3" max="16" width="16.625" style="3" customWidth="1"/>
    <col min="17" max="18" width="16.625" style="4" customWidth="1"/>
    <col min="19" max="25" width="16.625" style="3" customWidth="1"/>
    <col min="26" max="16384" width="16.625" style="5" hidden="1"/>
  </cols>
  <sheetData>
    <row r="1" spans="1:165" hidden="1" x14ac:dyDescent="0.2">
      <c r="A1" s="2">
        <f>MIN(PRICE)</f>
        <v>1503895.9139999999</v>
      </c>
    </row>
    <row r="2" spans="1:165" s="13" customFormat="1" hidden="1" x14ac:dyDescent="0.2">
      <c r="A2" s="11" t="s">
        <v>141</v>
      </c>
      <c r="B2" s="6"/>
      <c r="C2" s="6"/>
      <c r="D2" s="6"/>
      <c r="E2" s="6"/>
      <c r="F2" s="6">
        <v>1</v>
      </c>
      <c r="G2" s="6">
        <v>1</v>
      </c>
      <c r="H2" s="6"/>
      <c r="I2" s="6"/>
      <c r="J2" s="6">
        <v>6</v>
      </c>
      <c r="K2" s="6">
        <v>6</v>
      </c>
      <c r="L2" s="6"/>
      <c r="M2" s="6"/>
      <c r="N2" s="6"/>
      <c r="O2" s="6">
        <v>1</v>
      </c>
      <c r="P2" s="6"/>
      <c r="Q2" s="6"/>
      <c r="R2" s="6"/>
      <c r="S2" s="6"/>
      <c r="T2" s="6">
        <v>1</v>
      </c>
      <c r="U2" s="6"/>
      <c r="V2" s="6"/>
      <c r="W2" s="6"/>
      <c r="X2" s="6"/>
      <c r="Y2" s="6"/>
      <c r="Z2" s="6"/>
    </row>
    <row r="3" spans="1:165" s="55" customFormat="1" ht="33.75" customHeight="1" x14ac:dyDescent="0.2">
      <c r="A3" s="101" t="s">
        <v>568</v>
      </c>
      <c r="B3" s="101"/>
      <c r="C3" s="102" t="s">
        <v>564</v>
      </c>
      <c r="D3" s="102"/>
      <c r="E3" s="103" t="s">
        <v>565</v>
      </c>
      <c r="F3" s="10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</row>
    <row r="4" spans="1:165" s="8" customFormat="1" ht="51" x14ac:dyDescent="0.2">
      <c r="A4" s="25" t="s">
        <v>548</v>
      </c>
      <c r="B4" s="25" t="s">
        <v>94</v>
      </c>
      <c r="C4" s="25" t="s">
        <v>221</v>
      </c>
      <c r="D4" s="25" t="s">
        <v>224</v>
      </c>
      <c r="E4" s="25" t="s">
        <v>222</v>
      </c>
      <c r="F4" s="25" t="s">
        <v>225</v>
      </c>
      <c r="G4" s="25" t="s">
        <v>223</v>
      </c>
      <c r="H4" s="25" t="s">
        <v>226</v>
      </c>
      <c r="I4" s="25" t="s">
        <v>119</v>
      </c>
      <c r="J4" s="25" t="s">
        <v>45</v>
      </c>
      <c r="K4" s="25" t="s">
        <v>165</v>
      </c>
      <c r="L4" s="7" t="s">
        <v>367</v>
      </c>
      <c r="M4" s="7" t="s">
        <v>374</v>
      </c>
      <c r="N4" s="7" t="s">
        <v>368</v>
      </c>
      <c r="O4" s="7" t="s">
        <v>375</v>
      </c>
      <c r="P4" s="7" t="s">
        <v>369</v>
      </c>
      <c r="Q4" s="7" t="s">
        <v>376</v>
      </c>
      <c r="R4" s="7" t="s">
        <v>370</v>
      </c>
      <c r="S4" s="7" t="s">
        <v>377</v>
      </c>
      <c r="T4" s="7" t="s">
        <v>371</v>
      </c>
      <c r="U4" s="7" t="s">
        <v>378</v>
      </c>
      <c r="V4" s="7" t="s">
        <v>379</v>
      </c>
      <c r="W4" s="7" t="s">
        <v>380</v>
      </c>
      <c r="X4" s="7" t="s">
        <v>373</v>
      </c>
      <c r="Y4" s="7" t="s">
        <v>381</v>
      </c>
    </row>
    <row r="5" spans="1:165" x14ac:dyDescent="0.2">
      <c r="A5" s="2" t="s">
        <v>166</v>
      </c>
      <c r="B5" s="1" t="s">
        <v>0</v>
      </c>
      <c r="C5" s="9">
        <f>CalzadoCaballero!C5*(1+4.6%)</f>
        <v>184096</v>
      </c>
      <c r="D5" s="9">
        <f>CalzadoCaballero!D5*(1+4.6%)</f>
        <v>56484</v>
      </c>
      <c r="E5" s="9">
        <f>CalzadoCaballero!E5*(1+4.6%)</f>
        <v>180958</v>
      </c>
      <c r="F5" s="9">
        <f>CalzadoCaballero!F5*(1+4.6%)</f>
        <v>55438</v>
      </c>
      <c r="G5" s="9">
        <f>CalzadoCaballero!G5*(1+4.6%)</f>
        <v>177820</v>
      </c>
      <c r="H5" s="9">
        <f>CalzadoCaballero!H5*(1+4.6%)</f>
        <v>54392</v>
      </c>
      <c r="I5" s="9">
        <f>CalzadoCaballero!I5*(1+4.6%)</f>
        <v>2615</v>
      </c>
      <c r="J5" s="9">
        <f>CalzadoCaballero!J5*(1+4.6%)</f>
        <v>5230000</v>
      </c>
      <c r="K5" s="9">
        <f>CalzadoCaballero!K5*(1+4.6%)</f>
        <v>6276000</v>
      </c>
      <c r="L5" s="9">
        <f>CalzadoCaballero!L5*(1+4.6%)</f>
        <v>3870200</v>
      </c>
      <c r="M5" s="9">
        <f>CalzadoCaballero!M5*(1+4.6%)</f>
        <v>3138000</v>
      </c>
      <c r="N5" s="9">
        <f>CalzadoCaballero!N5*(1+4.6%)</f>
        <v>4497800</v>
      </c>
      <c r="O5" s="9">
        <f>CalzadoCaballero!O5*(1+4.6%)</f>
        <v>3451800</v>
      </c>
      <c r="P5" s="9">
        <f>CalzadoCaballero!P5*(1+4.6%)</f>
        <v>5648400</v>
      </c>
      <c r="Q5" s="9">
        <f>CalzadoCaballero!Q5*(1+4.6%)</f>
        <v>3765600</v>
      </c>
      <c r="R5" s="9">
        <f>CalzadoCaballero!R5*(1+4.6%)</f>
        <v>7322000</v>
      </c>
      <c r="S5" s="9">
        <f>CalzadoCaballero!S5*(1+4.6%)</f>
        <v>4393200</v>
      </c>
      <c r="T5" s="9">
        <f>CalzadoCaballero!T5*(1+4.6%)</f>
        <v>14121000</v>
      </c>
      <c r="U5" s="9">
        <f>CalzadoCaballero!U5*(1+4.6%)</f>
        <v>20501600</v>
      </c>
      <c r="V5" s="9">
        <f>CalzadoCaballero!V5*(1+4.6%)</f>
        <v>31170800</v>
      </c>
      <c r="W5" s="9">
        <f>CalzadoCaballero!W5*(1+4.6%)</f>
        <v>9100200</v>
      </c>
      <c r="X5" s="9">
        <f>CalzadoCaballero!X5*(1+4.6%)</f>
        <v>6809878.4000000004</v>
      </c>
      <c r="Y5" s="9">
        <f>CalzadoCaballero!Y5*(1+4.6%)</f>
        <v>12970400</v>
      </c>
      <c r="Z5" s="4">
        <f t="array" ref="Z5">SUM(IF($C$2:$O$2&gt;=1,C5:O5,0))</f>
        <v>15191058</v>
      </c>
      <c r="AA5" s="5" t="s">
        <v>164</v>
      </c>
      <c r="AB5" s="9"/>
    </row>
    <row r="6" spans="1:165" x14ac:dyDescent="0.2">
      <c r="A6" s="2" t="s">
        <v>167</v>
      </c>
      <c r="B6" s="1" t="s">
        <v>0</v>
      </c>
      <c r="C6" s="9">
        <f>CalzadoCaballero!C6*(1+4.6%)</f>
        <v>108116.652</v>
      </c>
      <c r="D6" s="9">
        <f>CalzadoCaballero!D6*(1+4.6%)</f>
        <v>35979.262000000002</v>
      </c>
      <c r="E6" s="9">
        <f>CalzadoCaballero!E6*(1+4.6%)</f>
        <v>108116.652</v>
      </c>
      <c r="F6" s="9">
        <f>CalzadoCaballero!F6*(1+4.6%)</f>
        <v>35979.262000000002</v>
      </c>
      <c r="G6" s="9">
        <f>CalzadoCaballero!G6*(1+4.6%)</f>
        <v>108116.652</v>
      </c>
      <c r="H6" s="9">
        <f>CalzadoCaballero!H6*(1+4.6%)</f>
        <v>35979.262000000002</v>
      </c>
      <c r="I6" s="9">
        <f>CalzadoCaballero!I6*(1+4.6%)</f>
        <v>1.046</v>
      </c>
      <c r="J6" s="9">
        <f>CalzadoCaballero!J6*(1+4.6%)</f>
        <v>418400</v>
      </c>
      <c r="K6" s="9">
        <f>CalzadoCaballero!K6*(1+4.6%)</f>
        <v>418400</v>
      </c>
      <c r="L6" s="9">
        <f>CalzadoCaballero!L6*(1+4.6%)</f>
        <v>523000</v>
      </c>
      <c r="M6" s="9">
        <f>CalzadoCaballero!M6*(1+4.6%)</f>
        <v>523000</v>
      </c>
      <c r="N6" s="9">
        <f>CalzadoCaballero!N6*(1+4.6%)</f>
        <v>523000</v>
      </c>
      <c r="O6" s="9">
        <f>CalzadoCaballero!O6*(1+4.6%)</f>
        <v>523000</v>
      </c>
      <c r="P6" s="9">
        <f>CalzadoCaballero!P6*(1+4.6%)</f>
        <v>523000</v>
      </c>
      <c r="Q6" s="9">
        <f>CalzadoCaballero!Q6*(1+4.6%)</f>
        <v>523000</v>
      </c>
      <c r="R6" s="9">
        <f>CalzadoCaballero!R6*(1+4.6%)</f>
        <v>523000</v>
      </c>
      <c r="S6" s="9">
        <f>CalzadoCaballero!S6*(1+4.6%)</f>
        <v>523000</v>
      </c>
      <c r="T6" s="9">
        <f>CalzadoCaballero!T6*(1+4.6%)</f>
        <v>523000</v>
      </c>
      <c r="U6" s="9">
        <f>CalzadoCaballero!U6*(1+4.6%)</f>
        <v>523000</v>
      </c>
      <c r="V6" s="9">
        <f>CalzadoCaballero!V6*(1+4.6%)</f>
        <v>523000</v>
      </c>
      <c r="W6" s="9">
        <f>CalzadoCaballero!W6*(1+4.6%)</f>
        <v>523000</v>
      </c>
      <c r="X6" s="9">
        <f>CalzadoCaballero!X6*(1+4.6%)</f>
        <v>523000</v>
      </c>
      <c r="Y6" s="9">
        <f>CalzadoCaballero!Y6*(1+4.6%)</f>
        <v>523000</v>
      </c>
      <c r="Z6" s="4">
        <f t="array" ref="Z6">SUM(IF($C$2:$O$2&gt;=1,C6:O6,0))</f>
        <v>1503895.9139999999</v>
      </c>
      <c r="AA6" s="5" t="s">
        <v>164</v>
      </c>
      <c r="AB6" s="9"/>
    </row>
    <row r="7" spans="1:165" x14ac:dyDescent="0.2">
      <c r="A7" s="2" t="s">
        <v>168</v>
      </c>
      <c r="B7" s="1" t="s">
        <v>0</v>
      </c>
      <c r="C7" s="9">
        <f>CalzadoCaballero!C7*(1+4.6%)</f>
        <v>208154</v>
      </c>
      <c r="D7" s="9">
        <f>CalzadoCaballero!D7*(1+4.6%)</f>
        <v>72174</v>
      </c>
      <c r="E7" s="9">
        <f>CalzadoCaballero!E7*(1+4.6%)</f>
        <v>208154</v>
      </c>
      <c r="F7" s="9">
        <f>CalzadoCaballero!F7*(1+4.6%)</f>
        <v>72174</v>
      </c>
      <c r="G7" s="9">
        <f>CalzadoCaballero!G7*(1+4.6%)</f>
        <v>208154</v>
      </c>
      <c r="H7" s="9">
        <f>CalzadoCaballero!H7*(1+4.6%)</f>
        <v>72174</v>
      </c>
      <c r="I7" s="9">
        <f>CalzadoCaballero!I7*(1+4.6%)</f>
        <v>313.8</v>
      </c>
      <c r="J7" s="9">
        <f>CalzadoCaballero!J7*(1+4.6%)</f>
        <v>8368000</v>
      </c>
      <c r="K7" s="9">
        <f>CalzadoCaballero!K7*(1+4.6%)</f>
        <v>8368000</v>
      </c>
      <c r="L7" s="9">
        <f>CalzadoCaballero!L7*(1+4.6%)</f>
        <v>2615000</v>
      </c>
      <c r="M7" s="9">
        <f>CalzadoCaballero!M7*(1+4.6%)</f>
        <v>2615000</v>
      </c>
      <c r="N7" s="9">
        <f>CalzadoCaballero!N7*(1+4.6%)</f>
        <v>2615000</v>
      </c>
      <c r="O7" s="9">
        <f>CalzadoCaballero!O7*(1+4.6%)</f>
        <v>2615000</v>
      </c>
      <c r="P7" s="9">
        <f>CalzadoCaballero!P7*(1+4.6%)</f>
        <v>2615000</v>
      </c>
      <c r="Q7" s="9">
        <f>CalzadoCaballero!Q7*(1+4.6%)</f>
        <v>2615000</v>
      </c>
      <c r="R7" s="9">
        <f>CalzadoCaballero!R7*(1+4.6%)</f>
        <v>2615000</v>
      </c>
      <c r="S7" s="9">
        <f>CalzadoCaballero!S7*(1+4.6%)</f>
        <v>2615000</v>
      </c>
      <c r="T7" s="9">
        <f>CalzadoCaballero!T7*(1+4.6%)</f>
        <v>2615000</v>
      </c>
      <c r="U7" s="9">
        <f>CalzadoCaballero!U7*(1+4.6%)</f>
        <v>2615000</v>
      </c>
      <c r="V7" s="9">
        <f>CalzadoCaballero!V7*(1+4.6%)</f>
        <v>2615000</v>
      </c>
      <c r="W7" s="9">
        <f>CalzadoCaballero!W7*(1+4.6%)</f>
        <v>2615000</v>
      </c>
      <c r="X7" s="9">
        <f>CalzadoCaballero!X7*(1+4.6%)</f>
        <v>2615000</v>
      </c>
      <c r="Y7" s="9">
        <f>CalzadoCaballero!Y7*(1+4.6%)</f>
        <v>2615000</v>
      </c>
      <c r="Z7" s="4">
        <f t="array" ref="Z7">SUM(IF($C$2:$O$2&gt;=1,C7:O7,0))</f>
        <v>19631328</v>
      </c>
      <c r="AA7" s="5" t="s">
        <v>164</v>
      </c>
      <c r="AB7" s="9"/>
    </row>
    <row r="8" spans="1:165" x14ac:dyDescent="0.2">
      <c r="A8" s="2" t="s">
        <v>169</v>
      </c>
      <c r="B8" s="1" t="s">
        <v>0</v>
      </c>
      <c r="C8" s="9">
        <f>CalzadoCaballero!C8*(1+4.6%)</f>
        <v>193405.4</v>
      </c>
      <c r="D8" s="9">
        <f>CalzadoCaballero!D8*(1+4.6%)</f>
        <v>66839.400000000009</v>
      </c>
      <c r="E8" s="9">
        <f>CalzadoCaballero!E8*(1+4.6%)</f>
        <v>191313.4</v>
      </c>
      <c r="F8" s="9">
        <f>CalzadoCaballero!F8*(1+4.6%)</f>
        <v>62655.4</v>
      </c>
      <c r="G8" s="9">
        <f>CalzadoCaballero!G8*(1+4.6%)</f>
        <v>188175.4</v>
      </c>
      <c r="H8" s="9">
        <f>CalzadoCaballero!H8*(1+4.6%)</f>
        <v>59517.4</v>
      </c>
      <c r="I8" s="9">
        <f>CalzadoCaballero!I8*(1+4.6%)</f>
        <v>20920</v>
      </c>
      <c r="J8" s="9">
        <f>CalzadoCaballero!J8*(1+4.6%)</f>
        <v>9414000</v>
      </c>
      <c r="K8" s="9">
        <f>CalzadoCaballero!K8*(1+4.6%)</f>
        <v>12552000</v>
      </c>
      <c r="L8" s="9">
        <f>CalzadoCaballero!L8*(1+4.6%)</f>
        <v>523000</v>
      </c>
      <c r="M8" s="9">
        <f>CalzadoCaballero!M8*(1+4.6%)</f>
        <v>104600</v>
      </c>
      <c r="N8" s="9">
        <f>CalzadoCaballero!N8*(1+4.6%)</f>
        <v>523000</v>
      </c>
      <c r="O8" s="9">
        <f>CalzadoCaballero!O8*(1+4.6%)</f>
        <v>104600</v>
      </c>
      <c r="P8" s="9">
        <f>CalzadoCaballero!P8*(1+4.6%)</f>
        <v>1150600</v>
      </c>
      <c r="Q8" s="9">
        <f>CalzadoCaballero!Q8*(1+4.6%)</f>
        <v>156900</v>
      </c>
      <c r="R8" s="9">
        <f>CalzadoCaballero!R8*(1+4.6%)</f>
        <v>1150600</v>
      </c>
      <c r="S8" s="9">
        <f>CalzadoCaballero!S8*(1+4.6%)</f>
        <v>156900</v>
      </c>
      <c r="T8" s="9">
        <f>CalzadoCaballero!T8*(1+4.6%)</f>
        <v>1673600</v>
      </c>
      <c r="U8" s="9">
        <f>CalzadoCaballero!U8*(1+4.6%)</f>
        <v>1673600</v>
      </c>
      <c r="V8" s="9">
        <f>CalzadoCaballero!V8*(1+4.6%)</f>
        <v>1673600</v>
      </c>
      <c r="W8" s="9">
        <f>CalzadoCaballero!W8*(1+4.6%)</f>
        <v>313800</v>
      </c>
      <c r="X8" s="9">
        <f>CalzadoCaballero!X8*(1+4.6%)</f>
        <v>313800</v>
      </c>
      <c r="Y8" s="9">
        <f>CalzadoCaballero!Y8*(1+4.6%)</f>
        <v>313800</v>
      </c>
      <c r="Z8" s="4">
        <f t="array" ref="Z8">SUM(IF($C$2:$O$2&gt;=1,C8:O8,0))</f>
        <v>22321430.800000001</v>
      </c>
      <c r="AA8" s="5" t="s">
        <v>164</v>
      </c>
      <c r="AB8" s="9"/>
    </row>
    <row r="9" spans="1:165" x14ac:dyDescent="0.2">
      <c r="A9" s="2" t="s">
        <v>126</v>
      </c>
      <c r="B9" s="1" t="s">
        <v>1</v>
      </c>
      <c r="C9" s="9">
        <f>CalzadoCaballero!C9*(1+4.6%)</f>
        <v>206072.46000000002</v>
      </c>
      <c r="D9" s="9">
        <f>CalzadoCaballero!D9*(1+4.6%)</f>
        <v>71452.260000000009</v>
      </c>
      <c r="E9" s="9">
        <f>CalzadoCaballero!E9*(1+4.6%)</f>
        <v>197746.30000000002</v>
      </c>
      <c r="F9" s="9">
        <f>CalzadoCaballero!F9*(1+4.6%)</f>
        <v>68565.3</v>
      </c>
      <c r="G9" s="9">
        <f>CalzadoCaballero!G9*(1+4.6%)</f>
        <v>191501.68</v>
      </c>
      <c r="H9" s="9">
        <f>CalzadoCaballero!H9*(1+4.6%)</f>
        <v>66400.08</v>
      </c>
      <c r="I9" s="9">
        <f>CalzadoCaballero!I9*(1+4.6%)</f>
        <v>1464.4</v>
      </c>
      <c r="J9" s="9">
        <f>CalzadoCaballero!J9*(1+4.6%)</f>
        <v>941400</v>
      </c>
      <c r="K9" s="9">
        <f>CalzadoCaballero!K9*(1+4.6%)</f>
        <v>889100</v>
      </c>
      <c r="L9" s="9">
        <f>CalzadoCaballero!L9*(1+4.6%)</f>
        <v>7254010</v>
      </c>
      <c r="M9" s="9">
        <f>CalzadoCaballero!M9*(1+4.6%)</f>
        <v>4508260</v>
      </c>
      <c r="N9" s="9">
        <f>CalzadoCaballero!N9*(1+4.6%)</f>
        <v>7779102</v>
      </c>
      <c r="O9" s="9">
        <f>CalzadoCaballero!O9*(1+4.6%)</f>
        <v>6202780</v>
      </c>
      <c r="P9" s="9">
        <f>CalzadoCaballero!P9*(1+4.6%)</f>
        <v>8148340</v>
      </c>
      <c r="Q9" s="9">
        <f>CalzadoCaballero!Q9*(1+4.6%)</f>
        <v>6579340</v>
      </c>
      <c r="R9" s="9">
        <f>CalzadoCaballero!R9*(1+4.6%)</f>
        <v>8865896</v>
      </c>
      <c r="S9" s="9">
        <f>CalzadoCaballero!S9*(1+4.6%)</f>
        <v>6955900</v>
      </c>
      <c r="T9" s="9">
        <f>CalzadoCaballero!T9*(1+4.6%)</f>
        <v>11840720</v>
      </c>
      <c r="U9" s="9">
        <f>CalzadoCaballero!U9*(1+4.6%)</f>
        <v>13081276</v>
      </c>
      <c r="V9" s="9">
        <f>CalzadoCaballero!V9*(1+4.6%)</f>
        <v>19923162</v>
      </c>
      <c r="W9" s="9">
        <f>CalzadoCaballero!W9*(1+4.6%)</f>
        <v>11003920</v>
      </c>
      <c r="X9" s="9">
        <f>CalzadoCaballero!X9*(1+4.6%)</f>
        <v>9874240</v>
      </c>
      <c r="Y9" s="9">
        <f>CalzadoCaballero!Y9*(1+4.6%)</f>
        <v>16495420</v>
      </c>
      <c r="Z9" s="4">
        <f t="array" ref="Z9">SUM(IF($C$2:$O$2&gt;=1,C9:O9,0))</f>
        <v>8293346.9800000004</v>
      </c>
      <c r="AA9" s="5" t="s">
        <v>164</v>
      </c>
      <c r="AB9" s="9"/>
    </row>
    <row r="10" spans="1:165" x14ac:dyDescent="0.2">
      <c r="A10" s="2" t="s">
        <v>167</v>
      </c>
      <c r="B10" s="1" t="s">
        <v>1</v>
      </c>
      <c r="C10" s="9">
        <f>CalzadoCaballero!C10*(1+4.6%)</f>
        <v>108116.652</v>
      </c>
      <c r="D10" s="9">
        <f>CalzadoCaballero!D10*(1+4.6%)</f>
        <v>35979.262000000002</v>
      </c>
      <c r="E10" s="9">
        <f>CalzadoCaballero!E10*(1+4.6%)</f>
        <v>108116.652</v>
      </c>
      <c r="F10" s="9">
        <f>CalzadoCaballero!F10*(1+4.6%)</f>
        <v>35979.262000000002</v>
      </c>
      <c r="G10" s="9">
        <f>CalzadoCaballero!G10*(1+4.6%)</f>
        <v>108116.652</v>
      </c>
      <c r="H10" s="9">
        <f>CalzadoCaballero!H10*(1+4.6%)</f>
        <v>35979.262000000002</v>
      </c>
      <c r="I10" s="9">
        <f>CalzadoCaballero!I10*(1+4.6%)</f>
        <v>1.046</v>
      </c>
      <c r="J10" s="9">
        <f>CalzadoCaballero!J10*(1+4.6%)</f>
        <v>418400</v>
      </c>
      <c r="K10" s="9">
        <f>CalzadoCaballero!K10*(1+4.6%)</f>
        <v>418400</v>
      </c>
      <c r="L10" s="9">
        <f>CalzadoCaballero!L10*(1+4.6%)</f>
        <v>523000</v>
      </c>
      <c r="M10" s="9">
        <f>CalzadoCaballero!M10*(1+4.6%)</f>
        <v>523000</v>
      </c>
      <c r="N10" s="9">
        <f>CalzadoCaballero!N10*(1+4.6%)</f>
        <v>523000</v>
      </c>
      <c r="O10" s="9">
        <f>CalzadoCaballero!O10*(1+4.6%)</f>
        <v>523000</v>
      </c>
      <c r="P10" s="9">
        <f>CalzadoCaballero!P10*(1+4.6%)</f>
        <v>523000</v>
      </c>
      <c r="Q10" s="9">
        <f>CalzadoCaballero!Q10*(1+4.6%)</f>
        <v>523000</v>
      </c>
      <c r="R10" s="9">
        <f>CalzadoCaballero!R10*(1+4.6%)</f>
        <v>523000</v>
      </c>
      <c r="S10" s="9">
        <f>CalzadoCaballero!S10*(1+4.6%)</f>
        <v>523000</v>
      </c>
      <c r="T10" s="9">
        <f>CalzadoCaballero!T10*(1+4.6%)</f>
        <v>523000</v>
      </c>
      <c r="U10" s="9">
        <f>CalzadoCaballero!U10*(1+4.6%)</f>
        <v>523000</v>
      </c>
      <c r="V10" s="9">
        <f>CalzadoCaballero!V10*(1+4.6%)</f>
        <v>523000</v>
      </c>
      <c r="W10" s="9">
        <f>CalzadoCaballero!W10*(1+4.6%)</f>
        <v>523000</v>
      </c>
      <c r="X10" s="9">
        <f>CalzadoCaballero!X10*(1+4.6%)</f>
        <v>523000</v>
      </c>
      <c r="Y10" s="9">
        <f>CalzadoCaballero!Y10*(1+4.6%)</f>
        <v>523000</v>
      </c>
      <c r="Z10" s="4">
        <f t="array" ref="Z10">SUM(IF($C$2:$O$2&gt;=1,C10:O10,0))</f>
        <v>1503895.9139999999</v>
      </c>
      <c r="AA10" s="5" t="s">
        <v>164</v>
      </c>
      <c r="AB10" s="9"/>
    </row>
    <row r="11" spans="1:165" x14ac:dyDescent="0.2">
      <c r="A11" s="2" t="s">
        <v>168</v>
      </c>
      <c r="B11" s="1" t="s">
        <v>1</v>
      </c>
      <c r="C11" s="9">
        <f>CalzadoCaballero!C11*(1+4.6%)</f>
        <v>208154</v>
      </c>
      <c r="D11" s="9">
        <f>CalzadoCaballero!D11*(1+4.6%)</f>
        <v>72174</v>
      </c>
      <c r="E11" s="9">
        <f>CalzadoCaballero!E11*(1+4.6%)</f>
        <v>208154</v>
      </c>
      <c r="F11" s="9">
        <f>CalzadoCaballero!F11*(1+4.6%)</f>
        <v>72174</v>
      </c>
      <c r="G11" s="9">
        <f>CalzadoCaballero!G11*(1+4.6%)</f>
        <v>208154</v>
      </c>
      <c r="H11" s="9">
        <f>CalzadoCaballero!H11*(1+4.6%)</f>
        <v>72174</v>
      </c>
      <c r="I11" s="9">
        <f>CalzadoCaballero!I11*(1+4.6%)</f>
        <v>313.8</v>
      </c>
      <c r="J11" s="9">
        <f>CalzadoCaballero!J11*(1+4.6%)</f>
        <v>8368000</v>
      </c>
      <c r="K11" s="9">
        <f>CalzadoCaballero!K11*(1+4.6%)</f>
        <v>8368000</v>
      </c>
      <c r="L11" s="9">
        <f>CalzadoCaballero!L11*(1+4.6%)</f>
        <v>2615000</v>
      </c>
      <c r="M11" s="9">
        <f>CalzadoCaballero!M11*(1+4.6%)</f>
        <v>2615000</v>
      </c>
      <c r="N11" s="9">
        <f>CalzadoCaballero!N11*(1+4.6%)</f>
        <v>2615000</v>
      </c>
      <c r="O11" s="9">
        <f>CalzadoCaballero!O11*(1+4.6%)</f>
        <v>2615000</v>
      </c>
      <c r="P11" s="9">
        <f>CalzadoCaballero!P11*(1+4.6%)</f>
        <v>2615000</v>
      </c>
      <c r="Q11" s="9">
        <f>CalzadoCaballero!Q11*(1+4.6%)</f>
        <v>2615000</v>
      </c>
      <c r="R11" s="9">
        <f>CalzadoCaballero!R11*(1+4.6%)</f>
        <v>2615000</v>
      </c>
      <c r="S11" s="9">
        <f>CalzadoCaballero!S11*(1+4.6%)</f>
        <v>2615000</v>
      </c>
      <c r="T11" s="9">
        <f>CalzadoCaballero!T11*(1+4.6%)</f>
        <v>2615000</v>
      </c>
      <c r="U11" s="9">
        <f>CalzadoCaballero!U11*(1+4.6%)</f>
        <v>2615000</v>
      </c>
      <c r="V11" s="9">
        <f>CalzadoCaballero!V11*(1+4.6%)</f>
        <v>2615000</v>
      </c>
      <c r="W11" s="9">
        <f>CalzadoCaballero!W11*(1+4.6%)</f>
        <v>2615000</v>
      </c>
      <c r="X11" s="9">
        <f>CalzadoCaballero!X11*(1+4.6%)</f>
        <v>2615000</v>
      </c>
      <c r="Y11" s="9">
        <f>CalzadoCaballero!Y11*(1+4.6%)</f>
        <v>2615000</v>
      </c>
      <c r="Z11" s="4">
        <f t="array" ref="Z11">SUM(IF($C$2:$O$2&gt;=1,C11:O11,0))</f>
        <v>19631328</v>
      </c>
      <c r="AA11" s="5" t="s">
        <v>164</v>
      </c>
      <c r="AB11" s="9"/>
    </row>
    <row r="12" spans="1:165" x14ac:dyDescent="0.2">
      <c r="A12" s="2" t="s">
        <v>170</v>
      </c>
      <c r="B12" s="1" t="s">
        <v>2</v>
      </c>
      <c r="C12" s="9">
        <f>CalzadoCaballero!C12*(1+4.6%)</f>
        <v>106692</v>
      </c>
      <c r="D12" s="9">
        <f>CalzadoCaballero!D12*(1+4.6%)</f>
        <v>25104</v>
      </c>
      <c r="E12" s="9">
        <f>CalzadoCaballero!E12*(1+4.6%)</f>
        <v>101357.40000000001</v>
      </c>
      <c r="F12" s="9">
        <f>CalzadoCaballero!F12*(1+4.6%)</f>
        <v>23012</v>
      </c>
      <c r="G12" s="9">
        <f>CalzadoCaballero!G12*(1+4.6%)</f>
        <v>99160.8</v>
      </c>
      <c r="H12" s="9">
        <f>CalzadoCaballero!H12*(1+4.6%)</f>
        <v>21966</v>
      </c>
      <c r="I12" s="9">
        <f>CalzadoCaballero!I12*(1+4.6%)</f>
        <v>104.60000000000001</v>
      </c>
      <c r="J12" s="9">
        <f>CalzadoCaballero!J12*(1+4.6%)</f>
        <v>418400</v>
      </c>
      <c r="K12" s="9">
        <f>CalzadoCaballero!K12*(1+4.6%)</f>
        <v>523000</v>
      </c>
      <c r="L12" s="9">
        <f>CalzadoCaballero!L12*(1+4.6%)</f>
        <v>2510400</v>
      </c>
      <c r="M12" s="9">
        <f>CalzadoCaballero!M12*(1+4.6%)</f>
        <v>2510400</v>
      </c>
      <c r="N12" s="9">
        <f>CalzadoCaballero!N12*(1+4.6%)</f>
        <v>2510400</v>
      </c>
      <c r="O12" s="9">
        <f>CalzadoCaballero!O12*(1+4.6%)</f>
        <v>2510400</v>
      </c>
      <c r="P12" s="9">
        <f>CalzadoCaballero!P12*(1+4.6%)</f>
        <v>2510400</v>
      </c>
      <c r="Q12" s="9">
        <f>CalzadoCaballero!Q12*(1+4.6%)</f>
        <v>2510400</v>
      </c>
      <c r="R12" s="9">
        <f>CalzadoCaballero!R12*(1+4.6%)</f>
        <v>2510400</v>
      </c>
      <c r="S12" s="9">
        <f>CalzadoCaballero!S12*(1+4.6%)</f>
        <v>2510400</v>
      </c>
      <c r="T12" s="9">
        <f>CalzadoCaballero!T12*(1+4.6%)</f>
        <v>2510400</v>
      </c>
      <c r="U12" s="9">
        <f>CalzadoCaballero!U12*(1+4.6%)</f>
        <v>2510400</v>
      </c>
      <c r="V12" s="9">
        <f>CalzadoCaballero!V12*(1+4.6%)</f>
        <v>2510400</v>
      </c>
      <c r="W12" s="9">
        <f>CalzadoCaballero!W12*(1+4.6%)</f>
        <v>2510400</v>
      </c>
      <c r="X12" s="9">
        <f>CalzadoCaballero!X12*(1+4.6%)</f>
        <v>2510400</v>
      </c>
      <c r="Y12" s="9">
        <f>CalzadoCaballero!Y12*(1+4.6%)</f>
        <v>2510400</v>
      </c>
      <c r="Z12" s="4">
        <f t="array" ref="Z12">SUM(IF($C$2:$O$2&gt;=1,C12:O12,0))</f>
        <v>3573972.8</v>
      </c>
      <c r="AA12" s="5" t="s">
        <v>164</v>
      </c>
      <c r="AB12" s="9"/>
    </row>
    <row r="13" spans="1:165" x14ac:dyDescent="0.2">
      <c r="A13" s="2" t="s">
        <v>133</v>
      </c>
      <c r="B13" s="1" t="s">
        <v>2</v>
      </c>
      <c r="C13" s="9">
        <f>CalzadoCaballero!C13*(1+4.6%)</f>
        <v>102508</v>
      </c>
      <c r="D13" s="9">
        <f>CalzadoCaballero!D13*(1+4.6%)</f>
        <v>50208</v>
      </c>
      <c r="E13" s="9">
        <f>CalzadoCaballero!E13*(1+4.6%)</f>
        <v>100416</v>
      </c>
      <c r="F13" s="9">
        <f>CalzadoCaballero!F13*(1+4.6%)</f>
        <v>39748</v>
      </c>
      <c r="G13" s="9">
        <f>CalzadoCaballero!G13*(1+4.6%)</f>
        <v>96232</v>
      </c>
      <c r="H13" s="9">
        <f>CalzadoCaballero!H13*(1+4.6%)</f>
        <v>29288</v>
      </c>
      <c r="I13" s="9">
        <f>CalzadoCaballero!I13*(1+4.6%)</f>
        <v>10.46</v>
      </c>
      <c r="J13" s="9">
        <f>CalzadoCaballero!J13*(1+4.6%)</f>
        <v>5230000</v>
      </c>
      <c r="K13" s="9">
        <f>CalzadoCaballero!K13*(1+4.6%)</f>
        <v>8368000</v>
      </c>
      <c r="L13" s="9">
        <f>CalzadoCaballero!L13*(1+4.6%)</f>
        <v>2615000</v>
      </c>
      <c r="M13" s="9">
        <f>CalzadoCaballero!M13*(1+4.6%)</f>
        <v>2615000</v>
      </c>
      <c r="N13" s="9">
        <f>CalzadoCaballero!N13*(1+4.6%)</f>
        <v>2615000</v>
      </c>
      <c r="O13" s="9">
        <f>CalzadoCaballero!O13*(1+4.6%)</f>
        <v>2615000</v>
      </c>
      <c r="P13" s="9">
        <f>CalzadoCaballero!P13*(1+4.6%)</f>
        <v>2615000</v>
      </c>
      <c r="Q13" s="9">
        <f>CalzadoCaballero!Q13*(1+4.6%)</f>
        <v>2615000</v>
      </c>
      <c r="R13" s="9">
        <f>CalzadoCaballero!R13*(1+4.6%)</f>
        <v>2615000</v>
      </c>
      <c r="S13" s="9">
        <f>CalzadoCaballero!S13*(1+4.6%)</f>
        <v>2615000</v>
      </c>
      <c r="T13" s="9">
        <f>CalzadoCaballero!T13*(1+4.6%)</f>
        <v>2615000</v>
      </c>
      <c r="U13" s="9">
        <f>CalzadoCaballero!U13*(1+4.6%)</f>
        <v>2615000</v>
      </c>
      <c r="V13" s="9">
        <f>CalzadoCaballero!V13*(1+4.6%)</f>
        <v>2615000</v>
      </c>
      <c r="W13" s="9">
        <f>CalzadoCaballero!W13*(1+4.6%)</f>
        <v>2615000</v>
      </c>
      <c r="X13" s="9">
        <f>CalzadoCaballero!X13*(1+4.6%)</f>
        <v>2615000</v>
      </c>
      <c r="Y13" s="9">
        <f>CalzadoCaballero!Y13*(1+4.6%)</f>
        <v>2615000</v>
      </c>
      <c r="Z13" s="4">
        <f t="array" ref="Z13">SUM(IF($C$2:$O$2&gt;=1,C13:O13,0))</f>
        <v>16348980</v>
      </c>
      <c r="AA13" s="5" t="s">
        <v>164</v>
      </c>
      <c r="AB13" s="9"/>
    </row>
    <row r="14" spans="1:165" x14ac:dyDescent="0.2">
      <c r="A14" s="2" t="s">
        <v>134</v>
      </c>
      <c r="B14" s="1" t="s">
        <v>2</v>
      </c>
      <c r="C14" s="9">
        <f>CalzadoCaballero!C14*(1+4.6%)</f>
        <v>167360</v>
      </c>
      <c r="D14" s="9">
        <f>CalzadoCaballero!D14*(1+4.6%)</f>
        <v>66944</v>
      </c>
      <c r="E14" s="9">
        <f>CalzadoCaballero!E14*(1+4.6%)</f>
        <v>162130</v>
      </c>
      <c r="F14" s="9">
        <f>CalzadoCaballero!F14*(1+4.6%)</f>
        <v>61714</v>
      </c>
      <c r="G14" s="9">
        <f>CalzadoCaballero!G14*(1+4.6%)</f>
        <v>156900</v>
      </c>
      <c r="H14" s="9">
        <f>CalzadoCaballero!H14*(1+4.6%)</f>
        <v>56484</v>
      </c>
      <c r="I14" s="9">
        <f>CalzadoCaballero!I14*(1+4.6%)</f>
        <v>732.2</v>
      </c>
      <c r="J14" s="9">
        <f>CalzadoCaballero!J14*(1+4.6%)</f>
        <v>732200</v>
      </c>
      <c r="K14" s="9">
        <f>CalzadoCaballero!K14*(1+4.6%)</f>
        <v>1046000</v>
      </c>
      <c r="L14" s="9">
        <f>CalzadoCaballero!L14*(1+4.6%)</f>
        <v>1600380</v>
      </c>
      <c r="M14" s="9">
        <f>CalzadoCaballero!M14*(1+4.6%)</f>
        <v>1223820</v>
      </c>
      <c r="N14" s="9">
        <f>CalzadoCaballero!N14*(1+4.6%)</f>
        <v>1600380</v>
      </c>
      <c r="O14" s="9">
        <f>CalzadoCaballero!O14*(1+4.6%)</f>
        <v>1223820</v>
      </c>
      <c r="P14" s="9">
        <f>CalzadoCaballero!P14*(1+4.6%)</f>
        <v>1600380</v>
      </c>
      <c r="Q14" s="9">
        <f>CalzadoCaballero!Q14*(1+4.6%)</f>
        <v>1223820</v>
      </c>
      <c r="R14" s="9">
        <f>CalzadoCaballero!R14*(1+4.6%)</f>
        <v>2667300</v>
      </c>
      <c r="S14" s="9">
        <f>CalzadoCaballero!S14*(1+4.6%)</f>
        <v>2039700</v>
      </c>
      <c r="T14" s="9">
        <f>CalzadoCaballero!T14*(1+4.6%)</f>
        <v>4267680</v>
      </c>
      <c r="U14" s="9">
        <f>CalzadoCaballero!U14*(1+4.6%)</f>
        <v>4267680</v>
      </c>
      <c r="V14" s="9">
        <f>CalzadoCaballero!V14*(1+4.6%)</f>
        <v>6934980</v>
      </c>
      <c r="W14" s="9">
        <f>CalzadoCaballero!W14*(1+4.6%)</f>
        <v>3263520</v>
      </c>
      <c r="X14" s="9">
        <f>CalzadoCaballero!X14*(1+4.6%)</f>
        <v>3263520</v>
      </c>
      <c r="Y14" s="9">
        <f>CalzadoCaballero!Y14*(1+4.6%)</f>
        <v>5303220</v>
      </c>
      <c r="Z14" s="4">
        <f t="array" ref="Z14">SUM(IF($C$2:$O$2&gt;=1,C14:O14,0))</f>
        <v>3220634</v>
      </c>
      <c r="AA14" s="5" t="s">
        <v>164</v>
      </c>
      <c r="AB14" s="9"/>
    </row>
    <row r="15" spans="1:165" x14ac:dyDescent="0.2">
      <c r="A15" s="2" t="s">
        <v>76</v>
      </c>
      <c r="B15" s="1" t="s">
        <v>2</v>
      </c>
      <c r="C15" s="9">
        <f>CalzadoCaballero!C15*(1+4.6%)</f>
        <v>130750</v>
      </c>
      <c r="D15" s="9">
        <f>CalzadoCaballero!D15*(1+4.6%)</f>
        <v>54392</v>
      </c>
      <c r="E15" s="9">
        <f>CalzadoCaballero!E15*(1+4.6%)</f>
        <v>104600</v>
      </c>
      <c r="F15" s="9">
        <f>CalzadoCaballero!F15*(1+4.6%)</f>
        <v>46024</v>
      </c>
      <c r="G15" s="9">
        <f>CalzadoCaballero!G15*(1+4.6%)</f>
        <v>94140</v>
      </c>
      <c r="H15" s="9">
        <f>CalzadoCaballero!H15*(1+4.6%)</f>
        <v>41840</v>
      </c>
      <c r="I15" s="9">
        <f>CalzadoCaballero!I15*(1+4.6%)</f>
        <v>41840</v>
      </c>
      <c r="J15" s="9">
        <f>CalzadoCaballero!J15*(1+4.6%)</f>
        <v>41840000</v>
      </c>
      <c r="K15" s="9">
        <f>CalzadoCaballero!K15*(1+4.6%)</f>
        <v>52300000</v>
      </c>
      <c r="L15" s="9">
        <f>CalzadoCaballero!L15*(1+4.6%)</f>
        <v>7322000</v>
      </c>
      <c r="M15" s="9">
        <f>CalzadoCaballero!M15*(1+4.6%)</f>
        <v>7322001.0460000001</v>
      </c>
      <c r="N15" s="9">
        <f>CalzadoCaballero!N15*(1+4.6%)</f>
        <v>21966000</v>
      </c>
      <c r="O15" s="9">
        <f>CalzadoCaballero!O15*(1+4.6%)</f>
        <v>21966000</v>
      </c>
      <c r="P15" s="9">
        <f>CalzadoCaballero!P15*(1+4.6%)</f>
        <v>29288000</v>
      </c>
      <c r="Q15" s="9">
        <f>CalzadoCaballero!Q15*(1+4.6%)</f>
        <v>29288000</v>
      </c>
      <c r="R15" s="9">
        <f>CalzadoCaballero!R15*(1+4.6%)</f>
        <v>36610000</v>
      </c>
      <c r="S15" s="9">
        <f>CalzadoCaballero!S15*(1+4.6%)</f>
        <v>36610000</v>
      </c>
      <c r="T15" s="9">
        <f>CalzadoCaballero!T15*(1+4.6%)</f>
        <v>43932000</v>
      </c>
      <c r="U15" s="9">
        <f>CalzadoCaballero!U15*(1+4.6%)</f>
        <v>51254000</v>
      </c>
      <c r="V15" s="9">
        <f>CalzadoCaballero!V15*(1+4.6%)</f>
        <v>58576000</v>
      </c>
      <c r="W15" s="9">
        <f>CalzadoCaballero!W15*(1+4.6%)</f>
        <v>51254000</v>
      </c>
      <c r="X15" s="9">
        <f>CalzadoCaballero!X15*(1+4.6%)</f>
        <v>43932000</v>
      </c>
      <c r="Y15" s="9">
        <f>CalzadoCaballero!Y15*(1+4.6%)</f>
        <v>58576000</v>
      </c>
      <c r="Z15" s="4">
        <f t="array" ref="Z15">SUM(IF($C$2:$O$2&gt;=1,C15:O15,0))</f>
        <v>116246164</v>
      </c>
      <c r="AA15" s="5" t="s">
        <v>164</v>
      </c>
      <c r="AB15" s="9"/>
    </row>
    <row r="16" spans="1:165" x14ac:dyDescent="0.2">
      <c r="A16" s="2" t="s">
        <v>166</v>
      </c>
      <c r="B16" s="1" t="s">
        <v>2</v>
      </c>
      <c r="C16" s="9">
        <f>CalzadoCaballero!C16*(1+4.6%)</f>
        <v>184096</v>
      </c>
      <c r="D16" s="9">
        <f>CalzadoCaballero!D16*(1+4.6%)</f>
        <v>56484</v>
      </c>
      <c r="E16" s="9">
        <f>CalzadoCaballero!E16*(1+4.6%)</f>
        <v>180958</v>
      </c>
      <c r="F16" s="9">
        <f>CalzadoCaballero!F16*(1+4.6%)</f>
        <v>55438</v>
      </c>
      <c r="G16" s="9">
        <f>CalzadoCaballero!G16*(1+4.6%)</f>
        <v>177820</v>
      </c>
      <c r="H16" s="9">
        <f>CalzadoCaballero!H16*(1+4.6%)</f>
        <v>54392</v>
      </c>
      <c r="I16" s="9">
        <f>CalzadoCaballero!I16*(1+4.6%)</f>
        <v>2615</v>
      </c>
      <c r="J16" s="9">
        <f>CalzadoCaballero!J16*(1+4.6%)</f>
        <v>5230000</v>
      </c>
      <c r="K16" s="9">
        <f>CalzadoCaballero!K16*(1+4.6%)</f>
        <v>6276000</v>
      </c>
      <c r="L16" s="9">
        <f>CalzadoCaballero!L16*(1+4.6%)</f>
        <v>3870200</v>
      </c>
      <c r="M16" s="9">
        <f>CalzadoCaballero!M16*(1+4.6%)</f>
        <v>3138000</v>
      </c>
      <c r="N16" s="9">
        <f>CalzadoCaballero!N16*(1+4.6%)</f>
        <v>4497800</v>
      </c>
      <c r="O16" s="9">
        <f>CalzadoCaballero!O16*(1+4.6%)</f>
        <v>3451800</v>
      </c>
      <c r="P16" s="9">
        <f>CalzadoCaballero!P16*(1+4.6%)</f>
        <v>5648400</v>
      </c>
      <c r="Q16" s="9">
        <f>CalzadoCaballero!Q16*(1+4.6%)</f>
        <v>3765600</v>
      </c>
      <c r="R16" s="9">
        <f>CalzadoCaballero!R16*(1+4.6%)</f>
        <v>7322000</v>
      </c>
      <c r="S16" s="9">
        <f>CalzadoCaballero!S16*(1+4.6%)</f>
        <v>4393200</v>
      </c>
      <c r="T16" s="9">
        <f>CalzadoCaballero!T16*(1+4.6%)</f>
        <v>14121000</v>
      </c>
      <c r="U16" s="9">
        <f>CalzadoCaballero!U16*(1+4.6%)</f>
        <v>20501600</v>
      </c>
      <c r="V16" s="9">
        <f>CalzadoCaballero!V16*(1+4.6%)</f>
        <v>31170800</v>
      </c>
      <c r="W16" s="9">
        <f>CalzadoCaballero!W16*(1+4.6%)</f>
        <v>9100200</v>
      </c>
      <c r="X16" s="9">
        <f>CalzadoCaballero!X16*(1+4.6%)</f>
        <v>6809878.4000000004</v>
      </c>
      <c r="Y16" s="9">
        <f>CalzadoCaballero!Y16*(1+4.6%)</f>
        <v>12970400</v>
      </c>
      <c r="Z16" s="4">
        <f t="array" ref="Z16">SUM(IF($C$2:$O$2&gt;=1,C16:O16,0))</f>
        <v>15191058</v>
      </c>
      <c r="AA16" s="5" t="s">
        <v>164</v>
      </c>
      <c r="AB16" s="9"/>
    </row>
    <row r="17" spans="1:28" x14ac:dyDescent="0.2">
      <c r="A17" s="2" t="s">
        <v>167</v>
      </c>
      <c r="B17" s="1" t="s">
        <v>2</v>
      </c>
      <c r="C17" s="9">
        <f>CalzadoCaballero!C17*(1+4.6%)</f>
        <v>108116.652</v>
      </c>
      <c r="D17" s="9">
        <f>CalzadoCaballero!D17*(1+4.6%)</f>
        <v>35979.262000000002</v>
      </c>
      <c r="E17" s="9">
        <f>CalzadoCaballero!E17*(1+4.6%)</f>
        <v>108116.652</v>
      </c>
      <c r="F17" s="9">
        <f>CalzadoCaballero!F17*(1+4.6%)</f>
        <v>35979.262000000002</v>
      </c>
      <c r="G17" s="9">
        <f>CalzadoCaballero!G17*(1+4.6%)</f>
        <v>108116.652</v>
      </c>
      <c r="H17" s="9">
        <f>CalzadoCaballero!H17*(1+4.6%)</f>
        <v>35979.262000000002</v>
      </c>
      <c r="I17" s="9">
        <f>CalzadoCaballero!I17*(1+4.6%)</f>
        <v>1.046</v>
      </c>
      <c r="J17" s="9">
        <f>CalzadoCaballero!J17*(1+4.6%)</f>
        <v>418400</v>
      </c>
      <c r="K17" s="9">
        <f>CalzadoCaballero!K17*(1+4.6%)</f>
        <v>418400</v>
      </c>
      <c r="L17" s="9">
        <f>CalzadoCaballero!L17*(1+4.6%)</f>
        <v>523000</v>
      </c>
      <c r="M17" s="9">
        <f>CalzadoCaballero!M17*(1+4.6%)</f>
        <v>523000</v>
      </c>
      <c r="N17" s="9">
        <f>CalzadoCaballero!N17*(1+4.6%)</f>
        <v>523000</v>
      </c>
      <c r="O17" s="9">
        <f>CalzadoCaballero!O17*(1+4.6%)</f>
        <v>523000</v>
      </c>
      <c r="P17" s="9">
        <f>CalzadoCaballero!P17*(1+4.6%)</f>
        <v>523000</v>
      </c>
      <c r="Q17" s="9">
        <f>CalzadoCaballero!Q17*(1+4.6%)</f>
        <v>523000</v>
      </c>
      <c r="R17" s="9">
        <f>CalzadoCaballero!R17*(1+4.6%)</f>
        <v>523000</v>
      </c>
      <c r="S17" s="9">
        <f>CalzadoCaballero!S17*(1+4.6%)</f>
        <v>523000</v>
      </c>
      <c r="T17" s="9">
        <f>CalzadoCaballero!T17*(1+4.6%)</f>
        <v>523000</v>
      </c>
      <c r="U17" s="9">
        <f>CalzadoCaballero!U17*(1+4.6%)</f>
        <v>523000</v>
      </c>
      <c r="V17" s="9">
        <f>CalzadoCaballero!V17*(1+4.6%)</f>
        <v>523000</v>
      </c>
      <c r="W17" s="9">
        <f>CalzadoCaballero!W17*(1+4.6%)</f>
        <v>523000</v>
      </c>
      <c r="X17" s="9">
        <f>CalzadoCaballero!X17*(1+4.6%)</f>
        <v>523000</v>
      </c>
      <c r="Y17" s="9">
        <f>CalzadoCaballero!Y17*(1+4.6%)</f>
        <v>523000</v>
      </c>
      <c r="Z17" s="4">
        <f t="array" ref="Z17">SUM(IF($C$2:$O$2&gt;=1,C17:O17,0))</f>
        <v>1503895.9139999999</v>
      </c>
      <c r="AA17" s="5" t="s">
        <v>164</v>
      </c>
      <c r="AB17" s="9"/>
    </row>
    <row r="18" spans="1:28" x14ac:dyDescent="0.2">
      <c r="A18" s="2" t="s">
        <v>168</v>
      </c>
      <c r="B18" s="1" t="s">
        <v>2</v>
      </c>
      <c r="C18" s="9">
        <f>CalzadoCaballero!C18*(1+4.6%)</f>
        <v>208154</v>
      </c>
      <c r="D18" s="9">
        <f>CalzadoCaballero!D18*(1+4.6%)</f>
        <v>72174</v>
      </c>
      <c r="E18" s="9">
        <f>CalzadoCaballero!E18*(1+4.6%)</f>
        <v>208154</v>
      </c>
      <c r="F18" s="9">
        <f>CalzadoCaballero!F18*(1+4.6%)</f>
        <v>72174</v>
      </c>
      <c r="G18" s="9">
        <f>CalzadoCaballero!G18*(1+4.6%)</f>
        <v>208154</v>
      </c>
      <c r="H18" s="9">
        <f>CalzadoCaballero!H18*(1+4.6%)</f>
        <v>72174</v>
      </c>
      <c r="I18" s="9">
        <f>CalzadoCaballero!I18*(1+4.6%)</f>
        <v>313.8</v>
      </c>
      <c r="J18" s="9">
        <f>CalzadoCaballero!J18*(1+4.6%)</f>
        <v>8368000</v>
      </c>
      <c r="K18" s="9">
        <f>CalzadoCaballero!K18*(1+4.6%)</f>
        <v>8368000</v>
      </c>
      <c r="L18" s="9">
        <f>CalzadoCaballero!L18*(1+4.6%)</f>
        <v>2615000</v>
      </c>
      <c r="M18" s="9">
        <f>CalzadoCaballero!M18*(1+4.6%)</f>
        <v>2615000</v>
      </c>
      <c r="N18" s="9">
        <f>CalzadoCaballero!N18*(1+4.6%)</f>
        <v>2615000</v>
      </c>
      <c r="O18" s="9">
        <f>CalzadoCaballero!O18*(1+4.6%)</f>
        <v>2615000</v>
      </c>
      <c r="P18" s="9">
        <f>CalzadoCaballero!P18*(1+4.6%)</f>
        <v>2615000</v>
      </c>
      <c r="Q18" s="9">
        <f>CalzadoCaballero!Q18*(1+4.6%)</f>
        <v>2615000</v>
      </c>
      <c r="R18" s="9">
        <f>CalzadoCaballero!R18*(1+4.6%)</f>
        <v>2615000</v>
      </c>
      <c r="S18" s="9">
        <f>CalzadoCaballero!S18*(1+4.6%)</f>
        <v>2615000</v>
      </c>
      <c r="T18" s="9">
        <f>CalzadoCaballero!T18*(1+4.6%)</f>
        <v>2615000</v>
      </c>
      <c r="U18" s="9">
        <f>CalzadoCaballero!U18*(1+4.6%)</f>
        <v>2615000</v>
      </c>
      <c r="V18" s="9">
        <f>CalzadoCaballero!V18*(1+4.6%)</f>
        <v>2615000</v>
      </c>
      <c r="W18" s="9">
        <f>CalzadoCaballero!W18*(1+4.6%)</f>
        <v>2615000</v>
      </c>
      <c r="X18" s="9">
        <f>CalzadoCaballero!X18*(1+4.6%)</f>
        <v>2615000</v>
      </c>
      <c r="Y18" s="9">
        <f>CalzadoCaballero!Y18*(1+4.6%)</f>
        <v>2615000</v>
      </c>
      <c r="Z18" s="4">
        <f t="array" ref="Z18">SUM(IF($C$2:$O$2&gt;=1,C18:O18,0))</f>
        <v>19631328</v>
      </c>
      <c r="AA18" s="5" t="s">
        <v>164</v>
      </c>
      <c r="AB18" s="9"/>
    </row>
    <row r="19" spans="1:28" x14ac:dyDescent="0.2">
      <c r="A19" s="2" t="s">
        <v>136</v>
      </c>
      <c r="B19" s="1" t="s">
        <v>2</v>
      </c>
      <c r="C19" s="9">
        <f>CalzadoCaballero!C19*(1+4.6%)</f>
        <v>128658</v>
      </c>
      <c r="D19" s="9">
        <f>CalzadoCaballero!D19*(1+4.6%)</f>
        <v>39748</v>
      </c>
      <c r="E19" s="9">
        <f>CalzadoCaballero!E19*(1+4.6%)</f>
        <v>120290</v>
      </c>
      <c r="F19" s="9">
        <f>CalzadoCaballero!F19*(1+4.6%)</f>
        <v>35564</v>
      </c>
      <c r="G19" s="9">
        <f>CalzadoCaballero!G19*(1+4.6%)</f>
        <v>109830</v>
      </c>
      <c r="H19" s="9">
        <f>CalzadoCaballero!H19*(1+4.6%)</f>
        <v>32426</v>
      </c>
      <c r="I19" s="9">
        <f>CalzadoCaballero!I19*(1+4.6%)</f>
        <v>154808</v>
      </c>
      <c r="J19" s="9">
        <f>CalzadoCaballero!J19*(1+4.6%)</f>
        <v>154808</v>
      </c>
      <c r="K19" s="9">
        <f>CalzadoCaballero!K19*(1+4.6%)</f>
        <v>154808</v>
      </c>
      <c r="L19" s="9">
        <f>CalzadoCaballero!L19*(1+4.6%)</f>
        <v>2615000</v>
      </c>
      <c r="M19" s="9">
        <f>CalzadoCaballero!M19*(1+4.6%)</f>
        <v>2615000</v>
      </c>
      <c r="N19" s="9">
        <f>CalzadoCaballero!N19*(1+4.6%)</f>
        <v>2615000</v>
      </c>
      <c r="O19" s="9">
        <f>CalzadoCaballero!O19*(1+4.6%)</f>
        <v>2615000</v>
      </c>
      <c r="P19" s="9">
        <f>CalzadoCaballero!P19*(1+4.6%)</f>
        <v>2615000</v>
      </c>
      <c r="Q19" s="9">
        <f>CalzadoCaballero!Q19*(1+4.6%)</f>
        <v>2615000</v>
      </c>
      <c r="R19" s="9">
        <f>CalzadoCaballero!R19*(1+4.6%)</f>
        <v>2615000</v>
      </c>
      <c r="S19" s="9">
        <f>CalzadoCaballero!S19*(1+4.6%)</f>
        <v>2615000</v>
      </c>
      <c r="T19" s="9">
        <f>CalzadoCaballero!T19*(1+4.6%)</f>
        <v>2615000</v>
      </c>
      <c r="U19" s="9">
        <f>CalzadoCaballero!U19*(1+4.6%)</f>
        <v>2615000</v>
      </c>
      <c r="V19" s="9">
        <f>CalzadoCaballero!V19*(1+4.6%)</f>
        <v>2615000</v>
      </c>
      <c r="W19" s="9">
        <f>CalzadoCaballero!W19*(1+4.6%)</f>
        <v>2615000</v>
      </c>
      <c r="X19" s="9">
        <f>CalzadoCaballero!X19*(1+4.6%)</f>
        <v>2615000</v>
      </c>
      <c r="Y19" s="9">
        <f>CalzadoCaballero!Y19*(1+4.6%)</f>
        <v>2615000</v>
      </c>
      <c r="Z19" s="4">
        <f t="array" ref="Z19">SUM(IF($C$2:$O$2&gt;=1,C19:O19,0))</f>
        <v>3070010</v>
      </c>
      <c r="AA19" s="5" t="s">
        <v>164</v>
      </c>
      <c r="AB19" s="9"/>
    </row>
    <row r="20" spans="1:28" x14ac:dyDescent="0.2">
      <c r="A20" s="2" t="s">
        <v>168</v>
      </c>
      <c r="B20" s="1" t="s">
        <v>3</v>
      </c>
      <c r="C20" s="9">
        <f>CalzadoCaballero!C20*(1+4.6%)</f>
        <v>208154</v>
      </c>
      <c r="D20" s="9">
        <f>CalzadoCaballero!D20*(1+4.6%)</f>
        <v>72174</v>
      </c>
      <c r="E20" s="9">
        <f>CalzadoCaballero!E20*(1+4.6%)</f>
        <v>208154</v>
      </c>
      <c r="F20" s="9">
        <f>CalzadoCaballero!F20*(1+4.6%)</f>
        <v>72174</v>
      </c>
      <c r="G20" s="9">
        <f>CalzadoCaballero!G20*(1+4.6%)</f>
        <v>208154</v>
      </c>
      <c r="H20" s="9">
        <f>CalzadoCaballero!H20*(1+4.6%)</f>
        <v>72174</v>
      </c>
      <c r="I20" s="9">
        <f>CalzadoCaballero!I20*(1+4.6%)</f>
        <v>313.8</v>
      </c>
      <c r="J20" s="9">
        <f>CalzadoCaballero!J20*(1+4.6%)</f>
        <v>8368000</v>
      </c>
      <c r="K20" s="9">
        <f>CalzadoCaballero!K20*(1+4.6%)</f>
        <v>8368000</v>
      </c>
      <c r="L20" s="9">
        <f>CalzadoCaballero!L20*(1+4.6%)</f>
        <v>2615000</v>
      </c>
      <c r="M20" s="9">
        <f>CalzadoCaballero!M20*(1+4.6%)</f>
        <v>2615000</v>
      </c>
      <c r="N20" s="9">
        <f>CalzadoCaballero!N20*(1+4.6%)</f>
        <v>2615000</v>
      </c>
      <c r="O20" s="9">
        <f>CalzadoCaballero!O20*(1+4.6%)</f>
        <v>2615000</v>
      </c>
      <c r="P20" s="9">
        <f>CalzadoCaballero!P20*(1+4.6%)</f>
        <v>2615000</v>
      </c>
      <c r="Q20" s="9">
        <f>CalzadoCaballero!Q20*(1+4.6%)</f>
        <v>2615000</v>
      </c>
      <c r="R20" s="9">
        <f>CalzadoCaballero!R20*(1+4.6%)</f>
        <v>2615000</v>
      </c>
      <c r="S20" s="9">
        <f>CalzadoCaballero!S20*(1+4.6%)</f>
        <v>2615000</v>
      </c>
      <c r="T20" s="9">
        <f>CalzadoCaballero!T20*(1+4.6%)</f>
        <v>2615000</v>
      </c>
      <c r="U20" s="9">
        <f>CalzadoCaballero!U20*(1+4.6%)</f>
        <v>2615000</v>
      </c>
      <c r="V20" s="9">
        <f>CalzadoCaballero!V20*(1+4.6%)</f>
        <v>2615000</v>
      </c>
      <c r="W20" s="9">
        <f>CalzadoCaballero!W20*(1+4.6%)</f>
        <v>2615000</v>
      </c>
      <c r="X20" s="9">
        <f>CalzadoCaballero!X20*(1+4.6%)</f>
        <v>2615000</v>
      </c>
      <c r="Y20" s="9">
        <f>CalzadoCaballero!Y20*(1+4.6%)</f>
        <v>2615000</v>
      </c>
      <c r="Z20" s="4">
        <f t="array" ref="Z20">SUM(IF($C$2:$O$2&gt;=1,C20:O20,0))</f>
        <v>19631328</v>
      </c>
      <c r="AA20" s="5" t="s">
        <v>164</v>
      </c>
      <c r="AB20" s="9"/>
    </row>
    <row r="21" spans="1:28" x14ac:dyDescent="0.2">
      <c r="A21" s="2" t="s">
        <v>126</v>
      </c>
      <c r="B21" s="1" t="s">
        <v>3</v>
      </c>
      <c r="C21" s="9">
        <f>CalzadoCaballero!C21*(1+4.6%)</f>
        <v>206072.46000000002</v>
      </c>
      <c r="D21" s="9">
        <f>CalzadoCaballero!D21*(1+4.6%)</f>
        <v>71452.260000000009</v>
      </c>
      <c r="E21" s="9">
        <f>CalzadoCaballero!E21*(1+4.6%)</f>
        <v>197746.30000000002</v>
      </c>
      <c r="F21" s="9">
        <f>CalzadoCaballero!F21*(1+4.6%)</f>
        <v>68565.3</v>
      </c>
      <c r="G21" s="9">
        <f>CalzadoCaballero!G21*(1+4.6%)</f>
        <v>191501.68</v>
      </c>
      <c r="H21" s="9">
        <f>CalzadoCaballero!H21*(1+4.6%)</f>
        <v>66400.08</v>
      </c>
      <c r="I21" s="9">
        <f>CalzadoCaballero!I21*(1+4.6%)</f>
        <v>1464.4</v>
      </c>
      <c r="J21" s="9">
        <f>CalzadoCaballero!J21*(1+4.6%)</f>
        <v>941400</v>
      </c>
      <c r="K21" s="9">
        <f>CalzadoCaballero!K21*(1+4.6%)</f>
        <v>889100</v>
      </c>
      <c r="L21" s="9">
        <f>CalzadoCaballero!L21*(1+4.6%)</f>
        <v>7254010</v>
      </c>
      <c r="M21" s="9">
        <f>CalzadoCaballero!M21*(1+4.6%)</f>
        <v>4508260</v>
      </c>
      <c r="N21" s="9">
        <f>CalzadoCaballero!N21*(1+4.6%)</f>
        <v>7779102</v>
      </c>
      <c r="O21" s="9">
        <f>CalzadoCaballero!O21*(1+4.6%)</f>
        <v>6202780</v>
      </c>
      <c r="P21" s="9">
        <f>CalzadoCaballero!P21*(1+4.6%)</f>
        <v>8148340</v>
      </c>
      <c r="Q21" s="9">
        <f>CalzadoCaballero!Q21*(1+4.6%)</f>
        <v>6579340</v>
      </c>
      <c r="R21" s="9">
        <f>CalzadoCaballero!R21*(1+4.6%)</f>
        <v>8865896</v>
      </c>
      <c r="S21" s="9">
        <f>CalzadoCaballero!S21*(1+4.6%)</f>
        <v>6955900</v>
      </c>
      <c r="T21" s="9">
        <f>CalzadoCaballero!T21*(1+4.6%)</f>
        <v>11840720</v>
      </c>
      <c r="U21" s="9">
        <f>CalzadoCaballero!U21*(1+4.6%)</f>
        <v>13081276</v>
      </c>
      <c r="V21" s="9">
        <f>CalzadoCaballero!V21*(1+4.6%)</f>
        <v>19923162</v>
      </c>
      <c r="W21" s="9">
        <f>CalzadoCaballero!W21*(1+4.6%)</f>
        <v>11003920</v>
      </c>
      <c r="X21" s="9">
        <f>CalzadoCaballero!X21*(1+4.6%)</f>
        <v>9874240</v>
      </c>
      <c r="Y21" s="9">
        <f>CalzadoCaballero!Y21*(1+4.6%)</f>
        <v>16495420</v>
      </c>
      <c r="Z21" s="4">
        <f t="array" ref="Z21">SUM(IF($C$2:$O$2&gt;=1,C21:O21,0))</f>
        <v>8293346.9800000004</v>
      </c>
      <c r="AA21" s="5" t="s">
        <v>164</v>
      </c>
      <c r="AB21" s="9"/>
    </row>
    <row r="22" spans="1:28" x14ac:dyDescent="0.2">
      <c r="A22" s="2" t="s">
        <v>167</v>
      </c>
      <c r="B22" s="1" t="s">
        <v>4</v>
      </c>
      <c r="C22" s="9">
        <f>CalzadoCaballero!C22*(1+4.6%)</f>
        <v>108116.652</v>
      </c>
      <c r="D22" s="9">
        <f>CalzadoCaballero!D22*(1+4.6%)</f>
        <v>35979.262000000002</v>
      </c>
      <c r="E22" s="9">
        <f>CalzadoCaballero!E22*(1+4.6%)</f>
        <v>108116.652</v>
      </c>
      <c r="F22" s="9">
        <f>CalzadoCaballero!F22*(1+4.6%)</f>
        <v>35979.262000000002</v>
      </c>
      <c r="G22" s="9">
        <f>CalzadoCaballero!G22*(1+4.6%)</f>
        <v>108116.652</v>
      </c>
      <c r="H22" s="9">
        <f>CalzadoCaballero!H22*(1+4.6%)</f>
        <v>35979.262000000002</v>
      </c>
      <c r="I22" s="9">
        <f>CalzadoCaballero!I22*(1+4.6%)</f>
        <v>1.046</v>
      </c>
      <c r="J22" s="9">
        <f>CalzadoCaballero!J22*(1+4.6%)</f>
        <v>418400</v>
      </c>
      <c r="K22" s="9">
        <f>CalzadoCaballero!K22*(1+4.6%)</f>
        <v>418400</v>
      </c>
      <c r="L22" s="9">
        <f>CalzadoCaballero!L22*(1+4.6%)</f>
        <v>523000</v>
      </c>
      <c r="M22" s="9">
        <f>CalzadoCaballero!M22*(1+4.6%)</f>
        <v>523000</v>
      </c>
      <c r="N22" s="9">
        <f>CalzadoCaballero!N22*(1+4.6%)</f>
        <v>523000</v>
      </c>
      <c r="O22" s="9">
        <f>CalzadoCaballero!O22*(1+4.6%)</f>
        <v>523000</v>
      </c>
      <c r="P22" s="9">
        <f>CalzadoCaballero!P22*(1+4.6%)</f>
        <v>523000</v>
      </c>
      <c r="Q22" s="9">
        <f>CalzadoCaballero!Q22*(1+4.6%)</f>
        <v>523000</v>
      </c>
      <c r="R22" s="9">
        <f>CalzadoCaballero!R22*(1+4.6%)</f>
        <v>523000</v>
      </c>
      <c r="S22" s="9">
        <f>CalzadoCaballero!S22*(1+4.6%)</f>
        <v>523000</v>
      </c>
      <c r="T22" s="9">
        <f>CalzadoCaballero!T22*(1+4.6%)</f>
        <v>523000</v>
      </c>
      <c r="U22" s="9">
        <f>CalzadoCaballero!U22*(1+4.6%)</f>
        <v>523000</v>
      </c>
      <c r="V22" s="9">
        <f>CalzadoCaballero!V22*(1+4.6%)</f>
        <v>523000</v>
      </c>
      <c r="W22" s="9">
        <f>CalzadoCaballero!W22*(1+4.6%)</f>
        <v>523000</v>
      </c>
      <c r="X22" s="9">
        <f>CalzadoCaballero!X22*(1+4.6%)</f>
        <v>523000</v>
      </c>
      <c r="Y22" s="9">
        <f>CalzadoCaballero!Y22*(1+4.6%)</f>
        <v>523000</v>
      </c>
      <c r="Z22" s="4">
        <f t="array" ref="Z22">SUM(IF($C$2:$O$2&gt;=1,C22:O22,0))</f>
        <v>1503895.9139999999</v>
      </c>
      <c r="AA22" s="5" t="s">
        <v>164</v>
      </c>
      <c r="AB22" s="9"/>
    </row>
    <row r="23" spans="1:28" x14ac:dyDescent="0.2">
      <c r="A23" s="2" t="s">
        <v>137</v>
      </c>
      <c r="B23" s="1" t="s">
        <v>4</v>
      </c>
      <c r="C23" s="9">
        <f>CalzadoCaballero!C23*(1+4.6%)</f>
        <v>210246</v>
      </c>
      <c r="D23" s="9">
        <f>CalzadoCaballero!D23*(1+4.6%)</f>
        <v>74266</v>
      </c>
      <c r="E23" s="9">
        <f>CalzadoCaballero!E23*(1+4.6%)</f>
        <v>208154</v>
      </c>
      <c r="F23" s="9">
        <f>CalzadoCaballero!F23*(1+4.6%)</f>
        <v>72174</v>
      </c>
      <c r="G23" s="9">
        <f>CalzadoCaballero!G23*(1+4.6%)</f>
        <v>206062</v>
      </c>
      <c r="H23" s="9">
        <f>CalzadoCaballero!H23*(1+4.6%)</f>
        <v>70082</v>
      </c>
      <c r="I23" s="9">
        <f>CalzadoCaballero!I23*(1+4.6%)</f>
        <v>67.990000000000009</v>
      </c>
      <c r="J23" s="9">
        <f>CalzadoCaballero!J23*(1+4.6%)</f>
        <v>18034482.434</v>
      </c>
      <c r="K23" s="9">
        <f>CalzadoCaballero!K23*(1+4.6%)</f>
        <v>18034482.434</v>
      </c>
      <c r="L23" s="9">
        <f>CalzadoCaballero!L23*(1+4.6%)</f>
        <v>3661000</v>
      </c>
      <c r="M23" s="9">
        <f>CalzadoCaballero!M23*(1+4.6%)</f>
        <v>3661000</v>
      </c>
      <c r="N23" s="9">
        <f>CalzadoCaballero!N23*(1+4.6%)</f>
        <v>3661000</v>
      </c>
      <c r="O23" s="9">
        <f>CalzadoCaballero!O23*(1+4.6%)</f>
        <v>3661000</v>
      </c>
      <c r="P23" s="9">
        <f>CalzadoCaballero!P23*(1+4.6%)</f>
        <v>3661000</v>
      </c>
      <c r="Q23" s="9">
        <f>CalzadoCaballero!Q23*(1+4.6%)</f>
        <v>3661000</v>
      </c>
      <c r="R23" s="9">
        <f>CalzadoCaballero!R23*(1+4.6%)</f>
        <v>3661000</v>
      </c>
      <c r="S23" s="9">
        <f>CalzadoCaballero!S23*(1+4.6%)</f>
        <v>3661000</v>
      </c>
      <c r="T23" s="9">
        <f>CalzadoCaballero!T23*(1+4.6%)</f>
        <v>3661000</v>
      </c>
      <c r="U23" s="9">
        <f>CalzadoCaballero!U23*(1+4.6%)</f>
        <v>3661000</v>
      </c>
      <c r="V23" s="9">
        <f>CalzadoCaballero!V23*(1+4.6%)</f>
        <v>3661000</v>
      </c>
      <c r="W23" s="9">
        <f>CalzadoCaballero!W23*(1+4.6%)</f>
        <v>3661000</v>
      </c>
      <c r="X23" s="9">
        <f>CalzadoCaballero!X23*(1+4.6%)</f>
        <v>3661000</v>
      </c>
      <c r="Y23" s="9">
        <f>CalzadoCaballero!Y23*(1+4.6%)</f>
        <v>3661000</v>
      </c>
      <c r="Z23" s="4">
        <f t="array" ref="Z23">SUM(IF($C$2:$O$2&gt;=1,C23:O23,0))</f>
        <v>40008200.868000001</v>
      </c>
      <c r="AA23" s="5" t="s">
        <v>164</v>
      </c>
      <c r="AB23" s="9"/>
    </row>
    <row r="24" spans="1:28" x14ac:dyDescent="0.2">
      <c r="A24" s="2" t="s">
        <v>168</v>
      </c>
      <c r="B24" s="1" t="s">
        <v>4</v>
      </c>
      <c r="C24" s="9">
        <f>CalzadoCaballero!C24*(1+4.6%)</f>
        <v>208154</v>
      </c>
      <c r="D24" s="9">
        <f>CalzadoCaballero!D24*(1+4.6%)</f>
        <v>72174</v>
      </c>
      <c r="E24" s="9">
        <f>CalzadoCaballero!E24*(1+4.6%)</f>
        <v>208154</v>
      </c>
      <c r="F24" s="9">
        <f>CalzadoCaballero!F24*(1+4.6%)</f>
        <v>72174</v>
      </c>
      <c r="G24" s="9">
        <f>CalzadoCaballero!G24*(1+4.6%)</f>
        <v>208154</v>
      </c>
      <c r="H24" s="9">
        <f>CalzadoCaballero!H24*(1+4.6%)</f>
        <v>72174</v>
      </c>
      <c r="I24" s="9">
        <f>CalzadoCaballero!I24*(1+4.6%)</f>
        <v>313.8</v>
      </c>
      <c r="J24" s="9">
        <f>CalzadoCaballero!J24*(1+4.6%)</f>
        <v>8368000</v>
      </c>
      <c r="K24" s="9">
        <f>CalzadoCaballero!K24*(1+4.6%)</f>
        <v>8368000</v>
      </c>
      <c r="L24" s="9">
        <f>CalzadoCaballero!L24*(1+4.6%)</f>
        <v>2615000</v>
      </c>
      <c r="M24" s="9">
        <f>CalzadoCaballero!M24*(1+4.6%)</f>
        <v>2615000</v>
      </c>
      <c r="N24" s="9">
        <f>CalzadoCaballero!N24*(1+4.6%)</f>
        <v>2615000</v>
      </c>
      <c r="O24" s="9">
        <f>CalzadoCaballero!O24*(1+4.6%)</f>
        <v>2615000</v>
      </c>
      <c r="P24" s="9">
        <f>CalzadoCaballero!P24*(1+4.6%)</f>
        <v>2615000</v>
      </c>
      <c r="Q24" s="9">
        <f>CalzadoCaballero!Q24*(1+4.6%)</f>
        <v>2615000</v>
      </c>
      <c r="R24" s="9">
        <f>CalzadoCaballero!R24*(1+4.6%)</f>
        <v>2615000</v>
      </c>
      <c r="S24" s="9">
        <f>CalzadoCaballero!S24*(1+4.6%)</f>
        <v>2615000</v>
      </c>
      <c r="T24" s="9">
        <f>CalzadoCaballero!T24*(1+4.6%)</f>
        <v>2615000</v>
      </c>
      <c r="U24" s="9">
        <f>CalzadoCaballero!U24*(1+4.6%)</f>
        <v>2615000</v>
      </c>
      <c r="V24" s="9">
        <f>CalzadoCaballero!V24*(1+4.6%)</f>
        <v>2615000</v>
      </c>
      <c r="W24" s="9">
        <f>CalzadoCaballero!W24*(1+4.6%)</f>
        <v>2615000</v>
      </c>
      <c r="X24" s="9">
        <f>CalzadoCaballero!X24*(1+4.6%)</f>
        <v>2615000</v>
      </c>
      <c r="Y24" s="9">
        <f>CalzadoCaballero!Y24*(1+4.6%)</f>
        <v>2615000</v>
      </c>
      <c r="Z24" s="4">
        <f t="array" ref="Z24">SUM(IF($C$2:$O$2&gt;=1,C24:O24,0))</f>
        <v>19631328</v>
      </c>
      <c r="AA24" s="5" t="s">
        <v>164</v>
      </c>
      <c r="AB24" s="9"/>
    </row>
    <row r="25" spans="1:28" x14ac:dyDescent="0.2">
      <c r="A25" s="2" t="s">
        <v>167</v>
      </c>
      <c r="B25" s="1" t="s">
        <v>5</v>
      </c>
      <c r="C25" s="9">
        <f>CalzadoCaballero!C25*(1+4.6%)</f>
        <v>108116.652</v>
      </c>
      <c r="D25" s="9">
        <f>CalzadoCaballero!D25*(1+4.6%)</f>
        <v>35979.262000000002</v>
      </c>
      <c r="E25" s="9">
        <f>CalzadoCaballero!E25*(1+4.6%)</f>
        <v>108116.652</v>
      </c>
      <c r="F25" s="9">
        <f>CalzadoCaballero!F25*(1+4.6%)</f>
        <v>35979.262000000002</v>
      </c>
      <c r="G25" s="9">
        <f>CalzadoCaballero!G25*(1+4.6%)</f>
        <v>108116.652</v>
      </c>
      <c r="H25" s="9">
        <f>CalzadoCaballero!H25*(1+4.6%)</f>
        <v>35979.262000000002</v>
      </c>
      <c r="I25" s="9">
        <f>CalzadoCaballero!I25*(1+4.6%)</f>
        <v>1.046</v>
      </c>
      <c r="J25" s="9">
        <f>CalzadoCaballero!J25*(1+4.6%)</f>
        <v>418400</v>
      </c>
      <c r="K25" s="9">
        <f>CalzadoCaballero!K25*(1+4.6%)</f>
        <v>418400</v>
      </c>
      <c r="L25" s="9">
        <f>CalzadoCaballero!L25*(1+4.6%)</f>
        <v>523000</v>
      </c>
      <c r="M25" s="9">
        <f>CalzadoCaballero!M25*(1+4.6%)</f>
        <v>523000</v>
      </c>
      <c r="N25" s="9">
        <f>CalzadoCaballero!N25*(1+4.6%)</f>
        <v>523000</v>
      </c>
      <c r="O25" s="9">
        <f>CalzadoCaballero!O25*(1+4.6%)</f>
        <v>523000</v>
      </c>
      <c r="P25" s="9">
        <f>CalzadoCaballero!P25*(1+4.6%)</f>
        <v>523000</v>
      </c>
      <c r="Q25" s="9">
        <f>CalzadoCaballero!Q25*(1+4.6%)</f>
        <v>523000</v>
      </c>
      <c r="R25" s="9">
        <f>CalzadoCaballero!R25*(1+4.6%)</f>
        <v>523000</v>
      </c>
      <c r="S25" s="9">
        <f>CalzadoCaballero!S25*(1+4.6%)</f>
        <v>523000</v>
      </c>
      <c r="T25" s="9">
        <f>CalzadoCaballero!T25*(1+4.6%)</f>
        <v>523000</v>
      </c>
      <c r="U25" s="9">
        <f>CalzadoCaballero!U25*(1+4.6%)</f>
        <v>523000</v>
      </c>
      <c r="V25" s="9">
        <f>CalzadoCaballero!V25*(1+4.6%)</f>
        <v>523000</v>
      </c>
      <c r="W25" s="9">
        <f>CalzadoCaballero!W25*(1+4.6%)</f>
        <v>523000</v>
      </c>
      <c r="X25" s="9">
        <f>CalzadoCaballero!X25*(1+4.6%)</f>
        <v>523000</v>
      </c>
      <c r="Y25" s="9">
        <f>CalzadoCaballero!Y25*(1+4.6%)</f>
        <v>523000</v>
      </c>
      <c r="Z25" s="4">
        <f t="array" ref="Z25">SUM(IF($C$2:$O$2&gt;=1,C25:O25,0))</f>
        <v>1503895.9139999999</v>
      </c>
      <c r="AA25" s="5" t="s">
        <v>164</v>
      </c>
      <c r="AB25" s="9"/>
    </row>
    <row r="26" spans="1:28" x14ac:dyDescent="0.2">
      <c r="A26" s="2" t="s">
        <v>168</v>
      </c>
      <c r="B26" s="1" t="s">
        <v>5</v>
      </c>
      <c r="C26" s="9">
        <f>CalzadoCaballero!C26*(1+4.6%)</f>
        <v>208154</v>
      </c>
      <c r="D26" s="9">
        <f>CalzadoCaballero!D26*(1+4.6%)</f>
        <v>72174</v>
      </c>
      <c r="E26" s="9">
        <f>CalzadoCaballero!E26*(1+4.6%)</f>
        <v>208154</v>
      </c>
      <c r="F26" s="9">
        <f>CalzadoCaballero!F26*(1+4.6%)</f>
        <v>72174</v>
      </c>
      <c r="G26" s="9">
        <f>CalzadoCaballero!G26*(1+4.6%)</f>
        <v>208154</v>
      </c>
      <c r="H26" s="9">
        <f>CalzadoCaballero!H26*(1+4.6%)</f>
        <v>72174</v>
      </c>
      <c r="I26" s="9">
        <f>CalzadoCaballero!I26*(1+4.6%)</f>
        <v>313.8</v>
      </c>
      <c r="J26" s="9">
        <f>CalzadoCaballero!J26*(1+4.6%)</f>
        <v>8368000</v>
      </c>
      <c r="K26" s="9">
        <f>CalzadoCaballero!K26*(1+4.6%)</f>
        <v>8368000</v>
      </c>
      <c r="L26" s="9">
        <f>CalzadoCaballero!L26*(1+4.6%)</f>
        <v>2615000</v>
      </c>
      <c r="M26" s="9">
        <f>CalzadoCaballero!M26*(1+4.6%)</f>
        <v>2615000</v>
      </c>
      <c r="N26" s="9">
        <f>CalzadoCaballero!N26*(1+4.6%)</f>
        <v>2615000</v>
      </c>
      <c r="O26" s="9">
        <f>CalzadoCaballero!O26*(1+4.6%)</f>
        <v>2615000</v>
      </c>
      <c r="P26" s="9">
        <f>CalzadoCaballero!P26*(1+4.6%)</f>
        <v>2615000</v>
      </c>
      <c r="Q26" s="9">
        <f>CalzadoCaballero!Q26*(1+4.6%)</f>
        <v>2615000</v>
      </c>
      <c r="R26" s="9">
        <f>CalzadoCaballero!R26*(1+4.6%)</f>
        <v>2615000</v>
      </c>
      <c r="S26" s="9">
        <f>CalzadoCaballero!S26*(1+4.6%)</f>
        <v>2615000</v>
      </c>
      <c r="T26" s="9">
        <f>CalzadoCaballero!T26*(1+4.6%)</f>
        <v>2615000</v>
      </c>
      <c r="U26" s="9">
        <f>CalzadoCaballero!U26*(1+4.6%)</f>
        <v>2615000</v>
      </c>
      <c r="V26" s="9">
        <f>CalzadoCaballero!V26*(1+4.6%)</f>
        <v>2615000</v>
      </c>
      <c r="W26" s="9">
        <f>CalzadoCaballero!W26*(1+4.6%)</f>
        <v>2615000</v>
      </c>
      <c r="X26" s="9">
        <f>CalzadoCaballero!X26*(1+4.6%)</f>
        <v>2615000</v>
      </c>
      <c r="Y26" s="9">
        <f>CalzadoCaballero!Y26*(1+4.6%)</f>
        <v>2615000</v>
      </c>
      <c r="Z26" s="4">
        <f t="array" ref="Z26">SUM(IF($C$2:$O$2&gt;=1,C26:O26,0))</f>
        <v>19631328</v>
      </c>
      <c r="AA26" s="5" t="s">
        <v>164</v>
      </c>
      <c r="AB26" s="9"/>
    </row>
    <row r="27" spans="1:28" x14ac:dyDescent="0.2">
      <c r="A27" s="2" t="s">
        <v>127</v>
      </c>
      <c r="B27" s="1" t="s">
        <v>128</v>
      </c>
      <c r="C27" s="9">
        <f>CalzadoCaballero!C27*(1+4.6%)</f>
        <v>188280</v>
      </c>
      <c r="D27" s="9">
        <f>CalzadoCaballero!D27*(1+4.6%)</f>
        <v>72174</v>
      </c>
      <c r="E27" s="9">
        <f>CalzadoCaballero!E27*(1+4.6%)</f>
        <v>188280</v>
      </c>
      <c r="F27" s="9">
        <f>CalzadoCaballero!F27*(1+4.6%)</f>
        <v>72174</v>
      </c>
      <c r="G27" s="9">
        <f>CalzadoCaballero!G27*(1+4.6%)</f>
        <v>188280</v>
      </c>
      <c r="H27" s="9">
        <f>CalzadoCaballero!H27*(1+4.6%)</f>
        <v>72174</v>
      </c>
      <c r="I27" s="9">
        <f>CalzadoCaballero!I27*(1+4.6%)</f>
        <v>523</v>
      </c>
      <c r="J27" s="9">
        <f>CalzadoCaballero!J27*(1+4.6%)</f>
        <v>1326118.8</v>
      </c>
      <c r="K27" s="9">
        <f>CalzadoCaballero!K27*(1+4.6%)</f>
        <v>1326118.8</v>
      </c>
      <c r="L27" s="9">
        <f>CalzadoCaballero!L27*(1+4.6%)</f>
        <v>875188.20000000007</v>
      </c>
      <c r="M27" s="9">
        <f>CalzadoCaballero!M27*(1+4.6%)</f>
        <v>875188.20000000007</v>
      </c>
      <c r="N27" s="9">
        <f>CalzadoCaballero!N27*(1+4.6%)</f>
        <v>875188.20000000007</v>
      </c>
      <c r="O27" s="9">
        <f>CalzadoCaballero!O27*(1+4.6%)</f>
        <v>875188.20000000007</v>
      </c>
      <c r="P27" s="9">
        <f>CalzadoCaballero!P27*(1+4.6%)</f>
        <v>875188.20000000007</v>
      </c>
      <c r="Q27" s="9">
        <f>CalzadoCaballero!Q27*(1+4.6%)</f>
        <v>875188.20000000007</v>
      </c>
      <c r="R27" s="9">
        <f>CalzadoCaballero!R27*(1+4.6%)</f>
        <v>875188.20000000007</v>
      </c>
      <c r="S27" s="9">
        <f>CalzadoCaballero!S27*(1+4.6%)</f>
        <v>875188.20000000007</v>
      </c>
      <c r="T27" s="9">
        <f>CalzadoCaballero!T27*(1+4.6%)</f>
        <v>875188.20000000007</v>
      </c>
      <c r="U27" s="9">
        <f>CalzadoCaballero!U27*(1+4.6%)</f>
        <v>875188.20000000007</v>
      </c>
      <c r="V27" s="9">
        <f>CalzadoCaballero!V27*(1+4.6%)</f>
        <v>875188.20000000007</v>
      </c>
      <c r="W27" s="9">
        <f>CalzadoCaballero!W27*(1+4.6%)</f>
        <v>875188.20000000007</v>
      </c>
      <c r="X27" s="9">
        <f>CalzadoCaballero!X27*(1+4.6%)</f>
        <v>875188.20000000007</v>
      </c>
      <c r="Y27" s="9">
        <f>CalzadoCaballero!Y27*(1+4.6%)</f>
        <v>875188.20000000007</v>
      </c>
      <c r="Z27" s="4">
        <f t="array" ref="Z27">SUM(IF($C$2:$O$2&gt;=1,C27:O27,0))</f>
        <v>3787879.8000000003</v>
      </c>
      <c r="AA27" s="5" t="s">
        <v>164</v>
      </c>
      <c r="AB27" s="9"/>
    </row>
    <row r="28" spans="1:28" x14ac:dyDescent="0.2">
      <c r="A28" s="2" t="s">
        <v>130</v>
      </c>
      <c r="B28" s="1" t="s">
        <v>128</v>
      </c>
      <c r="C28" s="9">
        <f>CalzadoCaballero!C28*(1+4.6%)</f>
        <v>208154</v>
      </c>
      <c r="D28" s="9">
        <f>CalzadoCaballero!D28*(1+4.6%)</f>
        <v>72174</v>
      </c>
      <c r="E28" s="9">
        <f>CalzadoCaballero!E28*(1+4.6%)</f>
        <v>207631</v>
      </c>
      <c r="F28" s="9">
        <f>CalzadoCaballero!F28*(1+4.6%)</f>
        <v>71651</v>
      </c>
      <c r="G28" s="9">
        <f>CalzadoCaballero!G28*(1+4.6%)</f>
        <v>207108</v>
      </c>
      <c r="H28" s="9">
        <f>CalzadoCaballero!H28*(1+4.6%)</f>
        <v>71128</v>
      </c>
      <c r="I28" s="9">
        <f>CalzadoCaballero!I28*(1+4.6%)</f>
        <v>20920</v>
      </c>
      <c r="J28" s="9">
        <f>CalzadoCaballero!J28*(1+4.6%)</f>
        <v>418400</v>
      </c>
      <c r="K28" s="9">
        <f>CalzadoCaballero!K28*(1+4.6%)</f>
        <v>575300</v>
      </c>
      <c r="L28" s="9">
        <f>CalzadoCaballero!L28*(1+4.6%)</f>
        <v>2092000</v>
      </c>
      <c r="M28" s="9">
        <f>CalzadoCaballero!M28*(1+4.6%)</f>
        <v>2092000</v>
      </c>
      <c r="N28" s="9">
        <f>CalzadoCaballero!N28*(1+4.6%)</f>
        <v>2081540</v>
      </c>
      <c r="O28" s="9">
        <f>CalzadoCaballero!O28*(1+4.6%)</f>
        <v>2081540</v>
      </c>
      <c r="P28" s="9">
        <f>CalzadoCaballero!P28*(1+4.6%)</f>
        <v>2076310</v>
      </c>
      <c r="Q28" s="9">
        <f>CalzadoCaballero!Q28*(1+4.6%)</f>
        <v>2076310</v>
      </c>
      <c r="R28" s="9">
        <f>CalzadoCaballero!R28*(1+4.6%)</f>
        <v>2071080</v>
      </c>
      <c r="S28" s="9">
        <f>CalzadoCaballero!S28*(1+4.6%)</f>
        <v>2071080</v>
      </c>
      <c r="T28" s="9">
        <f>CalzadoCaballero!T28*(1+4.6%)</f>
        <v>2065850</v>
      </c>
      <c r="U28" s="9">
        <f>CalzadoCaballero!U28*(1+4.6%)</f>
        <v>2060620</v>
      </c>
      <c r="V28" s="9">
        <f>CalzadoCaballero!V28*(1+4.6%)</f>
        <v>2055390</v>
      </c>
      <c r="W28" s="9">
        <f>CalzadoCaballero!W28*(1+4.6%)</f>
        <v>2060620</v>
      </c>
      <c r="X28" s="9">
        <f>CalzadoCaballero!X28*(1+4.6%)</f>
        <v>2065850</v>
      </c>
      <c r="Y28" s="9">
        <f>CalzadoCaballero!Y28*(1+4.6%)</f>
        <v>2055390</v>
      </c>
      <c r="Z28" s="4">
        <f t="array" ref="Z28">SUM(IF($C$2:$O$2&gt;=1,C28:O28,0))</f>
        <v>3353999</v>
      </c>
      <c r="AA28" s="5" t="s">
        <v>164</v>
      </c>
      <c r="AB28" s="9"/>
    </row>
    <row r="29" spans="1:28" x14ac:dyDescent="0.2">
      <c r="A29" s="2" t="s">
        <v>137</v>
      </c>
      <c r="B29" s="1" t="s">
        <v>6</v>
      </c>
      <c r="C29" s="9">
        <f>CalzadoCaballero!C29*(1+4.6%)</f>
        <v>210246</v>
      </c>
      <c r="D29" s="9">
        <f>CalzadoCaballero!D29*(1+4.6%)</f>
        <v>74266</v>
      </c>
      <c r="E29" s="9">
        <f>CalzadoCaballero!E29*(1+4.6%)</f>
        <v>208154</v>
      </c>
      <c r="F29" s="9">
        <f>CalzadoCaballero!F29*(1+4.6%)</f>
        <v>72174</v>
      </c>
      <c r="G29" s="9">
        <f>CalzadoCaballero!G29*(1+4.6%)</f>
        <v>206062</v>
      </c>
      <c r="H29" s="9">
        <f>CalzadoCaballero!H29*(1+4.6%)</f>
        <v>70082</v>
      </c>
      <c r="I29" s="9">
        <f>CalzadoCaballero!I29*(1+4.6%)</f>
        <v>67.990000000000009</v>
      </c>
      <c r="J29" s="9">
        <f>CalzadoCaballero!J29*(1+4.6%)</f>
        <v>18034482.434</v>
      </c>
      <c r="K29" s="9">
        <f>CalzadoCaballero!K29*(1+4.6%)</f>
        <v>18034482.434</v>
      </c>
      <c r="L29" s="9">
        <f>CalzadoCaballero!L29*(1+4.6%)</f>
        <v>3661000</v>
      </c>
      <c r="M29" s="9">
        <f>CalzadoCaballero!M29*(1+4.6%)</f>
        <v>3661000</v>
      </c>
      <c r="N29" s="9">
        <f>CalzadoCaballero!N29*(1+4.6%)</f>
        <v>3661000</v>
      </c>
      <c r="O29" s="9">
        <f>CalzadoCaballero!O29*(1+4.6%)</f>
        <v>3661000</v>
      </c>
      <c r="P29" s="9">
        <f>CalzadoCaballero!P29*(1+4.6%)</f>
        <v>3661000</v>
      </c>
      <c r="Q29" s="9">
        <f>CalzadoCaballero!Q29*(1+4.6%)</f>
        <v>3661000</v>
      </c>
      <c r="R29" s="9">
        <f>CalzadoCaballero!R29*(1+4.6%)</f>
        <v>3661000</v>
      </c>
      <c r="S29" s="9">
        <f>CalzadoCaballero!S29*(1+4.6%)</f>
        <v>3661000</v>
      </c>
      <c r="T29" s="9">
        <f>CalzadoCaballero!T29*(1+4.6%)</f>
        <v>3661000</v>
      </c>
      <c r="U29" s="9">
        <f>CalzadoCaballero!U29*(1+4.6%)</f>
        <v>3661000</v>
      </c>
      <c r="V29" s="9">
        <f>CalzadoCaballero!V29*(1+4.6%)</f>
        <v>3661000</v>
      </c>
      <c r="W29" s="9">
        <f>CalzadoCaballero!W29*(1+4.6%)</f>
        <v>3661000</v>
      </c>
      <c r="X29" s="9">
        <f>CalzadoCaballero!X29*(1+4.6%)</f>
        <v>3661000</v>
      </c>
      <c r="Y29" s="9">
        <f>CalzadoCaballero!Y29*(1+4.6%)</f>
        <v>3661000</v>
      </c>
      <c r="Z29" s="4">
        <f t="array" ref="Z29">SUM(IF($C$2:$O$2&gt;=1,C29:O29,0))</f>
        <v>40008200.868000001</v>
      </c>
      <c r="AA29" s="5" t="s">
        <v>164</v>
      </c>
      <c r="AB29" s="9"/>
    </row>
    <row r="30" spans="1:28" x14ac:dyDescent="0.2">
      <c r="A30" s="2" t="s">
        <v>168</v>
      </c>
      <c r="B30" s="1" t="s">
        <v>6</v>
      </c>
      <c r="C30" s="9">
        <f>CalzadoCaballero!C30*(1+4.6%)</f>
        <v>208154</v>
      </c>
      <c r="D30" s="9">
        <f>CalzadoCaballero!D30*(1+4.6%)</f>
        <v>72174</v>
      </c>
      <c r="E30" s="9">
        <f>CalzadoCaballero!E30*(1+4.6%)</f>
        <v>208154</v>
      </c>
      <c r="F30" s="9">
        <f>CalzadoCaballero!F30*(1+4.6%)</f>
        <v>72174</v>
      </c>
      <c r="G30" s="9">
        <f>CalzadoCaballero!G30*(1+4.6%)</f>
        <v>208154</v>
      </c>
      <c r="H30" s="9">
        <f>CalzadoCaballero!H30*(1+4.6%)</f>
        <v>72174</v>
      </c>
      <c r="I30" s="9">
        <f>CalzadoCaballero!I30*(1+4.6%)</f>
        <v>313.8</v>
      </c>
      <c r="J30" s="9">
        <f>CalzadoCaballero!J30*(1+4.6%)</f>
        <v>8368000</v>
      </c>
      <c r="K30" s="9">
        <f>CalzadoCaballero!K30*(1+4.6%)</f>
        <v>8368000</v>
      </c>
      <c r="L30" s="9">
        <f>CalzadoCaballero!L30*(1+4.6%)</f>
        <v>2615000</v>
      </c>
      <c r="M30" s="9">
        <f>CalzadoCaballero!M30*(1+4.6%)</f>
        <v>2615000</v>
      </c>
      <c r="N30" s="9">
        <f>CalzadoCaballero!N30*(1+4.6%)</f>
        <v>2615000</v>
      </c>
      <c r="O30" s="9">
        <f>CalzadoCaballero!O30*(1+4.6%)</f>
        <v>2615000</v>
      </c>
      <c r="P30" s="9">
        <f>CalzadoCaballero!P30*(1+4.6%)</f>
        <v>2615000</v>
      </c>
      <c r="Q30" s="9">
        <f>CalzadoCaballero!Q30*(1+4.6%)</f>
        <v>2615000</v>
      </c>
      <c r="R30" s="9">
        <f>CalzadoCaballero!R30*(1+4.6%)</f>
        <v>2615000</v>
      </c>
      <c r="S30" s="9">
        <f>CalzadoCaballero!S30*(1+4.6%)</f>
        <v>2615000</v>
      </c>
      <c r="T30" s="9">
        <f>CalzadoCaballero!T30*(1+4.6%)</f>
        <v>2615000</v>
      </c>
      <c r="U30" s="9">
        <f>CalzadoCaballero!U30*(1+4.6%)</f>
        <v>2615000</v>
      </c>
      <c r="V30" s="9">
        <f>CalzadoCaballero!V30*(1+4.6%)</f>
        <v>2615000</v>
      </c>
      <c r="W30" s="9">
        <f>CalzadoCaballero!W30*(1+4.6%)</f>
        <v>2615000</v>
      </c>
      <c r="X30" s="9">
        <f>CalzadoCaballero!X30*(1+4.6%)</f>
        <v>2615000</v>
      </c>
      <c r="Y30" s="9">
        <f>CalzadoCaballero!Y30*(1+4.6%)</f>
        <v>2615000</v>
      </c>
      <c r="Z30" s="4">
        <f t="array" ref="Z30">SUM(IF($C$2:$O$2&gt;=1,C30:O30,0))</f>
        <v>19631328</v>
      </c>
      <c r="AA30" s="5" t="s">
        <v>164</v>
      </c>
      <c r="AB30" s="9"/>
    </row>
    <row r="31" spans="1:28" x14ac:dyDescent="0.2">
      <c r="A31" s="2" t="s">
        <v>137</v>
      </c>
      <c r="B31" s="1" t="s">
        <v>157</v>
      </c>
      <c r="C31" s="9">
        <f>CalzadoCaballero!C31*(1+4.6%)</f>
        <v>210246</v>
      </c>
      <c r="D31" s="9">
        <f>CalzadoCaballero!D31*(1+4.6%)</f>
        <v>74266</v>
      </c>
      <c r="E31" s="9">
        <f>CalzadoCaballero!E31*(1+4.6%)</f>
        <v>208154</v>
      </c>
      <c r="F31" s="9">
        <f>CalzadoCaballero!F31*(1+4.6%)</f>
        <v>72174</v>
      </c>
      <c r="G31" s="9">
        <f>CalzadoCaballero!G31*(1+4.6%)</f>
        <v>206062</v>
      </c>
      <c r="H31" s="9">
        <f>CalzadoCaballero!H31*(1+4.6%)</f>
        <v>70082</v>
      </c>
      <c r="I31" s="9">
        <f>CalzadoCaballero!I31*(1+4.6%)</f>
        <v>67.990000000000009</v>
      </c>
      <c r="J31" s="9">
        <f>CalzadoCaballero!J31*(1+4.6%)</f>
        <v>22543103.304000001</v>
      </c>
      <c r="K31" s="9">
        <f>CalzadoCaballero!K31*(1+4.6%)</f>
        <v>22543103.304000001</v>
      </c>
      <c r="L31" s="9">
        <f>CalzadoCaballero!L31*(1+4.6%)</f>
        <v>3661000</v>
      </c>
      <c r="M31" s="9">
        <f>CalzadoCaballero!M31*(1+4.6%)</f>
        <v>3661000</v>
      </c>
      <c r="N31" s="9">
        <f>CalzadoCaballero!N31*(1+4.6%)</f>
        <v>3661000</v>
      </c>
      <c r="O31" s="9">
        <f>CalzadoCaballero!O31*(1+4.6%)</f>
        <v>3661000</v>
      </c>
      <c r="P31" s="9">
        <f>CalzadoCaballero!P31*(1+4.6%)</f>
        <v>3661000</v>
      </c>
      <c r="Q31" s="9">
        <f>CalzadoCaballero!Q31*(1+4.6%)</f>
        <v>3661000</v>
      </c>
      <c r="R31" s="9">
        <f>CalzadoCaballero!R31*(1+4.6%)</f>
        <v>3661000</v>
      </c>
      <c r="S31" s="9">
        <f>CalzadoCaballero!S31*(1+4.6%)</f>
        <v>3661000</v>
      </c>
      <c r="T31" s="9">
        <f>CalzadoCaballero!T31*(1+4.6%)</f>
        <v>3661000</v>
      </c>
      <c r="U31" s="9">
        <f>CalzadoCaballero!U31*(1+4.6%)</f>
        <v>3661000</v>
      </c>
      <c r="V31" s="9">
        <f>CalzadoCaballero!V31*(1+4.6%)</f>
        <v>3661000</v>
      </c>
      <c r="W31" s="9">
        <f>CalzadoCaballero!W31*(1+4.6%)</f>
        <v>3661000</v>
      </c>
      <c r="X31" s="9">
        <f>CalzadoCaballero!X31*(1+4.6%)</f>
        <v>3661000</v>
      </c>
      <c r="Y31" s="9">
        <f>CalzadoCaballero!Y31*(1+4.6%)</f>
        <v>3661000</v>
      </c>
      <c r="Z31" s="4">
        <f t="array" ref="Z31">SUM(IF($C$2:$O$2&gt;=1,C31:O31,0))</f>
        <v>49025442.608000003</v>
      </c>
      <c r="AA31" s="5" t="s">
        <v>164</v>
      </c>
      <c r="AB31" s="9"/>
    </row>
    <row r="32" spans="1:28" x14ac:dyDescent="0.2">
      <c r="A32" s="2" t="s">
        <v>168</v>
      </c>
      <c r="B32" s="1" t="s">
        <v>157</v>
      </c>
      <c r="C32" s="9">
        <f>CalzadoCaballero!C32*(1+4.6%)</f>
        <v>208154</v>
      </c>
      <c r="D32" s="9">
        <f>CalzadoCaballero!D32*(1+4.6%)</f>
        <v>72174</v>
      </c>
      <c r="E32" s="9">
        <f>CalzadoCaballero!E32*(1+4.6%)</f>
        <v>208154</v>
      </c>
      <c r="F32" s="9">
        <f>CalzadoCaballero!F32*(1+4.6%)</f>
        <v>72174</v>
      </c>
      <c r="G32" s="9">
        <f>CalzadoCaballero!G32*(1+4.6%)</f>
        <v>208154</v>
      </c>
      <c r="H32" s="9">
        <f>CalzadoCaballero!H32*(1+4.6%)</f>
        <v>72174</v>
      </c>
      <c r="I32" s="9">
        <f>CalzadoCaballero!I32*(1+4.6%)</f>
        <v>313.8</v>
      </c>
      <c r="J32" s="9">
        <f>CalzadoCaballero!J32*(1+4.6%)</f>
        <v>8368000</v>
      </c>
      <c r="K32" s="9">
        <f>CalzadoCaballero!K32*(1+4.6%)</f>
        <v>8368000</v>
      </c>
      <c r="L32" s="9">
        <f>CalzadoCaballero!L32*(1+4.6%)</f>
        <v>2615000</v>
      </c>
      <c r="M32" s="9">
        <f>CalzadoCaballero!M32*(1+4.6%)</f>
        <v>2615000</v>
      </c>
      <c r="N32" s="9">
        <f>CalzadoCaballero!N32*(1+4.6%)</f>
        <v>2615000</v>
      </c>
      <c r="O32" s="9">
        <f>CalzadoCaballero!O32*(1+4.6%)</f>
        <v>2615000</v>
      </c>
      <c r="P32" s="9">
        <f>CalzadoCaballero!P32*(1+4.6%)</f>
        <v>2615000</v>
      </c>
      <c r="Q32" s="9">
        <f>CalzadoCaballero!Q32*(1+4.6%)</f>
        <v>2615000</v>
      </c>
      <c r="R32" s="9">
        <f>CalzadoCaballero!R32*(1+4.6%)</f>
        <v>2615000</v>
      </c>
      <c r="S32" s="9">
        <f>CalzadoCaballero!S32*(1+4.6%)</f>
        <v>2615000</v>
      </c>
      <c r="T32" s="9">
        <f>CalzadoCaballero!T32*(1+4.6%)</f>
        <v>2615000</v>
      </c>
      <c r="U32" s="9">
        <f>CalzadoCaballero!U32*(1+4.6%)</f>
        <v>2615000</v>
      </c>
      <c r="V32" s="9">
        <f>CalzadoCaballero!V32*(1+4.6%)</f>
        <v>2615000</v>
      </c>
      <c r="W32" s="9">
        <f>CalzadoCaballero!W32*(1+4.6%)</f>
        <v>2615000</v>
      </c>
      <c r="X32" s="9">
        <f>CalzadoCaballero!X32*(1+4.6%)</f>
        <v>2615000</v>
      </c>
      <c r="Y32" s="9">
        <f>CalzadoCaballero!Y32*(1+4.6%)</f>
        <v>2615000</v>
      </c>
      <c r="Z32" s="4">
        <f t="array" ref="Z32">SUM(IF($C$2:$O$2&gt;=1,C32:O32,0))</f>
        <v>19631328</v>
      </c>
      <c r="AA32" s="5" t="s">
        <v>164</v>
      </c>
      <c r="AB32" s="9"/>
    </row>
    <row r="33" spans="1:28" x14ac:dyDescent="0.2">
      <c r="A33" s="2" t="s">
        <v>167</v>
      </c>
      <c r="B33" s="1" t="s">
        <v>7</v>
      </c>
      <c r="C33" s="9">
        <f>CalzadoCaballero!C33*(1+4.6%)</f>
        <v>108116.652</v>
      </c>
      <c r="D33" s="9">
        <f>CalzadoCaballero!D33*(1+4.6%)</f>
        <v>35979.262000000002</v>
      </c>
      <c r="E33" s="9">
        <f>CalzadoCaballero!E33*(1+4.6%)</f>
        <v>108116.652</v>
      </c>
      <c r="F33" s="9">
        <f>CalzadoCaballero!F33*(1+4.6%)</f>
        <v>35979.262000000002</v>
      </c>
      <c r="G33" s="9">
        <f>CalzadoCaballero!G33*(1+4.6%)</f>
        <v>108116.652</v>
      </c>
      <c r="H33" s="9">
        <f>CalzadoCaballero!H33*(1+4.6%)</f>
        <v>35979.262000000002</v>
      </c>
      <c r="I33" s="9">
        <f>CalzadoCaballero!I33*(1+4.6%)</f>
        <v>1.046</v>
      </c>
      <c r="J33" s="9">
        <f>CalzadoCaballero!J33*(1+4.6%)</f>
        <v>418400</v>
      </c>
      <c r="K33" s="9">
        <f>CalzadoCaballero!K33*(1+4.6%)</f>
        <v>418400</v>
      </c>
      <c r="L33" s="9">
        <f>CalzadoCaballero!L33*(1+4.6%)</f>
        <v>523000</v>
      </c>
      <c r="M33" s="9">
        <f>CalzadoCaballero!M33*(1+4.6%)</f>
        <v>523000</v>
      </c>
      <c r="N33" s="9">
        <f>CalzadoCaballero!N33*(1+4.6%)</f>
        <v>523000</v>
      </c>
      <c r="O33" s="9">
        <f>CalzadoCaballero!O33*(1+4.6%)</f>
        <v>523000</v>
      </c>
      <c r="P33" s="9">
        <f>CalzadoCaballero!P33*(1+4.6%)</f>
        <v>523000</v>
      </c>
      <c r="Q33" s="9">
        <f>CalzadoCaballero!Q33*(1+4.6%)</f>
        <v>523000</v>
      </c>
      <c r="R33" s="9">
        <f>CalzadoCaballero!R33*(1+4.6%)</f>
        <v>523000</v>
      </c>
      <c r="S33" s="9">
        <f>CalzadoCaballero!S33*(1+4.6%)</f>
        <v>523000</v>
      </c>
      <c r="T33" s="9">
        <f>CalzadoCaballero!T33*(1+4.6%)</f>
        <v>523000</v>
      </c>
      <c r="U33" s="9">
        <f>CalzadoCaballero!U33*(1+4.6%)</f>
        <v>523000</v>
      </c>
      <c r="V33" s="9">
        <f>CalzadoCaballero!V33*(1+4.6%)</f>
        <v>523000</v>
      </c>
      <c r="W33" s="9">
        <f>CalzadoCaballero!W33*(1+4.6%)</f>
        <v>523000</v>
      </c>
      <c r="X33" s="9">
        <f>CalzadoCaballero!X33*(1+4.6%)</f>
        <v>523000</v>
      </c>
      <c r="Y33" s="9">
        <f>CalzadoCaballero!Y33*(1+4.6%)</f>
        <v>523000</v>
      </c>
      <c r="Z33" s="4">
        <f t="array" ref="Z33">SUM(IF($C$2:$O$2&gt;=1,C33:O33,0))</f>
        <v>1503895.9139999999</v>
      </c>
      <c r="AA33" s="5" t="s">
        <v>164</v>
      </c>
      <c r="AB33" s="9"/>
    </row>
    <row r="34" spans="1:28" x14ac:dyDescent="0.2">
      <c r="A34" s="2" t="s">
        <v>137</v>
      </c>
      <c r="B34" s="1" t="s">
        <v>7</v>
      </c>
      <c r="C34" s="9">
        <f>CalzadoCaballero!C34*(1+4.6%)</f>
        <v>210246</v>
      </c>
      <c r="D34" s="9">
        <f>CalzadoCaballero!D34*(1+4.6%)</f>
        <v>74266</v>
      </c>
      <c r="E34" s="9">
        <f>CalzadoCaballero!E34*(1+4.6%)</f>
        <v>208154</v>
      </c>
      <c r="F34" s="9">
        <f>CalzadoCaballero!F34*(1+4.6%)</f>
        <v>72174</v>
      </c>
      <c r="G34" s="9">
        <f>CalzadoCaballero!G34*(1+4.6%)</f>
        <v>206062</v>
      </c>
      <c r="H34" s="9">
        <f>CalzadoCaballero!H34*(1+4.6%)</f>
        <v>70082</v>
      </c>
      <c r="I34" s="9">
        <f>CalzadoCaballero!I34*(1+4.6%)</f>
        <v>67.990000000000009</v>
      </c>
      <c r="J34" s="9">
        <f>CalzadoCaballero!J34*(1+4.6%)</f>
        <v>22543103.304000001</v>
      </c>
      <c r="K34" s="9">
        <f>CalzadoCaballero!K34*(1+4.6%)</f>
        <v>22543103.304000001</v>
      </c>
      <c r="L34" s="9">
        <f>CalzadoCaballero!L34*(1+4.6%)</f>
        <v>3661000</v>
      </c>
      <c r="M34" s="9">
        <f>CalzadoCaballero!M34*(1+4.6%)</f>
        <v>3661000</v>
      </c>
      <c r="N34" s="9">
        <f>CalzadoCaballero!N34*(1+4.6%)</f>
        <v>3661000</v>
      </c>
      <c r="O34" s="9">
        <f>CalzadoCaballero!O34*(1+4.6%)</f>
        <v>3661000</v>
      </c>
      <c r="P34" s="9">
        <f>CalzadoCaballero!P34*(1+4.6%)</f>
        <v>3661000</v>
      </c>
      <c r="Q34" s="9">
        <f>CalzadoCaballero!Q34*(1+4.6%)</f>
        <v>3661000</v>
      </c>
      <c r="R34" s="9">
        <f>CalzadoCaballero!R34*(1+4.6%)</f>
        <v>3661000</v>
      </c>
      <c r="S34" s="9">
        <f>CalzadoCaballero!S34*(1+4.6%)</f>
        <v>3661000</v>
      </c>
      <c r="T34" s="9">
        <f>CalzadoCaballero!T34*(1+4.6%)</f>
        <v>3661000</v>
      </c>
      <c r="U34" s="9">
        <f>CalzadoCaballero!U34*(1+4.6%)</f>
        <v>3661000</v>
      </c>
      <c r="V34" s="9">
        <f>CalzadoCaballero!V34*(1+4.6%)</f>
        <v>3661000</v>
      </c>
      <c r="W34" s="9">
        <f>CalzadoCaballero!W34*(1+4.6%)</f>
        <v>3661000</v>
      </c>
      <c r="X34" s="9">
        <f>CalzadoCaballero!X34*(1+4.6%)</f>
        <v>3661000</v>
      </c>
      <c r="Y34" s="9">
        <f>CalzadoCaballero!Y34*(1+4.6%)</f>
        <v>3661000</v>
      </c>
      <c r="Z34" s="4">
        <f t="array" ref="Z34">SUM(IF($C$2:$O$2&gt;=1,C34:O34,0))</f>
        <v>49025442.608000003</v>
      </c>
      <c r="AA34" s="5" t="s">
        <v>164</v>
      </c>
      <c r="AB34" s="9"/>
    </row>
    <row r="35" spans="1:28" x14ac:dyDescent="0.2">
      <c r="A35" s="2" t="s">
        <v>168</v>
      </c>
      <c r="B35" s="1" t="s">
        <v>7</v>
      </c>
      <c r="C35" s="9">
        <f>CalzadoCaballero!C35*(1+4.6%)</f>
        <v>208154</v>
      </c>
      <c r="D35" s="9">
        <f>CalzadoCaballero!D35*(1+4.6%)</f>
        <v>72174</v>
      </c>
      <c r="E35" s="9">
        <f>CalzadoCaballero!E35*(1+4.6%)</f>
        <v>208154</v>
      </c>
      <c r="F35" s="9">
        <f>CalzadoCaballero!F35*(1+4.6%)</f>
        <v>72174</v>
      </c>
      <c r="G35" s="9">
        <f>CalzadoCaballero!G35*(1+4.6%)</f>
        <v>208154</v>
      </c>
      <c r="H35" s="9">
        <f>CalzadoCaballero!H35*(1+4.6%)</f>
        <v>72174</v>
      </c>
      <c r="I35" s="9">
        <f>CalzadoCaballero!I35*(1+4.6%)</f>
        <v>313.8</v>
      </c>
      <c r="J35" s="9">
        <f>CalzadoCaballero!J35*(1+4.6%)</f>
        <v>8368000</v>
      </c>
      <c r="K35" s="9">
        <f>CalzadoCaballero!K35*(1+4.6%)</f>
        <v>8368000</v>
      </c>
      <c r="L35" s="9">
        <f>CalzadoCaballero!L35*(1+4.6%)</f>
        <v>2615000</v>
      </c>
      <c r="M35" s="9">
        <f>CalzadoCaballero!M35*(1+4.6%)</f>
        <v>2615000</v>
      </c>
      <c r="N35" s="9">
        <f>CalzadoCaballero!N35*(1+4.6%)</f>
        <v>2615000</v>
      </c>
      <c r="O35" s="9">
        <f>CalzadoCaballero!O35*(1+4.6%)</f>
        <v>2615000</v>
      </c>
      <c r="P35" s="9">
        <f>CalzadoCaballero!P35*(1+4.6%)</f>
        <v>2615000</v>
      </c>
      <c r="Q35" s="9">
        <f>CalzadoCaballero!Q35*(1+4.6%)</f>
        <v>2615000</v>
      </c>
      <c r="R35" s="9">
        <f>CalzadoCaballero!R35*(1+4.6%)</f>
        <v>2615000</v>
      </c>
      <c r="S35" s="9">
        <f>CalzadoCaballero!S35*(1+4.6%)</f>
        <v>2615000</v>
      </c>
      <c r="T35" s="9">
        <f>CalzadoCaballero!T35*(1+4.6%)</f>
        <v>2615000</v>
      </c>
      <c r="U35" s="9">
        <f>CalzadoCaballero!U35*(1+4.6%)</f>
        <v>2615000</v>
      </c>
      <c r="V35" s="9">
        <f>CalzadoCaballero!V35*(1+4.6%)</f>
        <v>2615000</v>
      </c>
      <c r="W35" s="9">
        <f>CalzadoCaballero!W35*(1+4.6%)</f>
        <v>2615000</v>
      </c>
      <c r="X35" s="9">
        <f>CalzadoCaballero!X35*(1+4.6%)</f>
        <v>2615000</v>
      </c>
      <c r="Y35" s="9">
        <f>CalzadoCaballero!Y35*(1+4.6%)</f>
        <v>2615000</v>
      </c>
      <c r="Z35" s="4">
        <f t="array" ref="Z35">SUM(IF($C$2:$O$2&gt;=1,C35:O35,0))</f>
        <v>19631328</v>
      </c>
      <c r="AA35" s="5" t="s">
        <v>164</v>
      </c>
      <c r="AB35" s="9"/>
    </row>
    <row r="36" spans="1:28" x14ac:dyDescent="0.2">
      <c r="A36" s="2" t="s">
        <v>137</v>
      </c>
      <c r="B36" s="1" t="s">
        <v>8</v>
      </c>
      <c r="C36" s="9">
        <f>CalzadoCaballero!C36*(1+4.6%)</f>
        <v>210246</v>
      </c>
      <c r="D36" s="9">
        <f>CalzadoCaballero!D36*(1+4.6%)</f>
        <v>74266</v>
      </c>
      <c r="E36" s="9">
        <f>CalzadoCaballero!E36*(1+4.6%)</f>
        <v>208154</v>
      </c>
      <c r="F36" s="9">
        <f>CalzadoCaballero!F36*(1+4.6%)</f>
        <v>72174</v>
      </c>
      <c r="G36" s="9">
        <f>CalzadoCaballero!G36*(1+4.6%)</f>
        <v>206062</v>
      </c>
      <c r="H36" s="9">
        <f>CalzadoCaballero!H36*(1+4.6%)</f>
        <v>70082</v>
      </c>
      <c r="I36" s="9">
        <f>CalzadoCaballero!I36*(1+4.6%)</f>
        <v>67.990000000000009</v>
      </c>
      <c r="J36" s="9">
        <f>CalzadoCaballero!J36*(1+4.6%)</f>
        <v>22543103.304000001</v>
      </c>
      <c r="K36" s="9">
        <f>CalzadoCaballero!K36*(1+4.6%)</f>
        <v>22543103.304000001</v>
      </c>
      <c r="L36" s="9">
        <f>CalzadoCaballero!L36*(1+4.6%)</f>
        <v>3661000</v>
      </c>
      <c r="M36" s="9">
        <f>CalzadoCaballero!M36*(1+4.6%)</f>
        <v>3661000</v>
      </c>
      <c r="N36" s="9">
        <f>CalzadoCaballero!N36*(1+4.6%)</f>
        <v>3661000</v>
      </c>
      <c r="O36" s="9">
        <f>CalzadoCaballero!O36*(1+4.6%)</f>
        <v>3661000</v>
      </c>
      <c r="P36" s="9">
        <f>CalzadoCaballero!P36*(1+4.6%)</f>
        <v>3661000</v>
      </c>
      <c r="Q36" s="9">
        <f>CalzadoCaballero!Q36*(1+4.6%)</f>
        <v>3661000</v>
      </c>
      <c r="R36" s="9">
        <f>CalzadoCaballero!R36*(1+4.6%)</f>
        <v>3661000</v>
      </c>
      <c r="S36" s="9">
        <f>CalzadoCaballero!S36*(1+4.6%)</f>
        <v>3661000</v>
      </c>
      <c r="T36" s="9">
        <f>CalzadoCaballero!T36*(1+4.6%)</f>
        <v>3661000</v>
      </c>
      <c r="U36" s="9">
        <f>CalzadoCaballero!U36*(1+4.6%)</f>
        <v>3661000</v>
      </c>
      <c r="V36" s="9">
        <f>CalzadoCaballero!V36*(1+4.6%)</f>
        <v>3661000</v>
      </c>
      <c r="W36" s="9">
        <f>CalzadoCaballero!W36*(1+4.6%)</f>
        <v>3661000</v>
      </c>
      <c r="X36" s="9">
        <f>CalzadoCaballero!X36*(1+4.6%)</f>
        <v>3661000</v>
      </c>
      <c r="Y36" s="9">
        <f>CalzadoCaballero!Y36*(1+4.6%)</f>
        <v>3661000</v>
      </c>
      <c r="Z36" s="4">
        <f t="array" ref="Z36">SUM(IF($C$2:$O$2&gt;=1,C36:O36,0))</f>
        <v>49025442.608000003</v>
      </c>
      <c r="AA36" s="5" t="s">
        <v>164</v>
      </c>
      <c r="AB36" s="9"/>
    </row>
    <row r="37" spans="1:28" x14ac:dyDescent="0.2">
      <c r="A37" s="2" t="s">
        <v>168</v>
      </c>
      <c r="B37" s="1" t="s">
        <v>8</v>
      </c>
      <c r="C37" s="9">
        <f>CalzadoCaballero!C37*(1+4.6%)</f>
        <v>208154</v>
      </c>
      <c r="D37" s="9">
        <f>CalzadoCaballero!D37*(1+4.6%)</f>
        <v>72174</v>
      </c>
      <c r="E37" s="9">
        <f>CalzadoCaballero!E37*(1+4.6%)</f>
        <v>208154</v>
      </c>
      <c r="F37" s="9">
        <f>CalzadoCaballero!F37*(1+4.6%)</f>
        <v>72174</v>
      </c>
      <c r="G37" s="9">
        <f>CalzadoCaballero!G37*(1+4.6%)</f>
        <v>208154</v>
      </c>
      <c r="H37" s="9">
        <f>CalzadoCaballero!H37*(1+4.6%)</f>
        <v>72174</v>
      </c>
      <c r="I37" s="9">
        <f>CalzadoCaballero!I37*(1+4.6%)</f>
        <v>313.8</v>
      </c>
      <c r="J37" s="9">
        <f>CalzadoCaballero!J37*(1+4.6%)</f>
        <v>8368000</v>
      </c>
      <c r="K37" s="9">
        <f>CalzadoCaballero!K37*(1+4.6%)</f>
        <v>8368000</v>
      </c>
      <c r="L37" s="9">
        <f>CalzadoCaballero!L37*(1+4.6%)</f>
        <v>2615000</v>
      </c>
      <c r="M37" s="9">
        <f>CalzadoCaballero!M37*(1+4.6%)</f>
        <v>2615000</v>
      </c>
      <c r="N37" s="9">
        <f>CalzadoCaballero!N37*(1+4.6%)</f>
        <v>2615000</v>
      </c>
      <c r="O37" s="9">
        <f>CalzadoCaballero!O37*(1+4.6%)</f>
        <v>2615000</v>
      </c>
      <c r="P37" s="9">
        <f>CalzadoCaballero!P37*(1+4.6%)</f>
        <v>2615000</v>
      </c>
      <c r="Q37" s="9">
        <f>CalzadoCaballero!Q37*(1+4.6%)</f>
        <v>2615000</v>
      </c>
      <c r="R37" s="9">
        <f>CalzadoCaballero!R37*(1+4.6%)</f>
        <v>2615000</v>
      </c>
      <c r="S37" s="9">
        <f>CalzadoCaballero!S37*(1+4.6%)</f>
        <v>2615000</v>
      </c>
      <c r="T37" s="9">
        <f>CalzadoCaballero!T37*(1+4.6%)</f>
        <v>2615000</v>
      </c>
      <c r="U37" s="9">
        <f>CalzadoCaballero!U37*(1+4.6%)</f>
        <v>2615000</v>
      </c>
      <c r="V37" s="9">
        <f>CalzadoCaballero!V37*(1+4.6%)</f>
        <v>2615000</v>
      </c>
      <c r="W37" s="9">
        <f>CalzadoCaballero!W37*(1+4.6%)</f>
        <v>2615000</v>
      </c>
      <c r="X37" s="9">
        <f>CalzadoCaballero!X37*(1+4.6%)</f>
        <v>2615000</v>
      </c>
      <c r="Y37" s="9">
        <f>CalzadoCaballero!Y37*(1+4.6%)</f>
        <v>2615000</v>
      </c>
      <c r="Z37" s="4">
        <f t="array" ref="Z37">SUM(IF($C$2:$O$2&gt;=1,C37:O37,0))</f>
        <v>19631328</v>
      </c>
      <c r="AA37" s="5" t="s">
        <v>164</v>
      </c>
      <c r="AB37" s="9"/>
    </row>
    <row r="38" spans="1:28" x14ac:dyDescent="0.2">
      <c r="A38" s="2" t="s">
        <v>167</v>
      </c>
      <c r="B38" s="1" t="s">
        <v>9</v>
      </c>
      <c r="C38" s="9">
        <f>CalzadoCaballero!C38*(1+4.6%)</f>
        <v>108116.652</v>
      </c>
      <c r="D38" s="9">
        <f>CalzadoCaballero!D38*(1+4.6%)</f>
        <v>35979.262000000002</v>
      </c>
      <c r="E38" s="9">
        <f>CalzadoCaballero!E38*(1+4.6%)</f>
        <v>108116.652</v>
      </c>
      <c r="F38" s="9">
        <f>CalzadoCaballero!F38*(1+4.6%)</f>
        <v>35979.262000000002</v>
      </c>
      <c r="G38" s="9">
        <f>CalzadoCaballero!G38*(1+4.6%)</f>
        <v>108116.652</v>
      </c>
      <c r="H38" s="9">
        <f>CalzadoCaballero!H38*(1+4.6%)</f>
        <v>35979.262000000002</v>
      </c>
      <c r="I38" s="9">
        <f>CalzadoCaballero!I38*(1+4.6%)</f>
        <v>1.046</v>
      </c>
      <c r="J38" s="9">
        <f>CalzadoCaballero!J38*(1+4.6%)</f>
        <v>418400</v>
      </c>
      <c r="K38" s="9">
        <f>CalzadoCaballero!K38*(1+4.6%)</f>
        <v>418400</v>
      </c>
      <c r="L38" s="9">
        <f>CalzadoCaballero!L38*(1+4.6%)</f>
        <v>523000</v>
      </c>
      <c r="M38" s="9">
        <f>CalzadoCaballero!M38*(1+4.6%)</f>
        <v>523000</v>
      </c>
      <c r="N38" s="9">
        <f>CalzadoCaballero!N38*(1+4.6%)</f>
        <v>523000</v>
      </c>
      <c r="O38" s="9">
        <f>CalzadoCaballero!O38*(1+4.6%)</f>
        <v>523000</v>
      </c>
      <c r="P38" s="9">
        <f>CalzadoCaballero!P38*(1+4.6%)</f>
        <v>523000</v>
      </c>
      <c r="Q38" s="9">
        <f>CalzadoCaballero!Q38*(1+4.6%)</f>
        <v>523000</v>
      </c>
      <c r="R38" s="9">
        <f>CalzadoCaballero!R38*(1+4.6%)</f>
        <v>523000</v>
      </c>
      <c r="S38" s="9">
        <f>CalzadoCaballero!S38*(1+4.6%)</f>
        <v>523000</v>
      </c>
      <c r="T38" s="9">
        <f>CalzadoCaballero!T38*(1+4.6%)</f>
        <v>523000</v>
      </c>
      <c r="U38" s="9">
        <f>CalzadoCaballero!U38*(1+4.6%)</f>
        <v>523000</v>
      </c>
      <c r="V38" s="9">
        <f>CalzadoCaballero!V38*(1+4.6%)</f>
        <v>523000</v>
      </c>
      <c r="W38" s="9">
        <f>CalzadoCaballero!W38*(1+4.6%)</f>
        <v>523000</v>
      </c>
      <c r="X38" s="9">
        <f>CalzadoCaballero!X38*(1+4.6%)</f>
        <v>523000</v>
      </c>
      <c r="Y38" s="9">
        <f>CalzadoCaballero!Y38*(1+4.6%)</f>
        <v>523000</v>
      </c>
      <c r="Z38" s="4">
        <f t="array" ref="Z38">SUM(IF($C$2:$O$2&gt;=1,C38:O38,0))</f>
        <v>1503895.9139999999</v>
      </c>
      <c r="AA38" s="5" t="s">
        <v>164</v>
      </c>
      <c r="AB38" s="9"/>
    </row>
    <row r="39" spans="1:28" x14ac:dyDescent="0.2">
      <c r="A39" s="2" t="s">
        <v>168</v>
      </c>
      <c r="B39" s="1" t="s">
        <v>9</v>
      </c>
      <c r="C39" s="9">
        <f>CalzadoCaballero!C39*(1+4.6%)</f>
        <v>208154</v>
      </c>
      <c r="D39" s="9">
        <f>CalzadoCaballero!D39*(1+4.6%)</f>
        <v>72174</v>
      </c>
      <c r="E39" s="9">
        <f>CalzadoCaballero!E39*(1+4.6%)</f>
        <v>208154</v>
      </c>
      <c r="F39" s="9">
        <f>CalzadoCaballero!F39*(1+4.6%)</f>
        <v>72174</v>
      </c>
      <c r="G39" s="9">
        <f>CalzadoCaballero!G39*(1+4.6%)</f>
        <v>208154</v>
      </c>
      <c r="H39" s="9">
        <f>CalzadoCaballero!H39*(1+4.6%)</f>
        <v>72174</v>
      </c>
      <c r="I39" s="9">
        <f>CalzadoCaballero!I39*(1+4.6%)</f>
        <v>313.8</v>
      </c>
      <c r="J39" s="9">
        <f>CalzadoCaballero!J39*(1+4.6%)</f>
        <v>8368000</v>
      </c>
      <c r="K39" s="9">
        <f>CalzadoCaballero!K39*(1+4.6%)</f>
        <v>8368000</v>
      </c>
      <c r="L39" s="9">
        <f>CalzadoCaballero!L39*(1+4.6%)</f>
        <v>2615000</v>
      </c>
      <c r="M39" s="9">
        <f>CalzadoCaballero!M39*(1+4.6%)</f>
        <v>2615000</v>
      </c>
      <c r="N39" s="9">
        <f>CalzadoCaballero!N39*(1+4.6%)</f>
        <v>2615000</v>
      </c>
      <c r="O39" s="9">
        <f>CalzadoCaballero!O39*(1+4.6%)</f>
        <v>2615000</v>
      </c>
      <c r="P39" s="9">
        <f>CalzadoCaballero!P39*(1+4.6%)</f>
        <v>2615000</v>
      </c>
      <c r="Q39" s="9">
        <f>CalzadoCaballero!Q39*(1+4.6%)</f>
        <v>2615000</v>
      </c>
      <c r="R39" s="9">
        <f>CalzadoCaballero!R39*(1+4.6%)</f>
        <v>2615000</v>
      </c>
      <c r="S39" s="9">
        <f>CalzadoCaballero!S39*(1+4.6%)</f>
        <v>2615000</v>
      </c>
      <c r="T39" s="9">
        <f>CalzadoCaballero!T39*(1+4.6%)</f>
        <v>2615000</v>
      </c>
      <c r="U39" s="9">
        <f>CalzadoCaballero!U39*(1+4.6%)</f>
        <v>2615000</v>
      </c>
      <c r="V39" s="9">
        <f>CalzadoCaballero!V39*(1+4.6%)</f>
        <v>2615000</v>
      </c>
      <c r="W39" s="9">
        <f>CalzadoCaballero!W39*(1+4.6%)</f>
        <v>2615000</v>
      </c>
      <c r="X39" s="9">
        <f>CalzadoCaballero!X39*(1+4.6%)</f>
        <v>2615000</v>
      </c>
      <c r="Y39" s="9">
        <f>CalzadoCaballero!Y39*(1+4.6%)</f>
        <v>2615000</v>
      </c>
      <c r="Z39" s="4">
        <f t="array" ref="Z39">SUM(IF($C$2:$O$2&gt;=1,C39:O39,0))</f>
        <v>19631328</v>
      </c>
      <c r="AA39" s="5" t="s">
        <v>164</v>
      </c>
      <c r="AB39" s="9"/>
    </row>
    <row r="40" spans="1:28" x14ac:dyDescent="0.2">
      <c r="A40" s="2" t="s">
        <v>140</v>
      </c>
      <c r="B40" s="1" t="s">
        <v>9</v>
      </c>
      <c r="C40" s="9">
        <f>CalzadoCaballero!C40*(1+4.6%)</f>
        <v>145394</v>
      </c>
      <c r="D40" s="9">
        <f>CalzadoCaballero!D40*(1+4.6%)</f>
        <v>71128</v>
      </c>
      <c r="E40" s="9">
        <f>CalzadoCaballero!E40*(1+4.6%)</f>
        <v>135980</v>
      </c>
      <c r="F40" s="9">
        <f>CalzadoCaballero!F40*(1+4.6%)</f>
        <v>70082</v>
      </c>
      <c r="G40" s="9">
        <f>CalzadoCaballero!G40*(1+4.6%)</f>
        <v>130750</v>
      </c>
      <c r="H40" s="9">
        <f>CalzadoCaballero!H40*(1+4.6%)</f>
        <v>69036</v>
      </c>
      <c r="I40" s="9">
        <f>CalzadoCaballero!I40*(1+4.6%)</f>
        <v>523000</v>
      </c>
      <c r="J40" s="9">
        <f>CalzadoCaballero!J40*(1+4.6%)</f>
        <v>1046000</v>
      </c>
      <c r="K40" s="9">
        <f>CalzadoCaballero!K40*(1+4.6%)</f>
        <v>1359800</v>
      </c>
      <c r="L40" s="9">
        <f>CalzadoCaballero!L40*(1+4.6%)</f>
        <v>12552000</v>
      </c>
      <c r="M40" s="9">
        <f>CalzadoCaballero!M40*(1+4.6%)</f>
        <v>12552000</v>
      </c>
      <c r="N40" s="9">
        <f>CalzadoCaballero!N40*(1+4.6%)</f>
        <v>18828000</v>
      </c>
      <c r="O40" s="9">
        <f>CalzadoCaballero!O40*(1+4.6%)</f>
        <v>18828000</v>
      </c>
      <c r="P40" s="9">
        <f>CalzadoCaballero!P40*(1+4.6%)</f>
        <v>25104000</v>
      </c>
      <c r="Q40" s="9">
        <f>CalzadoCaballero!Q40*(1+4.6%)</f>
        <v>25104000</v>
      </c>
      <c r="R40" s="9">
        <f>CalzadoCaballero!R40*(1+4.6%)</f>
        <v>31380000</v>
      </c>
      <c r="S40" s="9">
        <f>CalzadoCaballero!S40*(1+4.6%)</f>
        <v>31380000</v>
      </c>
      <c r="T40" s="9">
        <f>CalzadoCaballero!T40*(1+4.6%)</f>
        <v>50208000</v>
      </c>
      <c r="U40" s="9">
        <f>CalzadoCaballero!U40*(1+4.6%)</f>
        <v>62760000</v>
      </c>
      <c r="V40" s="9">
        <f>CalzadoCaballero!V40*(1+4.6%)</f>
        <v>81588000</v>
      </c>
      <c r="W40" s="9">
        <f>CalzadoCaballero!W40*(1+4.6%)</f>
        <v>62760000</v>
      </c>
      <c r="X40" s="9">
        <f>CalzadoCaballero!X40*(1+4.6%)</f>
        <v>50208000</v>
      </c>
      <c r="Y40" s="9">
        <f>CalzadoCaballero!Y40*(1+4.6%)</f>
        <v>81588000</v>
      </c>
      <c r="Z40" s="4">
        <f t="array" ref="Z40">SUM(IF($C$2:$O$2&gt;=1,C40:O40,0))</f>
        <v>21434632</v>
      </c>
      <c r="AA40" s="5" t="s">
        <v>164</v>
      </c>
      <c r="AB40" s="9"/>
    </row>
    <row r="41" spans="1:28" x14ac:dyDescent="0.2">
      <c r="A41" s="2" t="s">
        <v>171</v>
      </c>
      <c r="B41" s="1" t="s">
        <v>9</v>
      </c>
      <c r="C41" s="9">
        <f>CalzadoCaballero!C41*(1+4.6%)</f>
        <v>145394</v>
      </c>
      <c r="D41" s="9">
        <f>CalzadoCaballero!D41*(1+4.6%)</f>
        <v>71128</v>
      </c>
      <c r="E41" s="9">
        <f>CalzadoCaballero!E41*(1+4.6%)</f>
        <v>135980</v>
      </c>
      <c r="F41" s="9">
        <f>CalzadoCaballero!F41*(1+4.6%)</f>
        <v>70082</v>
      </c>
      <c r="G41" s="9">
        <f>CalzadoCaballero!G41*(1+4.6%)</f>
        <v>130750</v>
      </c>
      <c r="H41" s="9">
        <f>CalzadoCaballero!H41*(1+4.6%)</f>
        <v>69036</v>
      </c>
      <c r="I41" s="9">
        <f>CalzadoCaballero!I41*(1+4.6%)</f>
        <v>523000</v>
      </c>
      <c r="J41" s="9">
        <f>CalzadoCaballero!J41*(1+4.6%)</f>
        <v>1046000</v>
      </c>
      <c r="K41" s="9">
        <f>CalzadoCaballero!K41*(1+4.6%)</f>
        <v>1359800</v>
      </c>
      <c r="L41" s="9">
        <f>CalzadoCaballero!L41*(1+4.6%)</f>
        <v>12552000</v>
      </c>
      <c r="M41" s="9">
        <f>CalzadoCaballero!M41*(1+4.6%)</f>
        <v>12552000</v>
      </c>
      <c r="N41" s="9">
        <f>CalzadoCaballero!N41*(1+4.6%)</f>
        <v>18828000</v>
      </c>
      <c r="O41" s="9">
        <f>CalzadoCaballero!O41*(1+4.6%)</f>
        <v>18828000</v>
      </c>
      <c r="P41" s="9">
        <f>CalzadoCaballero!P41*(1+4.6%)</f>
        <v>25104000</v>
      </c>
      <c r="Q41" s="9">
        <f>CalzadoCaballero!Q41*(1+4.6%)</f>
        <v>25104000</v>
      </c>
      <c r="R41" s="9">
        <f>CalzadoCaballero!R41*(1+4.6%)</f>
        <v>31380000</v>
      </c>
      <c r="S41" s="9">
        <f>CalzadoCaballero!S41*(1+4.6%)</f>
        <v>31380000</v>
      </c>
      <c r="T41" s="9">
        <f>CalzadoCaballero!T41*(1+4.6%)</f>
        <v>50208000</v>
      </c>
      <c r="U41" s="9">
        <f>CalzadoCaballero!U41*(1+4.6%)</f>
        <v>62760000</v>
      </c>
      <c r="V41" s="9">
        <f>CalzadoCaballero!V41*(1+4.6%)</f>
        <v>81588000</v>
      </c>
      <c r="W41" s="9">
        <f>CalzadoCaballero!W41*(1+4.6%)</f>
        <v>62760000</v>
      </c>
      <c r="X41" s="9">
        <f>CalzadoCaballero!X41*(1+4.6%)</f>
        <v>50208000</v>
      </c>
      <c r="Y41" s="9">
        <f>CalzadoCaballero!Y41*(1+4.6%)</f>
        <v>81588000</v>
      </c>
      <c r="Z41" s="4">
        <f t="array" ref="Z41">SUM(IF($C$2:$O$2&gt;=1,C41:O41,0))</f>
        <v>21434632</v>
      </c>
      <c r="AA41" s="5" t="s">
        <v>164</v>
      </c>
      <c r="AB41" s="9"/>
    </row>
    <row r="42" spans="1:28" x14ac:dyDescent="0.2">
      <c r="A42" s="2" t="s">
        <v>172</v>
      </c>
      <c r="B42" s="1" t="s">
        <v>9</v>
      </c>
      <c r="C42" s="9">
        <f>CalzadoCaballero!C42*(1+4.6%)</f>
        <v>145394</v>
      </c>
      <c r="D42" s="9">
        <f>CalzadoCaballero!D42*(1+4.6%)</f>
        <v>71128</v>
      </c>
      <c r="E42" s="9">
        <f>CalzadoCaballero!E42*(1+4.6%)</f>
        <v>135980</v>
      </c>
      <c r="F42" s="9">
        <f>CalzadoCaballero!F42*(1+4.6%)</f>
        <v>70082</v>
      </c>
      <c r="G42" s="9">
        <f>CalzadoCaballero!G42*(1+4.6%)</f>
        <v>130750</v>
      </c>
      <c r="H42" s="9">
        <f>CalzadoCaballero!H42*(1+4.6%)</f>
        <v>69036</v>
      </c>
      <c r="I42" s="9">
        <f>CalzadoCaballero!I42*(1+4.6%)</f>
        <v>523000</v>
      </c>
      <c r="J42" s="9">
        <f>CalzadoCaballero!J42*(1+4.6%)</f>
        <v>1046000</v>
      </c>
      <c r="K42" s="9">
        <f>CalzadoCaballero!K42*(1+4.6%)</f>
        <v>1359800</v>
      </c>
      <c r="L42" s="9">
        <f>CalzadoCaballero!L42*(1+4.6%)</f>
        <v>12552000</v>
      </c>
      <c r="M42" s="9">
        <f>CalzadoCaballero!M42*(1+4.6%)</f>
        <v>12552000</v>
      </c>
      <c r="N42" s="9">
        <f>CalzadoCaballero!N42*(1+4.6%)</f>
        <v>18828000</v>
      </c>
      <c r="O42" s="9">
        <f>CalzadoCaballero!O42*(1+4.6%)</f>
        <v>18828000</v>
      </c>
      <c r="P42" s="9">
        <f>CalzadoCaballero!P42*(1+4.6%)</f>
        <v>25104000</v>
      </c>
      <c r="Q42" s="9">
        <f>CalzadoCaballero!Q42*(1+4.6%)</f>
        <v>25104000</v>
      </c>
      <c r="R42" s="9">
        <f>CalzadoCaballero!R42*(1+4.6%)</f>
        <v>31380000</v>
      </c>
      <c r="S42" s="9">
        <f>CalzadoCaballero!S42*(1+4.6%)</f>
        <v>31380000</v>
      </c>
      <c r="T42" s="9">
        <f>CalzadoCaballero!T42*(1+4.6%)</f>
        <v>50208000</v>
      </c>
      <c r="U42" s="9">
        <f>CalzadoCaballero!U42*(1+4.6%)</f>
        <v>62760000</v>
      </c>
      <c r="V42" s="9">
        <f>CalzadoCaballero!V42*(1+4.6%)</f>
        <v>81588000</v>
      </c>
      <c r="W42" s="9">
        <f>CalzadoCaballero!W42*(1+4.6%)</f>
        <v>62760000</v>
      </c>
      <c r="X42" s="9">
        <f>CalzadoCaballero!X42*(1+4.6%)</f>
        <v>50208000</v>
      </c>
      <c r="Y42" s="9">
        <f>CalzadoCaballero!Y42*(1+4.6%)</f>
        <v>81588000</v>
      </c>
      <c r="Z42" s="4">
        <f t="array" ref="Z42">SUM(IF($C$2:$O$2&gt;=1,C42:O42,0))</f>
        <v>21434632</v>
      </c>
      <c r="AA42" s="5" t="s">
        <v>164</v>
      </c>
      <c r="AB42" s="9"/>
    </row>
    <row r="43" spans="1:28" x14ac:dyDescent="0.2">
      <c r="A43" s="2" t="s">
        <v>167</v>
      </c>
      <c r="B43" s="1" t="s">
        <v>10</v>
      </c>
      <c r="C43" s="9">
        <f>CalzadoCaballero!C43*(1+4.6%)</f>
        <v>108116.652</v>
      </c>
      <c r="D43" s="9">
        <f>CalzadoCaballero!D43*(1+4.6%)</f>
        <v>35979.262000000002</v>
      </c>
      <c r="E43" s="9">
        <f>CalzadoCaballero!E43*(1+4.6%)</f>
        <v>108116.652</v>
      </c>
      <c r="F43" s="9">
        <f>CalzadoCaballero!F43*(1+4.6%)</f>
        <v>35979.262000000002</v>
      </c>
      <c r="G43" s="9">
        <f>CalzadoCaballero!G43*(1+4.6%)</f>
        <v>108116.652</v>
      </c>
      <c r="H43" s="9">
        <f>CalzadoCaballero!H43*(1+4.6%)</f>
        <v>35979.262000000002</v>
      </c>
      <c r="I43" s="9">
        <f>CalzadoCaballero!I43*(1+4.6%)</f>
        <v>1.046</v>
      </c>
      <c r="J43" s="9">
        <f>CalzadoCaballero!J43*(1+4.6%)</f>
        <v>418400</v>
      </c>
      <c r="K43" s="9">
        <f>CalzadoCaballero!K43*(1+4.6%)</f>
        <v>418400</v>
      </c>
      <c r="L43" s="9">
        <f>CalzadoCaballero!L43*(1+4.6%)</f>
        <v>523000</v>
      </c>
      <c r="M43" s="9">
        <f>CalzadoCaballero!M43*(1+4.6%)</f>
        <v>523000</v>
      </c>
      <c r="N43" s="9">
        <f>CalzadoCaballero!N43*(1+4.6%)</f>
        <v>523000</v>
      </c>
      <c r="O43" s="9">
        <f>CalzadoCaballero!O43*(1+4.6%)</f>
        <v>523000</v>
      </c>
      <c r="P43" s="9">
        <f>CalzadoCaballero!P43*(1+4.6%)</f>
        <v>523000</v>
      </c>
      <c r="Q43" s="9">
        <f>CalzadoCaballero!Q43*(1+4.6%)</f>
        <v>523000</v>
      </c>
      <c r="R43" s="9">
        <f>CalzadoCaballero!R43*(1+4.6%)</f>
        <v>523000</v>
      </c>
      <c r="S43" s="9">
        <f>CalzadoCaballero!S43*(1+4.6%)</f>
        <v>523000</v>
      </c>
      <c r="T43" s="9">
        <f>CalzadoCaballero!T43*(1+4.6%)</f>
        <v>523000</v>
      </c>
      <c r="U43" s="9">
        <f>CalzadoCaballero!U43*(1+4.6%)</f>
        <v>523000</v>
      </c>
      <c r="V43" s="9">
        <f>CalzadoCaballero!V43*(1+4.6%)</f>
        <v>523000</v>
      </c>
      <c r="W43" s="9">
        <f>CalzadoCaballero!W43*(1+4.6%)</f>
        <v>523000</v>
      </c>
      <c r="X43" s="9">
        <f>CalzadoCaballero!X43*(1+4.6%)</f>
        <v>523000</v>
      </c>
      <c r="Y43" s="9">
        <f>CalzadoCaballero!Y43*(1+4.6%)</f>
        <v>523000</v>
      </c>
      <c r="Z43" s="4">
        <f t="array" ref="Z43">SUM(IF($C$2:$O$2&gt;=1,C43:O43,0))</f>
        <v>1503895.9139999999</v>
      </c>
      <c r="AA43" s="5" t="s">
        <v>164</v>
      </c>
      <c r="AB43" s="9"/>
    </row>
    <row r="44" spans="1:28" x14ac:dyDescent="0.2">
      <c r="A44" s="2" t="s">
        <v>168</v>
      </c>
      <c r="B44" s="1" t="s">
        <v>10</v>
      </c>
      <c r="C44" s="9">
        <f>CalzadoCaballero!C44*(1+4.6%)</f>
        <v>208154</v>
      </c>
      <c r="D44" s="9">
        <f>CalzadoCaballero!D44*(1+4.6%)</f>
        <v>72174</v>
      </c>
      <c r="E44" s="9">
        <f>CalzadoCaballero!E44*(1+4.6%)</f>
        <v>208154</v>
      </c>
      <c r="F44" s="9">
        <f>CalzadoCaballero!F44*(1+4.6%)</f>
        <v>72174</v>
      </c>
      <c r="G44" s="9">
        <f>CalzadoCaballero!G44*(1+4.6%)</f>
        <v>208154</v>
      </c>
      <c r="H44" s="9">
        <f>CalzadoCaballero!H44*(1+4.6%)</f>
        <v>72174</v>
      </c>
      <c r="I44" s="9">
        <f>CalzadoCaballero!I44*(1+4.6%)</f>
        <v>313.8</v>
      </c>
      <c r="J44" s="9">
        <f>CalzadoCaballero!J44*(1+4.6%)</f>
        <v>8368000</v>
      </c>
      <c r="K44" s="9">
        <f>CalzadoCaballero!K44*(1+4.6%)</f>
        <v>8368000</v>
      </c>
      <c r="L44" s="9">
        <f>CalzadoCaballero!L44*(1+4.6%)</f>
        <v>2615000</v>
      </c>
      <c r="M44" s="9">
        <f>CalzadoCaballero!M44*(1+4.6%)</f>
        <v>2615000</v>
      </c>
      <c r="N44" s="9">
        <f>CalzadoCaballero!N44*(1+4.6%)</f>
        <v>2615000</v>
      </c>
      <c r="O44" s="9">
        <f>CalzadoCaballero!O44*(1+4.6%)</f>
        <v>2615000</v>
      </c>
      <c r="P44" s="9">
        <f>CalzadoCaballero!P44*(1+4.6%)</f>
        <v>2615000</v>
      </c>
      <c r="Q44" s="9">
        <f>CalzadoCaballero!Q44*(1+4.6%)</f>
        <v>2615000</v>
      </c>
      <c r="R44" s="9">
        <f>CalzadoCaballero!R44*(1+4.6%)</f>
        <v>2615000</v>
      </c>
      <c r="S44" s="9">
        <f>CalzadoCaballero!S44*(1+4.6%)</f>
        <v>2615000</v>
      </c>
      <c r="T44" s="9">
        <f>CalzadoCaballero!T44*(1+4.6%)</f>
        <v>2615000</v>
      </c>
      <c r="U44" s="9">
        <f>CalzadoCaballero!U44*(1+4.6%)</f>
        <v>2615000</v>
      </c>
      <c r="V44" s="9">
        <f>CalzadoCaballero!V44*(1+4.6%)</f>
        <v>2615000</v>
      </c>
      <c r="W44" s="9">
        <f>CalzadoCaballero!W44*(1+4.6%)</f>
        <v>2615000</v>
      </c>
      <c r="X44" s="9">
        <f>CalzadoCaballero!X44*(1+4.6%)</f>
        <v>2615000</v>
      </c>
      <c r="Y44" s="9">
        <f>CalzadoCaballero!Y44*(1+4.6%)</f>
        <v>2615000</v>
      </c>
      <c r="Z44" s="4">
        <f t="array" ref="Z44">SUM(IF($C$2:$O$2&gt;=1,C44:O44,0))</f>
        <v>19631328</v>
      </c>
      <c r="AA44" s="5" t="s">
        <v>164</v>
      </c>
      <c r="AB44" s="9"/>
    </row>
    <row r="45" spans="1:28" x14ac:dyDescent="0.2"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S45" s="4"/>
      <c r="T45" s="4"/>
      <c r="U45" s="4"/>
      <c r="V45" s="4"/>
      <c r="W45" s="4"/>
      <c r="X45" s="4"/>
      <c r="Y45" s="4"/>
    </row>
    <row r="46" spans="1:28" hidden="1" x14ac:dyDescent="0.2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S46" s="4"/>
      <c r="T46" s="4"/>
      <c r="U46" s="4"/>
      <c r="V46" s="4"/>
      <c r="W46" s="4"/>
      <c r="X46" s="4"/>
      <c r="Y46" s="4"/>
    </row>
    <row r="47" spans="1:28" hidden="1" x14ac:dyDescent="0.2"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S47" s="4"/>
      <c r="T47" s="4"/>
      <c r="U47" s="4"/>
      <c r="V47" s="4"/>
      <c r="W47" s="4"/>
      <c r="X47" s="4"/>
      <c r="Y47" s="4"/>
    </row>
    <row r="48" spans="1:28" hidden="1" x14ac:dyDescent="0.2"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S48" s="4"/>
      <c r="T48" s="4"/>
      <c r="U48" s="4"/>
      <c r="V48" s="4"/>
      <c r="W48" s="4"/>
      <c r="X48" s="4"/>
      <c r="Y48" s="4"/>
    </row>
    <row r="49" spans="2:25" hidden="1" x14ac:dyDescent="0.2"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S49" s="4"/>
      <c r="T49" s="4"/>
      <c r="U49" s="4"/>
      <c r="V49" s="4"/>
      <c r="W49" s="4"/>
      <c r="X49" s="4"/>
      <c r="Y49" s="4"/>
    </row>
    <row r="50" spans="2:25" hidden="1" x14ac:dyDescent="0.2"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S50" s="4"/>
      <c r="T50" s="4"/>
      <c r="U50" s="4"/>
      <c r="V50" s="4"/>
      <c r="W50" s="4"/>
      <c r="X50" s="4"/>
      <c r="Y50" s="4"/>
    </row>
    <row r="51" spans="2:25" hidden="1" x14ac:dyDescent="0.2"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S51" s="4"/>
      <c r="T51" s="4"/>
      <c r="U51" s="4"/>
      <c r="V51" s="4"/>
      <c r="W51" s="4"/>
      <c r="X51" s="4"/>
      <c r="Y51" s="4"/>
    </row>
    <row r="52" spans="2:25" hidden="1" x14ac:dyDescent="0.2"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S52" s="4"/>
      <c r="T52" s="4"/>
      <c r="U52" s="4"/>
      <c r="V52" s="4"/>
      <c r="W52" s="4"/>
      <c r="X52" s="4"/>
      <c r="Y52" s="4"/>
    </row>
    <row r="53" spans="2:25" hidden="1" x14ac:dyDescent="0.2"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S53" s="4"/>
      <c r="T53" s="4"/>
      <c r="U53" s="4"/>
      <c r="V53" s="4"/>
      <c r="W53" s="4"/>
      <c r="X53" s="4"/>
      <c r="Y53" s="4"/>
    </row>
    <row r="54" spans="2:25" hidden="1" x14ac:dyDescent="0.2"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S54" s="4"/>
      <c r="T54" s="4"/>
      <c r="U54" s="4"/>
      <c r="V54" s="4"/>
      <c r="W54" s="4"/>
      <c r="X54" s="4"/>
      <c r="Y54" s="4"/>
    </row>
    <row r="55" spans="2:25" hidden="1" x14ac:dyDescent="0.2"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S55" s="4"/>
      <c r="T55" s="4"/>
      <c r="U55" s="4"/>
      <c r="V55" s="4"/>
      <c r="W55" s="4"/>
      <c r="X55" s="4"/>
      <c r="Y55" s="4"/>
    </row>
    <row r="56" spans="2:25" hidden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S56" s="4"/>
      <c r="T56" s="4"/>
      <c r="U56" s="4"/>
      <c r="V56" s="4"/>
      <c r="W56" s="4"/>
      <c r="X56" s="4"/>
      <c r="Y56" s="4"/>
    </row>
    <row r="57" spans="2:25" hidden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S57" s="4"/>
      <c r="T57" s="4"/>
      <c r="U57" s="4"/>
      <c r="V57" s="4"/>
      <c r="W57" s="4"/>
      <c r="X57" s="4"/>
      <c r="Y57" s="4"/>
    </row>
    <row r="58" spans="2:25" hidden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S58" s="4"/>
      <c r="T58" s="4"/>
      <c r="U58" s="4"/>
      <c r="V58" s="4"/>
      <c r="W58" s="4"/>
      <c r="X58" s="4"/>
      <c r="Y58" s="4"/>
    </row>
    <row r="59" spans="2:25" hidden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S59" s="4"/>
      <c r="T59" s="4"/>
      <c r="U59" s="4"/>
      <c r="V59" s="4"/>
      <c r="W59" s="4"/>
      <c r="X59" s="4"/>
      <c r="Y59" s="4"/>
    </row>
    <row r="60" spans="2:25" hidden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S60" s="4"/>
      <c r="T60" s="4"/>
      <c r="U60" s="4"/>
      <c r="V60" s="4"/>
      <c r="W60" s="4"/>
      <c r="X60" s="4"/>
      <c r="Y60" s="4"/>
    </row>
    <row r="61" spans="2:25" hidden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S61" s="4"/>
      <c r="T61" s="4"/>
      <c r="U61" s="4"/>
      <c r="V61" s="4"/>
      <c r="W61" s="4"/>
      <c r="X61" s="4"/>
      <c r="Y61" s="4"/>
    </row>
    <row r="62" spans="2:25" hidden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S62" s="4"/>
      <c r="T62" s="4"/>
      <c r="U62" s="4"/>
      <c r="V62" s="4"/>
      <c r="W62" s="4"/>
      <c r="X62" s="4"/>
      <c r="Y62" s="4"/>
    </row>
    <row r="63" spans="2:25" hidden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S63" s="4"/>
      <c r="T63" s="4"/>
      <c r="U63" s="4"/>
      <c r="V63" s="4"/>
      <c r="W63" s="4"/>
      <c r="X63" s="4"/>
      <c r="Y63" s="4"/>
    </row>
    <row r="64" spans="2:25" hidden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S64" s="4"/>
      <c r="T64" s="4"/>
      <c r="U64" s="4"/>
      <c r="V64" s="4"/>
      <c r="W64" s="4"/>
      <c r="X64" s="4"/>
      <c r="Y64" s="4"/>
    </row>
    <row r="65" spans="2:25" hidden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S65" s="4"/>
      <c r="T65" s="4"/>
      <c r="U65" s="4"/>
      <c r="V65" s="4"/>
      <c r="W65" s="4"/>
      <c r="X65" s="4"/>
      <c r="Y65" s="4"/>
    </row>
    <row r="66" spans="2:25" hidden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S66" s="4"/>
      <c r="T66" s="4"/>
      <c r="U66" s="4"/>
      <c r="V66" s="4"/>
      <c r="W66" s="4"/>
      <c r="X66" s="4"/>
      <c r="Y66" s="4"/>
    </row>
    <row r="67" spans="2:25" hidden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S67" s="4"/>
      <c r="T67" s="4"/>
      <c r="U67" s="4"/>
      <c r="V67" s="4"/>
      <c r="W67" s="4"/>
      <c r="X67" s="4"/>
      <c r="Y67" s="4"/>
    </row>
    <row r="68" spans="2:25" hidden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S68" s="4"/>
      <c r="T68" s="4"/>
      <c r="U68" s="4"/>
      <c r="V68" s="4"/>
      <c r="W68" s="4"/>
      <c r="X68" s="4"/>
      <c r="Y68" s="4"/>
    </row>
    <row r="69" spans="2:25" hidden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S69" s="4"/>
      <c r="T69" s="4"/>
      <c r="U69" s="4"/>
      <c r="V69" s="4"/>
      <c r="W69" s="4"/>
      <c r="X69" s="4"/>
      <c r="Y69" s="4"/>
    </row>
    <row r="70" spans="2:25" hidden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S70" s="4"/>
      <c r="T70" s="4"/>
      <c r="U70" s="4"/>
      <c r="V70" s="4"/>
      <c r="W70" s="4"/>
      <c r="X70" s="4"/>
      <c r="Y70" s="4"/>
    </row>
    <row r="71" spans="2:25" hidden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S71" s="4"/>
      <c r="T71" s="4"/>
      <c r="U71" s="4"/>
      <c r="V71" s="4"/>
      <c r="W71" s="4"/>
      <c r="X71" s="4"/>
      <c r="Y71" s="4"/>
    </row>
    <row r="72" spans="2:25" hidden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S72" s="4"/>
      <c r="T72" s="4"/>
      <c r="U72" s="4"/>
      <c r="V72" s="4"/>
      <c r="W72" s="4"/>
      <c r="X72" s="4"/>
      <c r="Y72" s="4"/>
    </row>
    <row r="73" spans="2:25" hidden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S73" s="4"/>
      <c r="T73" s="4"/>
      <c r="U73" s="4"/>
      <c r="V73" s="4"/>
      <c r="W73" s="4"/>
      <c r="X73" s="4"/>
      <c r="Y73" s="4"/>
    </row>
    <row r="74" spans="2:25" hidden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S74" s="4"/>
      <c r="T74" s="4"/>
      <c r="U74" s="4"/>
      <c r="V74" s="4"/>
      <c r="W74" s="4"/>
      <c r="X74" s="4"/>
      <c r="Y74" s="4"/>
    </row>
    <row r="75" spans="2:25" hidden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4"/>
      <c r="T75" s="4"/>
      <c r="U75" s="4"/>
      <c r="V75" s="4"/>
      <c r="W75" s="4"/>
      <c r="X75" s="4"/>
      <c r="Y75" s="4"/>
    </row>
    <row r="76" spans="2:25" hidden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25" hidden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25" hidden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25" hidden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25" hidden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28" hidden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28" s="4" customFormat="1" hidden="1" x14ac:dyDescent="0.2">
      <c r="A82" s="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S82" s="3"/>
      <c r="T82" s="3"/>
      <c r="U82" s="3"/>
      <c r="V82" s="3"/>
      <c r="W82" s="3"/>
      <c r="X82" s="3"/>
      <c r="Y82" s="3"/>
      <c r="Z82" s="5"/>
      <c r="AA82" s="5"/>
      <c r="AB82" s="5"/>
    </row>
    <row r="83" spans="1:28" s="4" customFormat="1" hidden="1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S83" s="3"/>
      <c r="T83" s="3"/>
      <c r="U83" s="3"/>
      <c r="V83" s="3"/>
      <c r="W83" s="3"/>
      <c r="X83" s="3"/>
      <c r="Y83" s="3"/>
      <c r="Z83" s="5"/>
      <c r="AA83" s="5"/>
      <c r="AB83" s="5"/>
    </row>
    <row r="84" spans="1:28" s="4" customFormat="1" hidden="1" x14ac:dyDescent="0.2">
      <c r="A84" s="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S84" s="3"/>
      <c r="T84" s="3"/>
      <c r="U84" s="3"/>
      <c r="V84" s="3"/>
      <c r="W84" s="3"/>
      <c r="X84" s="3"/>
      <c r="Y84" s="3"/>
      <c r="Z84" s="5"/>
      <c r="AA84" s="5"/>
      <c r="AB84" s="5"/>
    </row>
    <row r="85" spans="1:28" s="4" customFormat="1" hidden="1" x14ac:dyDescent="0.2">
      <c r="A85" s="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S85" s="3"/>
      <c r="T85" s="3"/>
      <c r="U85" s="3"/>
      <c r="V85" s="3"/>
      <c r="W85" s="3"/>
      <c r="X85" s="3"/>
      <c r="Y85" s="3"/>
      <c r="Z85" s="5"/>
      <c r="AA85" s="5"/>
      <c r="AB85" s="5"/>
    </row>
    <row r="86" spans="1:28" s="4" customFormat="1" hidden="1" x14ac:dyDescent="0.2">
      <c r="A86" s="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S86" s="3"/>
      <c r="T86" s="3"/>
      <c r="U86" s="3"/>
      <c r="V86" s="3"/>
      <c r="W86" s="3"/>
      <c r="X86" s="3"/>
      <c r="Y86" s="3"/>
      <c r="Z86" s="5"/>
      <c r="AA86" s="5"/>
      <c r="AB86" s="5"/>
    </row>
    <row r="87" spans="1:28" s="4" customFormat="1" hidden="1" x14ac:dyDescent="0.2">
      <c r="A87" s="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S87" s="3"/>
      <c r="T87" s="3"/>
      <c r="U87" s="3"/>
      <c r="V87" s="3"/>
      <c r="W87" s="3"/>
      <c r="X87" s="3"/>
      <c r="Y87" s="3"/>
      <c r="Z87" s="5"/>
      <c r="AA87" s="5"/>
      <c r="AB87" s="5"/>
    </row>
    <row r="88" spans="1:28" s="4" customFormat="1" hidden="1" x14ac:dyDescent="0.2">
      <c r="A88" s="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S88" s="3"/>
      <c r="T88" s="3"/>
      <c r="U88" s="3"/>
      <c r="V88" s="3"/>
      <c r="W88" s="3"/>
      <c r="X88" s="3"/>
      <c r="Y88" s="3"/>
      <c r="Z88" s="5"/>
      <c r="AA88" s="5"/>
      <c r="AB88" s="5"/>
    </row>
    <row r="89" spans="1:28" s="4" customFormat="1" hidden="1" x14ac:dyDescent="0.2">
      <c r="A89" s="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S89" s="3"/>
      <c r="T89" s="3"/>
      <c r="U89" s="3"/>
      <c r="V89" s="3"/>
      <c r="W89" s="3"/>
      <c r="X89" s="3"/>
      <c r="Y89" s="3"/>
      <c r="Z89" s="5"/>
      <c r="AA89" s="5"/>
      <c r="AB89" s="5"/>
    </row>
    <row r="90" spans="1:28" s="4" customFormat="1" hidden="1" x14ac:dyDescent="0.2">
      <c r="A90" s="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S90" s="3"/>
      <c r="T90" s="3"/>
      <c r="U90" s="3"/>
      <c r="V90" s="3"/>
      <c r="W90" s="3"/>
      <c r="X90" s="3"/>
      <c r="Y90" s="3"/>
      <c r="Z90" s="5"/>
      <c r="AA90" s="5"/>
      <c r="AB90" s="5"/>
    </row>
    <row r="91" spans="1:28" s="4" customFormat="1" hidden="1" x14ac:dyDescent="0.2">
      <c r="A91" s="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S91" s="3"/>
      <c r="T91" s="3"/>
      <c r="U91" s="3"/>
      <c r="V91" s="3"/>
      <c r="W91" s="3"/>
      <c r="X91" s="3"/>
      <c r="Y91" s="3"/>
      <c r="Z91" s="5"/>
      <c r="AA91" s="5"/>
      <c r="AB91" s="5"/>
    </row>
    <row r="92" spans="1:28" s="4" customFormat="1" hidden="1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S92" s="3"/>
      <c r="T92" s="3"/>
      <c r="U92" s="3"/>
      <c r="V92" s="3"/>
      <c r="W92" s="3"/>
      <c r="X92" s="3"/>
      <c r="Y92" s="3"/>
      <c r="Z92" s="5"/>
      <c r="AA92" s="5"/>
      <c r="AB92" s="5"/>
    </row>
    <row r="93" spans="1:28" s="4" customFormat="1" hidden="1" x14ac:dyDescent="0.2">
      <c r="A93" s="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S93" s="3"/>
      <c r="T93" s="3"/>
      <c r="U93" s="3"/>
      <c r="V93" s="3"/>
      <c r="W93" s="3"/>
      <c r="X93" s="3"/>
      <c r="Y93" s="3"/>
      <c r="Z93" s="5"/>
      <c r="AA93" s="5"/>
      <c r="AB93" s="5"/>
    </row>
    <row r="94" spans="1:28" s="4" customFormat="1" hidden="1" x14ac:dyDescent="0.2">
      <c r="A94" s="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S94" s="3"/>
      <c r="T94" s="3"/>
      <c r="U94" s="3"/>
      <c r="V94" s="3"/>
      <c r="W94" s="3"/>
      <c r="X94" s="3"/>
      <c r="Y94" s="3"/>
      <c r="Z94" s="5"/>
      <c r="AA94" s="5"/>
      <c r="AB94" s="5"/>
    </row>
    <row r="95" spans="1:28" s="4" customFormat="1" hidden="1" x14ac:dyDescent="0.2">
      <c r="A95" s="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S95" s="3"/>
      <c r="T95" s="3"/>
      <c r="U95" s="3"/>
      <c r="V95" s="3"/>
      <c r="W95" s="3"/>
      <c r="X95" s="3"/>
      <c r="Y95" s="3"/>
      <c r="Z95" s="5"/>
      <c r="AA95" s="5"/>
      <c r="AB95" s="5"/>
    </row>
    <row r="96" spans="1:28" s="4" customFormat="1" hidden="1" x14ac:dyDescent="0.2">
      <c r="A96" s="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S96" s="3"/>
      <c r="T96" s="3"/>
      <c r="U96" s="3"/>
      <c r="V96" s="3"/>
      <c r="W96" s="3"/>
      <c r="X96" s="3"/>
      <c r="Y96" s="3"/>
      <c r="Z96" s="5"/>
      <c r="AA96" s="5"/>
      <c r="AB96" s="5"/>
    </row>
    <row r="97" spans="1:28" s="4" customFormat="1" hidden="1" x14ac:dyDescent="0.2">
      <c r="A97" s="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S97" s="3"/>
      <c r="T97" s="3"/>
      <c r="U97" s="3"/>
      <c r="V97" s="3"/>
      <c r="W97" s="3"/>
      <c r="X97" s="3"/>
      <c r="Y97" s="3"/>
      <c r="Z97" s="5"/>
      <c r="AA97" s="5"/>
      <c r="AB97" s="5"/>
    </row>
    <row r="98" spans="1:28" s="4" customFormat="1" hidden="1" x14ac:dyDescent="0.2">
      <c r="A98" s="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S98" s="3"/>
      <c r="T98" s="3"/>
      <c r="U98" s="3"/>
      <c r="V98" s="3"/>
      <c r="W98" s="3"/>
      <c r="X98" s="3"/>
      <c r="Y98" s="3"/>
      <c r="Z98" s="5"/>
      <c r="AA98" s="5"/>
      <c r="AB98" s="5"/>
    </row>
    <row r="99" spans="1:28" s="4" customFormat="1" hidden="1" x14ac:dyDescent="0.2">
      <c r="A99" s="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S99" s="3"/>
      <c r="T99" s="3"/>
      <c r="U99" s="3"/>
      <c r="V99" s="3"/>
      <c r="W99" s="3"/>
      <c r="X99" s="3"/>
      <c r="Y99" s="3"/>
      <c r="Z99" s="5"/>
      <c r="AA99" s="5"/>
      <c r="AB99" s="5"/>
    </row>
    <row r="100" spans="1:28" s="4" customFormat="1" hidden="1" x14ac:dyDescent="0.2">
      <c r="A100" s="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S100" s="3"/>
      <c r="T100" s="3"/>
      <c r="U100" s="3"/>
      <c r="V100" s="3"/>
      <c r="W100" s="3"/>
      <c r="X100" s="3"/>
      <c r="Y100" s="3"/>
      <c r="Z100" s="5"/>
      <c r="AA100" s="5"/>
      <c r="AB100" s="5"/>
    </row>
    <row r="101" spans="1:28" s="4" customFormat="1" hidden="1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S101" s="3"/>
      <c r="T101" s="3"/>
      <c r="U101" s="3"/>
      <c r="V101" s="3"/>
      <c r="W101" s="3"/>
      <c r="X101" s="3"/>
      <c r="Y101" s="3"/>
      <c r="Z101" s="5"/>
      <c r="AA101" s="5"/>
      <c r="AB101" s="5"/>
    </row>
    <row r="102" spans="1:28" s="4" customFormat="1" hidden="1" x14ac:dyDescent="0.2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S102" s="3"/>
      <c r="T102" s="3"/>
      <c r="U102" s="3"/>
      <c r="V102" s="3"/>
      <c r="W102" s="3"/>
      <c r="X102" s="3"/>
      <c r="Y102" s="3"/>
      <c r="Z102" s="5"/>
      <c r="AA102" s="5"/>
      <c r="AB102" s="5"/>
    </row>
    <row r="103" spans="1:28" s="4" customFormat="1" hidden="1" x14ac:dyDescent="0.2">
      <c r="A103" s="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S103" s="3"/>
      <c r="T103" s="3"/>
      <c r="U103" s="3"/>
      <c r="V103" s="3"/>
      <c r="W103" s="3"/>
      <c r="X103" s="3"/>
      <c r="Y103" s="3"/>
      <c r="Z103" s="5"/>
      <c r="AA103" s="5"/>
      <c r="AB103" s="5"/>
    </row>
    <row r="104" spans="1:28" s="4" customFormat="1" hidden="1" x14ac:dyDescent="0.2">
      <c r="A104" s="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S104" s="3"/>
      <c r="T104" s="3"/>
      <c r="U104" s="3"/>
      <c r="V104" s="3"/>
      <c r="W104" s="3"/>
      <c r="X104" s="3"/>
      <c r="Y104" s="3"/>
      <c r="Z104" s="5"/>
      <c r="AA104" s="5"/>
      <c r="AB104" s="5"/>
    </row>
    <row r="105" spans="1:28" s="4" customFormat="1" hidden="1" x14ac:dyDescent="0.2">
      <c r="A105" s="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S105" s="3"/>
      <c r="T105" s="3"/>
      <c r="U105" s="3"/>
      <c r="V105" s="3"/>
      <c r="W105" s="3"/>
      <c r="X105" s="3"/>
      <c r="Y105" s="3"/>
      <c r="Z105" s="5"/>
      <c r="AA105" s="5"/>
      <c r="AB105" s="5"/>
    </row>
    <row r="106" spans="1:28" s="4" customFormat="1" hidden="1" x14ac:dyDescent="0.2">
      <c r="A106" s="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S106" s="3"/>
      <c r="T106" s="3"/>
      <c r="U106" s="3"/>
      <c r="V106" s="3"/>
      <c r="W106" s="3"/>
      <c r="X106" s="3"/>
      <c r="Y106" s="3"/>
      <c r="Z106" s="5"/>
      <c r="AA106" s="5"/>
      <c r="AB106" s="5"/>
    </row>
    <row r="107" spans="1:28" s="4" customFormat="1" hidden="1" x14ac:dyDescent="0.2">
      <c r="A107" s="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S107" s="3"/>
      <c r="T107" s="3"/>
      <c r="U107" s="3"/>
      <c r="V107" s="3"/>
      <c r="W107" s="3"/>
      <c r="X107" s="3"/>
      <c r="Y107" s="3"/>
      <c r="Z107" s="5"/>
      <c r="AA107" s="5"/>
      <c r="AB107" s="5"/>
    </row>
    <row r="108" spans="1:28" s="4" customFormat="1" hidden="1" x14ac:dyDescent="0.2">
      <c r="A108" s="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S108" s="3"/>
      <c r="T108" s="3"/>
      <c r="U108" s="3"/>
      <c r="V108" s="3"/>
      <c r="W108" s="3"/>
      <c r="X108" s="3"/>
      <c r="Y108" s="3"/>
      <c r="Z108" s="5"/>
      <c r="AA108" s="5"/>
      <c r="AB108" s="5"/>
    </row>
    <row r="109" spans="1:28" s="4" customFormat="1" hidden="1" x14ac:dyDescent="0.2">
      <c r="A109" s="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S109" s="3"/>
      <c r="T109" s="3"/>
      <c r="U109" s="3"/>
      <c r="V109" s="3"/>
      <c r="W109" s="3"/>
      <c r="X109" s="3"/>
      <c r="Y109" s="3"/>
      <c r="Z109" s="5"/>
      <c r="AA109" s="5"/>
      <c r="AB109" s="5"/>
    </row>
    <row r="110" spans="1:28" s="4" customFormat="1" hidden="1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S110" s="3"/>
      <c r="T110" s="3"/>
      <c r="U110" s="3"/>
      <c r="V110" s="3"/>
      <c r="W110" s="3"/>
      <c r="X110" s="3"/>
      <c r="Y110" s="3"/>
      <c r="Z110" s="5"/>
      <c r="AA110" s="5"/>
      <c r="AB110" s="5"/>
    </row>
    <row r="111" spans="1:28" s="4" customFormat="1" hidden="1" x14ac:dyDescent="0.2">
      <c r="A111" s="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S111" s="3"/>
      <c r="T111" s="3"/>
      <c r="U111" s="3"/>
      <c r="V111" s="3"/>
      <c r="W111" s="3"/>
      <c r="X111" s="3"/>
      <c r="Y111" s="3"/>
      <c r="Z111" s="5"/>
      <c r="AA111" s="5"/>
      <c r="AB111" s="5"/>
    </row>
    <row r="112" spans="1:28" s="4" customFormat="1" hidden="1" x14ac:dyDescent="0.2">
      <c r="A112" s="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S112" s="3"/>
      <c r="T112" s="3"/>
      <c r="U112" s="3"/>
      <c r="V112" s="3"/>
      <c r="W112" s="3"/>
      <c r="X112" s="3"/>
      <c r="Y112" s="3"/>
      <c r="Z112" s="5"/>
      <c r="AA112" s="5"/>
      <c r="AB112" s="5"/>
    </row>
    <row r="113" spans="1:28" s="4" customFormat="1" hidden="1" x14ac:dyDescent="0.2">
      <c r="A113" s="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S113" s="3"/>
      <c r="T113" s="3"/>
      <c r="U113" s="3"/>
      <c r="V113" s="3"/>
      <c r="W113" s="3"/>
      <c r="X113" s="3"/>
      <c r="Y113" s="3"/>
      <c r="Z113" s="5"/>
      <c r="AA113" s="5"/>
      <c r="AB113" s="5"/>
    </row>
    <row r="114" spans="1:28" s="4" customFormat="1" hidden="1" x14ac:dyDescent="0.2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S114" s="3"/>
      <c r="T114" s="3"/>
      <c r="U114" s="3"/>
      <c r="V114" s="3"/>
      <c r="W114" s="3"/>
      <c r="X114" s="3"/>
      <c r="Y114" s="3"/>
      <c r="Z114" s="5"/>
      <c r="AA114" s="5"/>
      <c r="AB114" s="5"/>
    </row>
    <row r="115" spans="1:28" s="4" customFormat="1" hidden="1" x14ac:dyDescent="0.2">
      <c r="A115" s="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S115" s="3"/>
      <c r="T115" s="3"/>
      <c r="U115" s="3"/>
      <c r="V115" s="3"/>
      <c r="W115" s="3"/>
      <c r="X115" s="3"/>
      <c r="Y115" s="3"/>
      <c r="Z115" s="5"/>
      <c r="AA115" s="5"/>
      <c r="AB115" s="5"/>
    </row>
    <row r="116" spans="1:28" s="4" customFormat="1" hidden="1" x14ac:dyDescent="0.2">
      <c r="A116" s="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S116" s="3"/>
      <c r="T116" s="3"/>
      <c r="U116" s="3"/>
      <c r="V116" s="3"/>
      <c r="W116" s="3"/>
      <c r="X116" s="3"/>
      <c r="Y116" s="3"/>
      <c r="Z116" s="5"/>
      <c r="AA116" s="5"/>
      <c r="AB116" s="5"/>
    </row>
    <row r="117" spans="1:28" s="4" customFormat="1" hidden="1" x14ac:dyDescent="0.2">
      <c r="A117" s="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S117" s="3"/>
      <c r="T117" s="3"/>
      <c r="U117" s="3"/>
      <c r="V117" s="3"/>
      <c r="W117" s="3"/>
      <c r="X117" s="3"/>
      <c r="Y117" s="3"/>
      <c r="Z117" s="5"/>
      <c r="AA117" s="5"/>
      <c r="AB117" s="5"/>
    </row>
    <row r="118" spans="1:28" s="4" customFormat="1" hidden="1" x14ac:dyDescent="0.2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S118" s="3"/>
      <c r="T118" s="3"/>
      <c r="U118" s="3"/>
      <c r="V118" s="3"/>
      <c r="W118" s="3"/>
      <c r="X118" s="3"/>
      <c r="Y118" s="3"/>
      <c r="Z118" s="5"/>
      <c r="AA118" s="5"/>
      <c r="AB118" s="5"/>
    </row>
    <row r="119" spans="1:28" s="4" customFormat="1" hidden="1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S119" s="3"/>
      <c r="T119" s="3"/>
      <c r="U119" s="3"/>
      <c r="V119" s="3"/>
      <c r="W119" s="3"/>
      <c r="X119" s="3"/>
      <c r="Y119" s="3"/>
      <c r="Z119" s="5"/>
      <c r="AA119" s="5"/>
      <c r="AB119" s="5"/>
    </row>
    <row r="120" spans="1:28" s="4" customFormat="1" hidden="1" x14ac:dyDescent="0.2">
      <c r="A120" s="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S120" s="3"/>
      <c r="T120" s="3"/>
      <c r="U120" s="3"/>
      <c r="V120" s="3"/>
      <c r="W120" s="3"/>
      <c r="X120" s="3"/>
      <c r="Y120" s="3"/>
      <c r="Z120" s="5"/>
      <c r="AA120" s="5"/>
      <c r="AB120" s="5"/>
    </row>
    <row r="121" spans="1:28" s="4" customFormat="1" hidden="1" x14ac:dyDescent="0.2">
      <c r="A121" s="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S121" s="3"/>
      <c r="T121" s="3"/>
      <c r="U121" s="3"/>
      <c r="V121" s="3"/>
      <c r="W121" s="3"/>
      <c r="X121" s="3"/>
      <c r="Y121" s="3"/>
      <c r="Z121" s="5"/>
      <c r="AA121" s="5"/>
      <c r="AB121" s="5"/>
    </row>
    <row r="122" spans="1:28" s="4" customFormat="1" hidden="1" x14ac:dyDescent="0.2">
      <c r="A122" s="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S122" s="3"/>
      <c r="T122" s="3"/>
      <c r="U122" s="3"/>
      <c r="V122" s="3"/>
      <c r="W122" s="3"/>
      <c r="X122" s="3"/>
      <c r="Y122" s="3"/>
      <c r="Z122" s="5"/>
      <c r="AA122" s="5"/>
      <c r="AB122" s="5"/>
    </row>
    <row r="123" spans="1:28" s="4" customFormat="1" hidden="1" x14ac:dyDescent="0.2">
      <c r="A123" s="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S123" s="3"/>
      <c r="T123" s="3"/>
      <c r="U123" s="3"/>
      <c r="V123" s="3"/>
      <c r="W123" s="3"/>
      <c r="X123" s="3"/>
      <c r="Y123" s="3"/>
      <c r="Z123" s="5"/>
      <c r="AA123" s="5"/>
      <c r="AB123" s="5"/>
    </row>
    <row r="124" spans="1:28" s="4" customFormat="1" hidden="1" x14ac:dyDescent="0.2">
      <c r="A124" s="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S124" s="3"/>
      <c r="T124" s="3"/>
      <c r="U124" s="3"/>
      <c r="V124" s="3"/>
      <c r="W124" s="3"/>
      <c r="X124" s="3"/>
      <c r="Y124" s="3"/>
      <c r="Z124" s="5"/>
      <c r="AA124" s="5"/>
      <c r="AB124" s="5"/>
    </row>
    <row r="125" spans="1:28" s="4" customFormat="1" hidden="1" x14ac:dyDescent="0.2">
      <c r="A125" s="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S125" s="3"/>
      <c r="T125" s="3"/>
      <c r="U125" s="3"/>
      <c r="V125" s="3"/>
      <c r="W125" s="3"/>
      <c r="X125" s="3"/>
      <c r="Y125" s="3"/>
      <c r="Z125" s="5"/>
      <c r="AA125" s="5"/>
      <c r="AB125" s="5"/>
    </row>
    <row r="126" spans="1:28" s="4" customFormat="1" hidden="1" x14ac:dyDescent="0.2">
      <c r="A126" s="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S126" s="3"/>
      <c r="T126" s="3"/>
      <c r="U126" s="3"/>
      <c r="V126" s="3"/>
      <c r="W126" s="3"/>
      <c r="X126" s="3"/>
      <c r="Y126" s="3"/>
      <c r="Z126" s="5"/>
      <c r="AA126" s="5"/>
      <c r="AB126" s="5"/>
    </row>
    <row r="127" spans="1:28" s="4" customFormat="1" hidden="1" x14ac:dyDescent="0.2">
      <c r="A127" s="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S127" s="3"/>
      <c r="T127" s="3"/>
      <c r="U127" s="3"/>
      <c r="V127" s="3"/>
      <c r="W127" s="3"/>
      <c r="X127" s="3"/>
      <c r="Y127" s="3"/>
      <c r="Z127" s="5"/>
      <c r="AA127" s="5"/>
      <c r="AB127" s="5"/>
    </row>
    <row r="128" spans="1:28" s="4" customFormat="1" hidden="1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S128" s="3"/>
      <c r="T128" s="3"/>
      <c r="U128" s="3"/>
      <c r="V128" s="3"/>
      <c r="W128" s="3"/>
      <c r="X128" s="3"/>
      <c r="Y128" s="3"/>
      <c r="Z128" s="5"/>
      <c r="AA128" s="5"/>
      <c r="AB128" s="5"/>
    </row>
    <row r="129" spans="1:28" s="4" customFormat="1" hidden="1" x14ac:dyDescent="0.2">
      <c r="A129" s="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S129" s="3"/>
      <c r="T129" s="3"/>
      <c r="U129" s="3"/>
      <c r="V129" s="3"/>
      <c r="W129" s="3"/>
      <c r="X129" s="3"/>
      <c r="Y129" s="3"/>
      <c r="Z129" s="5"/>
      <c r="AA129" s="5"/>
      <c r="AB129" s="5"/>
    </row>
    <row r="130" spans="1:28" s="4" customFormat="1" hidden="1" x14ac:dyDescent="0.2">
      <c r="A130" s="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S130" s="3"/>
      <c r="T130" s="3"/>
      <c r="U130" s="3"/>
      <c r="V130" s="3"/>
      <c r="W130" s="3"/>
      <c r="X130" s="3"/>
      <c r="Y130" s="3"/>
      <c r="Z130" s="5"/>
      <c r="AA130" s="5"/>
      <c r="AB130" s="5"/>
    </row>
    <row r="131" spans="1:28" s="4" customFormat="1" hidden="1" x14ac:dyDescent="0.2">
      <c r="A131" s="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S131" s="3"/>
      <c r="T131" s="3"/>
      <c r="U131" s="3"/>
      <c r="V131" s="3"/>
      <c r="W131" s="3"/>
      <c r="X131" s="3"/>
      <c r="Y131" s="3"/>
      <c r="Z131" s="5"/>
      <c r="AA131" s="5"/>
      <c r="AB131" s="5"/>
    </row>
    <row r="132" spans="1:28" s="4" customFormat="1" hidden="1" x14ac:dyDescent="0.2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S132" s="3"/>
      <c r="T132" s="3"/>
      <c r="U132" s="3"/>
      <c r="V132" s="3"/>
      <c r="W132" s="3"/>
      <c r="X132" s="3"/>
      <c r="Y132" s="3"/>
      <c r="Z132" s="5"/>
      <c r="AA132" s="5"/>
      <c r="AB132" s="5"/>
    </row>
    <row r="133" spans="1:28" s="4" customFormat="1" hidden="1" x14ac:dyDescent="0.2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S133" s="3"/>
      <c r="T133" s="3"/>
      <c r="U133" s="3"/>
      <c r="V133" s="3"/>
      <c r="W133" s="3"/>
      <c r="X133" s="3"/>
      <c r="Y133" s="3"/>
      <c r="Z133" s="5"/>
      <c r="AA133" s="5"/>
      <c r="AB133" s="5"/>
    </row>
    <row r="134" spans="1:28" s="4" customFormat="1" hidden="1" x14ac:dyDescent="0.2">
      <c r="A134" s="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S134" s="3"/>
      <c r="T134" s="3"/>
      <c r="U134" s="3"/>
      <c r="V134" s="3"/>
      <c r="W134" s="3"/>
      <c r="X134" s="3"/>
      <c r="Y134" s="3"/>
      <c r="Z134" s="5"/>
      <c r="AA134" s="5"/>
      <c r="AB134" s="5"/>
    </row>
    <row r="135" spans="1:28" s="4" customFormat="1" hidden="1" x14ac:dyDescent="0.2">
      <c r="A135" s="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S135" s="3"/>
      <c r="T135" s="3"/>
      <c r="U135" s="3"/>
      <c r="V135" s="3"/>
      <c r="W135" s="3"/>
      <c r="X135" s="3"/>
      <c r="Y135" s="3"/>
      <c r="Z135" s="5"/>
      <c r="AA135" s="5"/>
      <c r="AB135" s="5"/>
    </row>
    <row r="136" spans="1:28" s="4" customFormat="1" hidden="1" x14ac:dyDescent="0.2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S136" s="3"/>
      <c r="T136" s="3"/>
      <c r="U136" s="3"/>
      <c r="V136" s="3"/>
      <c r="W136" s="3"/>
      <c r="X136" s="3"/>
      <c r="Y136" s="3"/>
      <c r="Z136" s="5"/>
      <c r="AA136" s="5"/>
      <c r="AB136" s="5"/>
    </row>
    <row r="137" spans="1:28" s="4" customFormat="1" hidden="1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S137" s="3"/>
      <c r="T137" s="3"/>
      <c r="U137" s="3"/>
      <c r="V137" s="3"/>
      <c r="W137" s="3"/>
      <c r="X137" s="3"/>
      <c r="Y137" s="3"/>
      <c r="Z137" s="5"/>
      <c r="AA137" s="5"/>
      <c r="AB137" s="5"/>
    </row>
    <row r="138" spans="1:28" s="4" customFormat="1" hidden="1" x14ac:dyDescent="0.2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S138" s="3"/>
      <c r="T138" s="3"/>
      <c r="U138" s="3"/>
      <c r="V138" s="3"/>
      <c r="W138" s="3"/>
      <c r="X138" s="3"/>
      <c r="Y138" s="3"/>
      <c r="Z138" s="5"/>
      <c r="AA138" s="5"/>
      <c r="AB138" s="5"/>
    </row>
    <row r="139" spans="1:28" s="4" customFormat="1" hidden="1" x14ac:dyDescent="0.2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S139" s="3"/>
      <c r="T139" s="3"/>
      <c r="U139" s="3"/>
      <c r="V139" s="3"/>
      <c r="W139" s="3"/>
      <c r="X139" s="3"/>
      <c r="Y139" s="3"/>
      <c r="Z139" s="5"/>
      <c r="AA139" s="5"/>
      <c r="AB139" s="5"/>
    </row>
    <row r="140" spans="1:28" s="4" customFormat="1" hidden="1" x14ac:dyDescent="0.2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S140" s="3"/>
      <c r="T140" s="3"/>
      <c r="U140" s="3"/>
      <c r="V140" s="3"/>
      <c r="W140" s="3"/>
      <c r="X140" s="3"/>
      <c r="Y140" s="3"/>
      <c r="Z140" s="5"/>
      <c r="AA140" s="5"/>
      <c r="AB140" s="5"/>
    </row>
    <row r="141" spans="1:28" s="4" customFormat="1" hidden="1" x14ac:dyDescent="0.2">
      <c r="A141" s="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S141" s="3"/>
      <c r="T141" s="3"/>
      <c r="U141" s="3"/>
      <c r="V141" s="3"/>
      <c r="W141" s="3"/>
      <c r="X141" s="3"/>
      <c r="Y141" s="3"/>
      <c r="Z141" s="5"/>
      <c r="AA141" s="5"/>
      <c r="AB141" s="5"/>
    </row>
    <row r="142" spans="1:28" s="4" customFormat="1" hidden="1" x14ac:dyDescent="0.2">
      <c r="A142" s="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S142" s="3"/>
      <c r="T142" s="3"/>
      <c r="U142" s="3"/>
      <c r="V142" s="3"/>
      <c r="W142" s="3"/>
      <c r="X142" s="3"/>
      <c r="Y142" s="3"/>
      <c r="Z142" s="5"/>
      <c r="AA142" s="5"/>
      <c r="AB142" s="5"/>
    </row>
    <row r="143" spans="1:28" s="4" customFormat="1" hidden="1" x14ac:dyDescent="0.2">
      <c r="A143" s="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S143" s="3"/>
      <c r="T143" s="3"/>
      <c r="U143" s="3"/>
      <c r="V143" s="3"/>
      <c r="W143" s="3"/>
      <c r="X143" s="3"/>
      <c r="Y143" s="3"/>
      <c r="Z143" s="5"/>
      <c r="AA143" s="5"/>
      <c r="AB143" s="5"/>
    </row>
    <row r="144" spans="1:28" s="4" customFormat="1" hidden="1" x14ac:dyDescent="0.2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S144" s="3"/>
      <c r="T144" s="3"/>
      <c r="U144" s="3"/>
      <c r="V144" s="3"/>
      <c r="W144" s="3"/>
      <c r="X144" s="3"/>
      <c r="Y144" s="3"/>
      <c r="Z144" s="5"/>
      <c r="AA144" s="5"/>
      <c r="AB144" s="5"/>
    </row>
    <row r="145" spans="1:28" s="4" customFormat="1" hidden="1" x14ac:dyDescent="0.2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S145" s="3"/>
      <c r="T145" s="3"/>
      <c r="U145" s="3"/>
      <c r="V145" s="3"/>
      <c r="W145" s="3"/>
      <c r="X145" s="3"/>
      <c r="Y145" s="3"/>
      <c r="Z145" s="5"/>
      <c r="AA145" s="5"/>
      <c r="AB145" s="5"/>
    </row>
    <row r="146" spans="1:28" s="4" customFormat="1" hidden="1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S146" s="3"/>
      <c r="T146" s="3"/>
      <c r="U146" s="3"/>
      <c r="V146" s="3"/>
      <c r="W146" s="3"/>
      <c r="X146" s="3"/>
      <c r="Y146" s="3"/>
      <c r="Z146" s="5"/>
      <c r="AA146" s="5"/>
      <c r="AB146" s="5"/>
    </row>
    <row r="147" spans="1:28" s="4" customFormat="1" hidden="1" x14ac:dyDescent="0.2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S147" s="3"/>
      <c r="T147" s="3"/>
      <c r="U147" s="3"/>
      <c r="V147" s="3"/>
      <c r="W147" s="3"/>
      <c r="X147" s="3"/>
      <c r="Y147" s="3"/>
      <c r="Z147" s="5"/>
      <c r="AA147" s="5"/>
      <c r="AB147" s="5"/>
    </row>
    <row r="148" spans="1:28" s="4" customFormat="1" hidden="1" x14ac:dyDescent="0.2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S148" s="3"/>
      <c r="T148" s="3"/>
      <c r="U148" s="3"/>
      <c r="V148" s="3"/>
      <c r="W148" s="3"/>
      <c r="X148" s="3"/>
      <c r="Y148" s="3"/>
      <c r="Z148" s="5"/>
      <c r="AA148" s="5"/>
      <c r="AB148" s="5"/>
    </row>
    <row r="149" spans="1:28" s="4" customFormat="1" hidden="1" x14ac:dyDescent="0.2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S149" s="3"/>
      <c r="T149" s="3"/>
      <c r="U149" s="3"/>
      <c r="V149" s="3"/>
      <c r="W149" s="3"/>
      <c r="X149" s="3"/>
      <c r="Y149" s="3"/>
      <c r="Z149" s="5"/>
      <c r="AA149" s="5"/>
      <c r="AB149" s="5"/>
    </row>
    <row r="150" spans="1:28" s="4" customFormat="1" hidden="1" x14ac:dyDescent="0.2">
      <c r="A150" s="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S150" s="3"/>
      <c r="T150" s="3"/>
      <c r="U150" s="3"/>
      <c r="V150" s="3"/>
      <c r="W150" s="3"/>
      <c r="X150" s="3"/>
      <c r="Y150" s="3"/>
      <c r="Z150" s="5"/>
      <c r="AA150" s="5"/>
      <c r="AB150" s="5"/>
    </row>
    <row r="151" spans="1:28" s="4" customFormat="1" hidden="1" x14ac:dyDescent="0.2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S151" s="3"/>
      <c r="T151" s="3"/>
      <c r="U151" s="3"/>
      <c r="V151" s="3"/>
      <c r="W151" s="3"/>
      <c r="X151" s="3"/>
      <c r="Y151" s="3"/>
      <c r="Z151" s="5"/>
      <c r="AA151" s="5"/>
      <c r="AB151" s="5"/>
    </row>
    <row r="152" spans="1:28" s="4" customFormat="1" hidden="1" x14ac:dyDescent="0.2">
      <c r="A152" s="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S152" s="3"/>
      <c r="T152" s="3"/>
      <c r="U152" s="3"/>
      <c r="V152" s="3"/>
      <c r="W152" s="3"/>
      <c r="X152" s="3"/>
      <c r="Y152" s="3"/>
      <c r="Z152" s="5"/>
      <c r="AA152" s="5"/>
      <c r="AB152" s="5"/>
    </row>
    <row r="153" spans="1:28" s="4" customFormat="1" hidden="1" x14ac:dyDescent="0.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S153" s="3"/>
      <c r="T153" s="3"/>
      <c r="U153" s="3"/>
      <c r="V153" s="3"/>
      <c r="W153" s="3"/>
      <c r="X153" s="3"/>
      <c r="Y153" s="3"/>
      <c r="Z153" s="5"/>
      <c r="AA153" s="5"/>
      <c r="AB153" s="5"/>
    </row>
    <row r="154" spans="1:28" s="4" customFormat="1" hidden="1" x14ac:dyDescent="0.2">
      <c r="A154" s="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S154" s="3"/>
      <c r="T154" s="3"/>
      <c r="U154" s="3"/>
      <c r="V154" s="3"/>
      <c r="W154" s="3"/>
      <c r="X154" s="3"/>
      <c r="Y154" s="3"/>
      <c r="Z154" s="5"/>
      <c r="AA154" s="5"/>
      <c r="AB154" s="5"/>
    </row>
    <row r="155" spans="1:28" s="4" customFormat="1" hidden="1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S155" s="3"/>
      <c r="T155" s="3"/>
      <c r="U155" s="3"/>
      <c r="V155" s="3"/>
      <c r="W155" s="3"/>
      <c r="X155" s="3"/>
      <c r="Y155" s="3"/>
      <c r="Z155" s="5"/>
      <c r="AA155" s="5"/>
      <c r="AB155" s="5"/>
    </row>
    <row r="156" spans="1:28" s="4" customFormat="1" hidden="1" x14ac:dyDescent="0.2">
      <c r="A156" s="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S156" s="3"/>
      <c r="T156" s="3"/>
      <c r="U156" s="3"/>
      <c r="V156" s="3"/>
      <c r="W156" s="3"/>
      <c r="X156" s="3"/>
      <c r="Y156" s="3"/>
      <c r="Z156" s="5"/>
      <c r="AA156" s="5"/>
      <c r="AB156" s="5"/>
    </row>
    <row r="157" spans="1:28" s="4" customFormat="1" hidden="1" x14ac:dyDescent="0.2">
      <c r="A157" s="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S157" s="3"/>
      <c r="T157" s="3"/>
      <c r="U157" s="3"/>
      <c r="V157" s="3"/>
      <c r="W157" s="3"/>
      <c r="X157" s="3"/>
      <c r="Y157" s="3"/>
      <c r="Z157" s="5"/>
      <c r="AA157" s="5"/>
      <c r="AB157" s="5"/>
    </row>
    <row r="158" spans="1:28" s="4" customFormat="1" hidden="1" x14ac:dyDescent="0.2">
      <c r="A158" s="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S158" s="3"/>
      <c r="T158" s="3"/>
      <c r="U158" s="3"/>
      <c r="V158" s="3"/>
      <c r="W158" s="3"/>
      <c r="X158" s="3"/>
      <c r="Y158" s="3"/>
      <c r="Z158" s="5"/>
      <c r="AA158" s="5"/>
      <c r="AB158" s="5"/>
    </row>
    <row r="159" spans="1:28" s="4" customFormat="1" hidden="1" x14ac:dyDescent="0.2">
      <c r="A159" s="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S159" s="3"/>
      <c r="T159" s="3"/>
      <c r="U159" s="3"/>
      <c r="V159" s="3"/>
      <c r="W159" s="3"/>
      <c r="X159" s="3"/>
      <c r="Y159" s="3"/>
      <c r="Z159" s="5"/>
      <c r="AA159" s="5"/>
      <c r="AB159" s="5"/>
    </row>
    <row r="160" spans="1:28" s="4" customFormat="1" hidden="1" x14ac:dyDescent="0.2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S160" s="3"/>
      <c r="T160" s="3"/>
      <c r="U160" s="3"/>
      <c r="V160" s="3"/>
      <c r="W160" s="3"/>
      <c r="X160" s="3"/>
      <c r="Y160" s="3"/>
      <c r="Z160" s="5"/>
      <c r="AA160" s="5"/>
      <c r="AB160" s="5"/>
    </row>
    <row r="161" spans="1:28" s="4" customFormat="1" hidden="1" x14ac:dyDescent="0.2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S161" s="3"/>
      <c r="T161" s="3"/>
      <c r="U161" s="3"/>
      <c r="V161" s="3"/>
      <c r="W161" s="3"/>
      <c r="X161" s="3"/>
      <c r="Y161" s="3"/>
      <c r="Z161" s="5"/>
      <c r="AA161" s="5"/>
      <c r="AB161" s="5"/>
    </row>
    <row r="162" spans="1:28" s="4" customFormat="1" hidden="1" x14ac:dyDescent="0.2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S162" s="3"/>
      <c r="T162" s="3"/>
      <c r="U162" s="3"/>
      <c r="V162" s="3"/>
      <c r="W162" s="3"/>
      <c r="X162" s="3"/>
      <c r="Y162" s="3"/>
      <c r="Z162" s="5"/>
      <c r="AA162" s="5"/>
      <c r="AB162" s="5"/>
    </row>
    <row r="163" spans="1:28" s="4" customFormat="1" hidden="1" x14ac:dyDescent="0.2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S163" s="3"/>
      <c r="T163" s="3"/>
      <c r="U163" s="3"/>
      <c r="V163" s="3"/>
      <c r="W163" s="3"/>
      <c r="X163" s="3"/>
      <c r="Y163" s="3"/>
      <c r="Z163" s="5"/>
      <c r="AA163" s="5"/>
      <c r="AB163" s="5"/>
    </row>
    <row r="164" spans="1:28" s="4" customFormat="1" hidden="1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S164" s="3"/>
      <c r="T164" s="3"/>
      <c r="U164" s="3"/>
      <c r="V164" s="3"/>
      <c r="W164" s="3"/>
      <c r="X164" s="3"/>
      <c r="Y164" s="3"/>
      <c r="Z164" s="5"/>
      <c r="AA164" s="5"/>
      <c r="AB164" s="5"/>
    </row>
    <row r="165" spans="1:28" s="4" customFormat="1" hidden="1" x14ac:dyDescent="0.2">
      <c r="A165" s="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S165" s="3"/>
      <c r="T165" s="3"/>
      <c r="U165" s="3"/>
      <c r="V165" s="3"/>
      <c r="W165" s="3"/>
      <c r="X165" s="3"/>
      <c r="Y165" s="3"/>
      <c r="Z165" s="5"/>
      <c r="AA165" s="5"/>
      <c r="AB165" s="5"/>
    </row>
    <row r="166" spans="1:28" s="4" customFormat="1" hidden="1" x14ac:dyDescent="0.2">
      <c r="A166" s="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S166" s="3"/>
      <c r="T166" s="3"/>
      <c r="U166" s="3"/>
      <c r="V166" s="3"/>
      <c r="W166" s="3"/>
      <c r="X166" s="3"/>
      <c r="Y166" s="3"/>
      <c r="Z166" s="5"/>
      <c r="AA166" s="5"/>
      <c r="AB166" s="5"/>
    </row>
    <row r="167" spans="1:28" s="4" customFormat="1" hidden="1" x14ac:dyDescent="0.2">
      <c r="A167" s="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S167" s="3"/>
      <c r="T167" s="3"/>
      <c r="U167" s="3"/>
      <c r="V167" s="3"/>
      <c r="W167" s="3"/>
      <c r="X167" s="3"/>
      <c r="Y167" s="3"/>
      <c r="Z167" s="5"/>
      <c r="AA167" s="5"/>
      <c r="AB167" s="5"/>
    </row>
    <row r="168" spans="1:28" s="4" customFormat="1" hidden="1" x14ac:dyDescent="0.2">
      <c r="A168" s="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S168" s="3"/>
      <c r="T168" s="3"/>
      <c r="U168" s="3"/>
      <c r="V168" s="3"/>
      <c r="W168" s="3"/>
      <c r="X168" s="3"/>
      <c r="Y168" s="3"/>
      <c r="Z168" s="5"/>
      <c r="AA168" s="5"/>
      <c r="AB168" s="5"/>
    </row>
    <row r="169" spans="1:28" s="4" customFormat="1" hidden="1" x14ac:dyDescent="0.2">
      <c r="A169" s="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S169" s="3"/>
      <c r="T169" s="3"/>
      <c r="U169" s="3"/>
      <c r="V169" s="3"/>
      <c r="W169" s="3"/>
      <c r="X169" s="3"/>
      <c r="Y169" s="3"/>
      <c r="Z169" s="5"/>
      <c r="AA169" s="5"/>
      <c r="AB169" s="5"/>
    </row>
    <row r="170" spans="1:28" s="4" customFormat="1" hidden="1" x14ac:dyDescent="0.2">
      <c r="A170" s="2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S170" s="3"/>
      <c r="T170" s="3"/>
      <c r="U170" s="3"/>
      <c r="V170" s="3"/>
      <c r="W170" s="3"/>
      <c r="X170" s="3"/>
      <c r="Y170" s="3"/>
      <c r="Z170" s="5"/>
      <c r="AA170" s="5"/>
      <c r="AB170" s="5"/>
    </row>
    <row r="171" spans="1:28" s="4" customFormat="1" hidden="1" x14ac:dyDescent="0.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S171" s="3"/>
      <c r="T171" s="3"/>
      <c r="U171" s="3"/>
      <c r="V171" s="3"/>
      <c r="W171" s="3"/>
      <c r="X171" s="3"/>
      <c r="Y171" s="3"/>
      <c r="Z171" s="5"/>
      <c r="AA171" s="5"/>
      <c r="AB171" s="5"/>
    </row>
    <row r="172" spans="1:28" s="4" customFormat="1" hidden="1" x14ac:dyDescent="0.2">
      <c r="A172" s="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S172" s="3"/>
      <c r="T172" s="3"/>
      <c r="U172" s="3"/>
      <c r="V172" s="3"/>
      <c r="W172" s="3"/>
      <c r="X172" s="3"/>
      <c r="Y172" s="3"/>
      <c r="Z172" s="5"/>
      <c r="AA172" s="5"/>
      <c r="AB172" s="5"/>
    </row>
    <row r="173" spans="1:28" s="4" customFormat="1" hidden="1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S173" s="3"/>
      <c r="T173" s="3"/>
      <c r="U173" s="3"/>
      <c r="V173" s="3"/>
      <c r="W173" s="3"/>
      <c r="X173" s="3"/>
      <c r="Y173" s="3"/>
      <c r="Z173" s="5"/>
      <c r="AA173" s="5"/>
      <c r="AB173" s="5"/>
    </row>
    <row r="174" spans="1:28" s="4" customFormat="1" hidden="1" x14ac:dyDescent="0.2">
      <c r="A174" s="2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S174" s="3"/>
      <c r="T174" s="3"/>
      <c r="U174" s="3"/>
      <c r="V174" s="3"/>
      <c r="W174" s="3"/>
      <c r="X174" s="3"/>
      <c r="Y174" s="3"/>
      <c r="Z174" s="5"/>
      <c r="AA174" s="5"/>
      <c r="AB174" s="5"/>
    </row>
    <row r="175" spans="1:28" s="4" customFormat="1" hidden="1" x14ac:dyDescent="0.2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S175" s="3"/>
      <c r="T175" s="3"/>
      <c r="U175" s="3"/>
      <c r="V175" s="3"/>
      <c r="W175" s="3"/>
      <c r="X175" s="3"/>
      <c r="Y175" s="3"/>
      <c r="Z175" s="5"/>
      <c r="AA175" s="5"/>
      <c r="AB175" s="5"/>
    </row>
    <row r="176" spans="1:28" s="4" customFormat="1" hidden="1" x14ac:dyDescent="0.2">
      <c r="A176" s="2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S176" s="3"/>
      <c r="T176" s="3"/>
      <c r="U176" s="3"/>
      <c r="V176" s="3"/>
      <c r="W176" s="3"/>
      <c r="X176" s="3"/>
      <c r="Y176" s="3"/>
      <c r="Z176" s="5"/>
      <c r="AA176" s="5"/>
      <c r="AB176" s="5"/>
    </row>
    <row r="177" spans="1:28" s="4" customFormat="1" hidden="1" x14ac:dyDescent="0.2">
      <c r="A177" s="2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S177" s="3"/>
      <c r="T177" s="3"/>
      <c r="U177" s="3"/>
      <c r="V177" s="3"/>
      <c r="W177" s="3"/>
      <c r="X177" s="3"/>
      <c r="Y177" s="3"/>
      <c r="Z177" s="5"/>
      <c r="AA177" s="5"/>
      <c r="AB177" s="5"/>
    </row>
    <row r="178" spans="1:28" s="4" customFormat="1" hidden="1" x14ac:dyDescent="0.2">
      <c r="A178" s="2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S178" s="3"/>
      <c r="T178" s="3"/>
      <c r="U178" s="3"/>
      <c r="V178" s="3"/>
      <c r="W178" s="3"/>
      <c r="X178" s="3"/>
      <c r="Y178" s="3"/>
      <c r="Z178" s="5"/>
      <c r="AA178" s="5"/>
      <c r="AB178" s="5"/>
    </row>
    <row r="179" spans="1:28" s="4" customFormat="1" hidden="1" x14ac:dyDescent="0.2">
      <c r="A179" s="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S179" s="3"/>
      <c r="T179" s="3"/>
      <c r="U179" s="3"/>
      <c r="V179" s="3"/>
      <c r="W179" s="3"/>
      <c r="X179" s="3"/>
      <c r="Y179" s="3"/>
      <c r="Z179" s="5"/>
      <c r="AA179" s="5"/>
      <c r="AB179" s="5"/>
    </row>
    <row r="180" spans="1:28" s="4" customFormat="1" hidden="1" x14ac:dyDescent="0.2">
      <c r="A180" s="2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S180" s="3"/>
      <c r="T180" s="3"/>
      <c r="U180" s="3"/>
      <c r="V180" s="3"/>
      <c r="W180" s="3"/>
      <c r="X180" s="3"/>
      <c r="Y180" s="3"/>
      <c r="Z180" s="5"/>
      <c r="AA180" s="5"/>
      <c r="AB180" s="5"/>
    </row>
    <row r="181" spans="1:28" s="4" customFormat="1" hidden="1" x14ac:dyDescent="0.2">
      <c r="A181" s="2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S181" s="3"/>
      <c r="T181" s="3"/>
      <c r="U181" s="3"/>
      <c r="V181" s="3"/>
      <c r="W181" s="3"/>
      <c r="X181" s="3"/>
      <c r="Y181" s="3"/>
      <c r="Z181" s="5"/>
      <c r="AA181" s="5"/>
      <c r="AB181" s="5"/>
    </row>
    <row r="182" spans="1:28" s="4" customFormat="1" hidden="1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S182" s="3"/>
      <c r="T182" s="3"/>
      <c r="U182" s="3"/>
      <c r="V182" s="3"/>
      <c r="W182" s="3"/>
      <c r="X182" s="3"/>
      <c r="Y182" s="3"/>
      <c r="Z182" s="5"/>
      <c r="AA182" s="5"/>
      <c r="AB182" s="5"/>
    </row>
    <row r="183" spans="1:28" s="4" customFormat="1" hidden="1" x14ac:dyDescent="0.2">
      <c r="A183" s="2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S183" s="3"/>
      <c r="T183" s="3"/>
      <c r="U183" s="3"/>
      <c r="V183" s="3"/>
      <c r="W183" s="3"/>
      <c r="X183" s="3"/>
      <c r="Y183" s="3"/>
      <c r="Z183" s="5"/>
      <c r="AA183" s="5"/>
      <c r="AB183" s="5"/>
    </row>
    <row r="184" spans="1:28" s="4" customFormat="1" hidden="1" x14ac:dyDescent="0.2">
      <c r="A184" s="2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S184" s="3"/>
      <c r="T184" s="3"/>
      <c r="U184" s="3"/>
      <c r="V184" s="3"/>
      <c r="W184" s="3"/>
      <c r="X184" s="3"/>
      <c r="Y184" s="3"/>
      <c r="Z184" s="5"/>
      <c r="AA184" s="5"/>
      <c r="AB184" s="5"/>
    </row>
    <row r="185" spans="1:28" s="4" customFormat="1" hidden="1" x14ac:dyDescent="0.2">
      <c r="A185" s="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S185" s="3"/>
      <c r="T185" s="3"/>
      <c r="U185" s="3"/>
      <c r="V185" s="3"/>
      <c r="W185" s="3"/>
      <c r="X185" s="3"/>
      <c r="Y185" s="3"/>
      <c r="Z185" s="5"/>
      <c r="AA185" s="5"/>
      <c r="AB185" s="5"/>
    </row>
    <row r="186" spans="1:28" s="4" customFormat="1" hidden="1" x14ac:dyDescent="0.2">
      <c r="A186" s="2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S186" s="3"/>
      <c r="T186" s="3"/>
      <c r="U186" s="3"/>
      <c r="V186" s="3"/>
      <c r="W186" s="3"/>
      <c r="X186" s="3"/>
      <c r="Y186" s="3"/>
      <c r="Z186" s="5"/>
      <c r="AA186" s="5"/>
      <c r="AB186" s="5"/>
    </row>
    <row r="187" spans="1:28" s="4" customFormat="1" hidden="1" x14ac:dyDescent="0.2">
      <c r="A187" s="2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S187" s="3"/>
      <c r="T187" s="3"/>
      <c r="U187" s="3"/>
      <c r="V187" s="3"/>
      <c r="W187" s="3"/>
      <c r="X187" s="3"/>
      <c r="Y187" s="3"/>
      <c r="Z187" s="5"/>
      <c r="AA187" s="5"/>
      <c r="AB187" s="5"/>
    </row>
    <row r="188" spans="1:28" s="4" customFormat="1" hidden="1" x14ac:dyDescent="0.2">
      <c r="A188" s="2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S188" s="3"/>
      <c r="T188" s="3"/>
      <c r="U188" s="3"/>
      <c r="V188" s="3"/>
      <c r="W188" s="3"/>
      <c r="X188" s="3"/>
      <c r="Y188" s="3"/>
      <c r="Z188" s="5"/>
      <c r="AA188" s="5"/>
      <c r="AB188" s="5"/>
    </row>
    <row r="189" spans="1:28" s="4" customFormat="1" hidden="1" x14ac:dyDescent="0.2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S189" s="3"/>
      <c r="T189" s="3"/>
      <c r="U189" s="3"/>
      <c r="V189" s="3"/>
      <c r="W189" s="3"/>
      <c r="X189" s="3"/>
      <c r="Y189" s="3"/>
      <c r="Z189" s="5"/>
      <c r="AA189" s="5"/>
      <c r="AB189" s="5"/>
    </row>
    <row r="190" spans="1:28" s="4" customFormat="1" hidden="1" x14ac:dyDescent="0.2">
      <c r="A190" s="2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S190" s="3"/>
      <c r="T190" s="3"/>
      <c r="U190" s="3"/>
      <c r="V190" s="3"/>
      <c r="W190" s="3"/>
      <c r="X190" s="3"/>
      <c r="Y190" s="3"/>
      <c r="Z190" s="5"/>
      <c r="AA190" s="5"/>
      <c r="AB190" s="5"/>
    </row>
    <row r="191" spans="1:28" s="4" customFormat="1" hidden="1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S191" s="3"/>
      <c r="T191" s="3"/>
      <c r="U191" s="3"/>
      <c r="V191" s="3"/>
      <c r="W191" s="3"/>
      <c r="X191" s="3"/>
      <c r="Y191" s="3"/>
      <c r="Z191" s="5"/>
      <c r="AA191" s="5"/>
      <c r="AB191" s="5"/>
    </row>
    <row r="192" spans="1:28" s="4" customFormat="1" hidden="1" x14ac:dyDescent="0.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S192" s="3"/>
      <c r="T192" s="3"/>
      <c r="U192" s="3"/>
      <c r="V192" s="3"/>
      <c r="W192" s="3"/>
      <c r="X192" s="3"/>
      <c r="Y192" s="3"/>
      <c r="Z192" s="5"/>
      <c r="AA192" s="5"/>
      <c r="AB192" s="5"/>
    </row>
    <row r="193" spans="1:28" s="4" customFormat="1" hidden="1" x14ac:dyDescent="0.2">
      <c r="A193" s="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S193" s="3"/>
      <c r="T193" s="3"/>
      <c r="U193" s="3"/>
      <c r="V193" s="3"/>
      <c r="W193" s="3"/>
      <c r="X193" s="3"/>
      <c r="Y193" s="3"/>
      <c r="Z193" s="5"/>
      <c r="AA193" s="5"/>
      <c r="AB193" s="5"/>
    </row>
    <row r="194" spans="1:28" s="4" customFormat="1" hidden="1" x14ac:dyDescent="0.2">
      <c r="A194" s="2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S194" s="3"/>
      <c r="T194" s="3"/>
      <c r="U194" s="3"/>
      <c r="V194" s="3"/>
      <c r="W194" s="3"/>
      <c r="X194" s="3"/>
      <c r="Y194" s="3"/>
      <c r="Z194" s="5"/>
      <c r="AA194" s="5"/>
      <c r="AB194" s="5"/>
    </row>
    <row r="195" spans="1:28" s="4" customFormat="1" hidden="1" x14ac:dyDescent="0.2">
      <c r="A195" s="2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S195" s="3"/>
      <c r="T195" s="3"/>
      <c r="U195" s="3"/>
      <c r="V195" s="3"/>
      <c r="W195" s="3"/>
      <c r="X195" s="3"/>
      <c r="Y195" s="3"/>
      <c r="Z195" s="5"/>
      <c r="AA195" s="5"/>
      <c r="AB195" s="5"/>
    </row>
    <row r="196" spans="1:28" s="4" customFormat="1" hidden="1" x14ac:dyDescent="0.2">
      <c r="A196" s="2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S196" s="3"/>
      <c r="T196" s="3"/>
      <c r="U196" s="3"/>
      <c r="V196" s="3"/>
      <c r="W196" s="3"/>
      <c r="X196" s="3"/>
      <c r="Y196" s="3"/>
      <c r="Z196" s="5"/>
      <c r="AA196" s="5"/>
      <c r="AB196" s="5"/>
    </row>
    <row r="197" spans="1:28" s="4" customFormat="1" hidden="1" x14ac:dyDescent="0.2">
      <c r="A197" s="2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S197" s="3"/>
      <c r="T197" s="3"/>
      <c r="U197" s="3"/>
      <c r="V197" s="3"/>
      <c r="W197" s="3"/>
      <c r="X197" s="3"/>
      <c r="Y197" s="3"/>
      <c r="Z197" s="5"/>
      <c r="AA197" s="5"/>
      <c r="AB197" s="5"/>
    </row>
    <row r="198" spans="1:28" s="4" customFormat="1" hidden="1" x14ac:dyDescent="0.2">
      <c r="A198" s="2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S198" s="3"/>
      <c r="T198" s="3"/>
      <c r="U198" s="3"/>
      <c r="V198" s="3"/>
      <c r="W198" s="3"/>
      <c r="X198" s="3"/>
      <c r="Y198" s="3"/>
      <c r="Z198" s="5"/>
      <c r="AA198" s="5"/>
      <c r="AB198" s="5"/>
    </row>
    <row r="199" spans="1:28" s="4" customFormat="1" hidden="1" x14ac:dyDescent="0.2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S199" s="3"/>
      <c r="T199" s="3"/>
      <c r="U199" s="3"/>
      <c r="V199" s="3"/>
      <c r="W199" s="3"/>
      <c r="X199" s="3"/>
      <c r="Y199" s="3"/>
      <c r="Z199" s="5"/>
      <c r="AA199" s="5"/>
      <c r="AB199" s="5"/>
    </row>
    <row r="200" spans="1:28" s="4" customFormat="1" hidden="1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S200" s="3"/>
      <c r="T200" s="3"/>
      <c r="U200" s="3"/>
      <c r="V200" s="3"/>
      <c r="W200" s="3"/>
      <c r="X200" s="3"/>
      <c r="Y200" s="3"/>
      <c r="Z200" s="5"/>
      <c r="AA200" s="5"/>
      <c r="AB200" s="5"/>
    </row>
    <row r="201" spans="1:28" s="4" customFormat="1" hidden="1" x14ac:dyDescent="0.2">
      <c r="A201" s="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S201" s="3"/>
      <c r="T201" s="3"/>
      <c r="U201" s="3"/>
      <c r="V201" s="3"/>
      <c r="W201" s="3"/>
      <c r="X201" s="3"/>
      <c r="Y201" s="3"/>
      <c r="Z201" s="5"/>
      <c r="AA201" s="5"/>
      <c r="AB201" s="5"/>
    </row>
    <row r="202" spans="1:28" s="4" customFormat="1" hidden="1" x14ac:dyDescent="0.2">
      <c r="A202" s="2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S202" s="3"/>
      <c r="T202" s="3"/>
      <c r="U202" s="3"/>
      <c r="V202" s="3"/>
      <c r="W202" s="3"/>
      <c r="X202" s="3"/>
      <c r="Y202" s="3"/>
      <c r="Z202" s="5"/>
      <c r="AA202" s="5"/>
      <c r="AB202" s="5"/>
    </row>
  </sheetData>
  <mergeCells count="3">
    <mergeCell ref="A3:B3"/>
    <mergeCell ref="C3:D3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Proveedores</vt:lpstr>
      <vt:lpstr>Productos&amp;Servicios</vt:lpstr>
      <vt:lpstr>RopaDama</vt:lpstr>
      <vt:lpstr>RopaDama2017</vt:lpstr>
      <vt:lpstr>RopaDama2015</vt:lpstr>
      <vt:lpstr>RopaCaballero</vt:lpstr>
      <vt:lpstr>RopaCaballero2017</vt:lpstr>
      <vt:lpstr>RopaCaballero2015</vt:lpstr>
      <vt:lpstr>CalzadoDama</vt:lpstr>
      <vt:lpstr>CalzadoDama2017</vt:lpstr>
      <vt:lpstr>CalzadoDama2015</vt:lpstr>
      <vt:lpstr>CalzadoCaballero</vt:lpstr>
      <vt:lpstr>CalzadoCaballero2017</vt:lpstr>
      <vt:lpstr>CalzadoCaballero2015</vt:lpstr>
      <vt:lpstr>CalzadoCaballero2015!PRICE</vt:lpstr>
      <vt:lpstr>CalzadoCaballero2017!PRICE</vt:lpstr>
      <vt:lpstr>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Margarita Zamora Camacho</dc:creator>
  <cp:lastModifiedBy>Francisco Pavón</cp:lastModifiedBy>
  <cp:lastPrinted>2014-12-26T20:22:37Z</cp:lastPrinted>
  <dcterms:created xsi:type="dcterms:W3CDTF">2013-03-06T14:40:26Z</dcterms:created>
  <dcterms:modified xsi:type="dcterms:W3CDTF">2017-01-04T22:26:13Z</dcterms:modified>
</cp:coreProperties>
</file>