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192.168.10.101\negocios\Instrumentos de Agregación de Demanda\PAE\4. Administración\"/>
    </mc:Choice>
  </mc:AlternateContent>
  <bookViews>
    <workbookView xWindow="0" yWindow="0" windowWidth="20490" windowHeight="7755"/>
  </bookViews>
  <sheets>
    <sheet name="Anexo 4" sheetId="4" r:id="rId1"/>
    <sheet name=" Ajuste de precios 2016 " sheetId="5" r:id="rId2"/>
  </sheets>
  <definedNames>
    <definedName name="_xlnm._FilterDatabase" localSheetId="0" hidden="1">'Anexo 4'!$A$16:$J$28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" i="4" l="1"/>
  <c r="N19" i="4"/>
  <c r="N20" i="4"/>
  <c r="N21" i="4"/>
  <c r="N22" i="4"/>
  <c r="N23" i="4"/>
  <c r="N24" i="4"/>
  <c r="N25" i="4"/>
  <c r="N26" i="4"/>
  <c r="N27" i="4"/>
  <c r="N28" i="4"/>
  <c r="C1" i="5"/>
  <c r="B10" i="5"/>
  <c r="B7" i="5"/>
  <c r="B4" i="5"/>
  <c r="N100" i="4"/>
  <c r="N101" i="4"/>
  <c r="N102" i="4"/>
  <c r="N103" i="4"/>
  <c r="N104" i="4"/>
  <c r="N105" i="4"/>
  <c r="N106" i="4"/>
  <c r="N107" i="4"/>
  <c r="N108" i="4"/>
  <c r="N109" i="4"/>
  <c r="N110" i="4"/>
  <c r="N99" i="4"/>
  <c r="N84" i="4"/>
  <c r="N85" i="4"/>
  <c r="N86" i="4"/>
  <c r="N87" i="4"/>
  <c r="N88" i="4"/>
  <c r="N89" i="4"/>
  <c r="N90" i="4"/>
  <c r="N91" i="4"/>
  <c r="N92" i="4"/>
  <c r="N93" i="4"/>
  <c r="N94" i="4"/>
  <c r="N83" i="4"/>
  <c r="N68" i="4"/>
  <c r="N69" i="4"/>
  <c r="N70" i="4"/>
  <c r="N71" i="4"/>
  <c r="N72" i="4"/>
  <c r="N73" i="4"/>
  <c r="N74" i="4"/>
  <c r="N75" i="4"/>
  <c r="N76" i="4"/>
  <c r="N77" i="4"/>
  <c r="N78" i="4"/>
  <c r="N67" i="4"/>
  <c r="N52" i="4"/>
  <c r="N53" i="4"/>
  <c r="N54" i="4"/>
  <c r="N55" i="4"/>
  <c r="N56" i="4"/>
  <c r="N57" i="4"/>
  <c r="N58" i="4"/>
  <c r="N59" i="4"/>
  <c r="N60" i="4"/>
  <c r="N61" i="4"/>
  <c r="N62" i="4"/>
  <c r="N17" i="4"/>
  <c r="N36" i="4"/>
  <c r="N37" i="4"/>
  <c r="N38" i="4"/>
  <c r="N39" i="4"/>
  <c r="N40" i="4"/>
  <c r="N41" i="4"/>
  <c r="N42" i="4"/>
  <c r="N43" i="4"/>
  <c r="N44" i="4"/>
  <c r="N45" i="4"/>
  <c r="N46" i="4"/>
  <c r="N35" i="4"/>
  <c r="N51" i="4"/>
  <c r="J100" i="4" l="1"/>
  <c r="J101" i="4"/>
  <c r="J102" i="4"/>
  <c r="J103" i="4"/>
  <c r="J104" i="4"/>
  <c r="J105" i="4"/>
  <c r="J106" i="4"/>
  <c r="J107" i="4"/>
  <c r="J108" i="4"/>
  <c r="J109" i="4"/>
  <c r="J110" i="4"/>
  <c r="J99" i="4"/>
  <c r="J84" i="4"/>
  <c r="J85" i="4"/>
  <c r="J86" i="4"/>
  <c r="J87" i="4"/>
  <c r="J88" i="4"/>
  <c r="J89" i="4"/>
  <c r="J90" i="4"/>
  <c r="J91" i="4"/>
  <c r="J92" i="4"/>
  <c r="J93" i="4"/>
  <c r="J94" i="4"/>
  <c r="J83" i="4"/>
  <c r="J68" i="4"/>
  <c r="J69" i="4"/>
  <c r="J70" i="4"/>
  <c r="J71" i="4"/>
  <c r="J72" i="4"/>
  <c r="J73" i="4"/>
  <c r="J74" i="4"/>
  <c r="J75" i="4"/>
  <c r="J76" i="4"/>
  <c r="J77" i="4"/>
  <c r="J78" i="4"/>
  <c r="J67" i="4"/>
  <c r="J52" i="4"/>
  <c r="J53" i="4"/>
  <c r="J54" i="4"/>
  <c r="J55" i="4"/>
  <c r="J56" i="4"/>
  <c r="J57" i="4"/>
  <c r="J58" i="4"/>
  <c r="J59" i="4"/>
  <c r="J60" i="4"/>
  <c r="J61" i="4"/>
  <c r="J62" i="4"/>
  <c r="J51" i="4"/>
  <c r="J36" i="4" l="1"/>
  <c r="J37" i="4"/>
  <c r="J38" i="4"/>
  <c r="J39" i="4"/>
  <c r="J40" i="4"/>
  <c r="J41" i="4"/>
  <c r="J42" i="4"/>
  <c r="J43" i="4"/>
  <c r="J44" i="4"/>
  <c r="J45" i="4"/>
  <c r="J46" i="4"/>
  <c r="J35" i="4"/>
  <c r="E18" i="4"/>
  <c r="J18" i="4" s="1"/>
  <c r="J17" i="4"/>
  <c r="E19" i="4" l="1"/>
  <c r="E20" i="4" l="1"/>
  <c r="J19" i="4"/>
  <c r="J20" i="4" l="1"/>
  <c r="E21" i="4"/>
  <c r="J21" i="4" l="1"/>
  <c r="E22" i="4"/>
  <c r="J22" i="4" l="1"/>
  <c r="E23" i="4"/>
  <c r="J23" i="4" l="1"/>
  <c r="E24" i="4"/>
  <c r="J24" i="4" l="1"/>
  <c r="E25" i="4"/>
  <c r="J25" i="4" l="1"/>
  <c r="E26" i="4"/>
  <c r="J26" i="4" l="1"/>
  <c r="E27" i="4"/>
  <c r="J27" i="4" l="1"/>
  <c r="E28" i="4"/>
  <c r="J28" i="4" s="1"/>
</calcChain>
</file>

<file path=xl/sharedStrings.xml><?xml version="1.0" encoding="utf-8"?>
<sst xmlns="http://schemas.openxmlformats.org/spreadsheetml/2006/main" count="682" uniqueCount="143">
  <si>
    <t xml:space="preserve">Segmento 1 </t>
  </si>
  <si>
    <t xml:space="preserve">Segmento 2 </t>
  </si>
  <si>
    <t>Firma Representante legal del Proponente</t>
  </si>
  <si>
    <t>Nombre:</t>
  </si>
  <si>
    <t>Documento de Identidad:</t>
  </si>
  <si>
    <t xml:space="preserve">Anexo 4 -  Oferta económica </t>
  </si>
  <si>
    <t xml:space="preserve">Proponente: </t>
  </si>
  <si>
    <t>Segmento 3</t>
  </si>
  <si>
    <t>Segmento 4</t>
  </si>
  <si>
    <t>Segmento 5</t>
  </si>
  <si>
    <t xml:space="preserve">Segmento 6 </t>
  </si>
  <si>
    <r>
      <t xml:space="preserve">Raciones diarias:  </t>
    </r>
    <r>
      <rPr>
        <b/>
        <sz val="10"/>
        <color theme="1"/>
        <rFont val="Arial"/>
        <family val="2"/>
        <scheme val="minor"/>
      </rPr>
      <t>7.024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</si>
  <si>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7.472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</si>
  <si>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9.872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</si>
  <si>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10.961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</si>
  <si>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18.564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</si>
  <si>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5.233</t>
    </r>
  </si>
  <si>
    <t xml:space="preserve">Proceso de contratación CCE-054A-AG-2015 </t>
  </si>
  <si>
    <t xml:space="preserve">Precio ofrecido </t>
  </si>
  <si>
    <t>Combinación de grupo etario - tipo de ración - modalidad de servicio</t>
  </si>
  <si>
    <t xml:space="preserve">Sedes Educativas: </t>
  </si>
  <si>
    <r>
      <t xml:space="preserve">El Proponente debe ofrecer un precio por ración en el Segmento en el que quiera presentar Oferta para todas las combinaciones de (i) grupo etario, (ii) tipo de ración y (iii) modalidad del servicio. </t>
    </r>
    <r>
      <rPr>
        <b/>
        <sz val="11"/>
        <color theme="1"/>
        <rFont val="Arial"/>
        <family val="2"/>
        <scheme val="minor"/>
      </rPr>
      <t xml:space="preserve">Colombia Compra Eficiente únicamente considera válidas las Ofertas en los Segmentos que presenten precio en todas las 12 combinaciones del Segmento. </t>
    </r>
  </si>
  <si>
    <t>Proveedor</t>
  </si>
  <si>
    <t>UT Alicol 2015</t>
  </si>
  <si>
    <t>Aerodelicias</t>
  </si>
  <si>
    <t>UT Capitaliños-PAE</t>
  </si>
  <si>
    <t>Total de raciones</t>
  </si>
  <si>
    <t xml:space="preserve">Precio de la ración - 3 a 5 años - Complemento a.m. / p.m. - Preparado en sitio Segmento 1 </t>
  </si>
  <si>
    <t xml:space="preserve">Precio de la ración - 3 a 5 años - Complemento a.m. / p.m. - Refrigerio Segmento 1 </t>
  </si>
  <si>
    <t xml:space="preserve">Precio de la ración - 3 a 5 años - Almuerzo - Preparado en sitio Segmento 1 </t>
  </si>
  <si>
    <t xml:space="preserve">Precio de la ración - 6 a 8 años - Complemento a.m. / p.m. - Preparado en sitio Segmento 1 </t>
  </si>
  <si>
    <t xml:space="preserve">Precio de la ración - 6 a 8 años - Complemento a.m. / p.m. - Refrigerio Segmento 1 </t>
  </si>
  <si>
    <t xml:space="preserve">Precio de la ración - 6 a 8 años - Almuerzo - Preparado en sitio Segmento 1 </t>
  </si>
  <si>
    <t xml:space="preserve">Precio de la ración - 9 a 12 años - Complemento a.m. / p.m. - Preparado en sitio Segmento 1 </t>
  </si>
  <si>
    <t xml:space="preserve">Precio de la ración - 9 a 12 años - Complemento a.m. / p.m. - Refrigerio Segmento 1 </t>
  </si>
  <si>
    <t xml:space="preserve">Precio de la ración - 9 a 12 años - Almuerzo - Preparado en sitio Segmento 1 </t>
  </si>
  <si>
    <t xml:space="preserve">Precio de la ración - 13 a 17 años - Complemento a.m. / p.m. - Preparado en sitio Segmento 1 </t>
  </si>
  <si>
    <t xml:space="preserve">Precio de la ración - 13 a 17 años - Complemento a.m. / p.m. - Refrigerio Segmento 1 </t>
  </si>
  <si>
    <t xml:space="preserve">Precio de la ración - 13 a 17 años - Almuerzo - Preparado en sitio Segmento 1 </t>
  </si>
  <si>
    <t xml:space="preserve">Precio de la ración - 3 a 5 años - Complemento a.m. / p.m. - Preparado en sitio Segmento 2 </t>
  </si>
  <si>
    <t xml:space="preserve">Precio de la ración - 3 a 5 años - Complemento a.m. / p.m. - Refrigerio Segmento 2 </t>
  </si>
  <si>
    <t xml:space="preserve">Precio de la ración - 3 a 5 años - Almuerzo - Preparado en sitio Segmento 2 </t>
  </si>
  <si>
    <t xml:space="preserve">Precio de la ración - 6 a 8 años - Complemento a.m. / p.m. - Preparado en sitio Segmento 2 </t>
  </si>
  <si>
    <t xml:space="preserve">Precio de la ración - 6 a 8 años - Complemento a.m. / p.m. - Refrigerio Segmento 2 </t>
  </si>
  <si>
    <t xml:space="preserve">Precio de la ración - 6 a 8 años - Almuerzo - Preparado en sitio Segmento 2 </t>
  </si>
  <si>
    <t xml:space="preserve">Precio de la ración - 9 a 12 años - Complemento a.m. / p.m. - Preparado en sitio Segmento 2 </t>
  </si>
  <si>
    <t xml:space="preserve">Precio de la ración - 9 a 12 años - Complemento a.m. / p.m. - Refrigerio Segmento 2 </t>
  </si>
  <si>
    <t xml:space="preserve">Precio de la ración - 9 a 12 años - Almuerzo - Preparado en sitio Segmento 2 </t>
  </si>
  <si>
    <t xml:space="preserve">Precio de la ración - 13 a 17 años - Complemento a.m. / p.m. - Preparado en sitio Segmento 2 </t>
  </si>
  <si>
    <t xml:space="preserve">Precio de la ración - 13 a 17 años - Complemento a.m. / p.m. - Refrigerio Segmento 2 </t>
  </si>
  <si>
    <t xml:space="preserve">Precio de la ración - 13 a 17 años - Almuerzo - Preparado en sitio Segmento 2 </t>
  </si>
  <si>
    <t>Precio de la ración - 3 a 5 años - Complemento a.m. / p.m. - Preparado en sitio Segmento 3</t>
  </si>
  <si>
    <t>Precio de la ración - 3 a 5 años - Complemento a.m. / p.m. - Refrigerio Segmento 3</t>
  </si>
  <si>
    <t>Precio de la ración - 3 a 5 años - Almuerzo - Preparado en sitio Segmento 3</t>
  </si>
  <si>
    <t>Precio de la ración - 6 a 8 años - Complemento a.m. / p.m. - Preparado en sitio Segmento 3</t>
  </si>
  <si>
    <t>Precio de la ración - 6 a 8 años - Complemento a.m. / p.m. - Refrigerio Segmento 3</t>
  </si>
  <si>
    <t>Precio de la ración - 6 a 8 años - Almuerzo - Preparado en sitio Segmento 3</t>
  </si>
  <si>
    <t>Precio de la ración - 9 a 12 años - Complemento a.m. / p.m. - Preparado en sitio Segmento 3</t>
  </si>
  <si>
    <t>Precio de la ración - 9 a 12 años - Complemento a.m. / p.m. - Refrigerio Segmento 3</t>
  </si>
  <si>
    <t>Precio de la ración - 9 a 12 años - Almuerzo - Preparado en sitio Segmento 3</t>
  </si>
  <si>
    <t>Precio de la ración - 13 a 17 años - Complemento a.m. / p.m. - Preparado en sitio Segmento 3</t>
  </si>
  <si>
    <t>Precio de la ración - 13 a 17 años - Complemento a.m. / p.m. - Refrigerio Segmento 3</t>
  </si>
  <si>
    <t>Precio de la ración - 13 a 17 años - Almuerzo - Preparado en sitio Segmento 3</t>
  </si>
  <si>
    <t>Precio de la ración - 3 a 5 años - Complemento a.m. / p.m. - Preparado en sitio Segmento 4</t>
  </si>
  <si>
    <t>Precio de la ración - 3 a 5 años - Complemento a.m. / p.m. - Refrigerio Segmento 4</t>
  </si>
  <si>
    <t>Precio de la ración - 3 a 5 años - Almuerzo - Preparado en sitio Segmento 4</t>
  </si>
  <si>
    <t>Precio de la ración - 6 a 8 años - Complemento a.m. / p.m. - Preparado en sitio Segmento 4</t>
  </si>
  <si>
    <t>Precio de la ración - 6 a 8 años - Complemento a.m. / p.m. - Refrigerio Segmento 4</t>
  </si>
  <si>
    <t>Precio de la ración - 6 a 8 años - Almuerzo - Preparado en sitio Segmento 4</t>
  </si>
  <si>
    <t>Precio de la ración - 9 a 12 años - Complemento a.m. / p.m. - Preparado en sitio Segmento 4</t>
  </si>
  <si>
    <t>Precio de la ración - 9 a 12 años - Complemento a.m. / p.m. - Refrigerio Segmento 4</t>
  </si>
  <si>
    <t>Precio de la ración - 9 a 12 años - Almuerzo - Preparado en sitio Segmento 4</t>
  </si>
  <si>
    <t>Precio de la ración - 13 a 17 años - Complemento a.m. / p.m. - Preparado en sitio Segmento 4</t>
  </si>
  <si>
    <t>Precio de la ración - 13 a 17 años - Complemento a.m. / p.m. - Refrigerio Segmento 4</t>
  </si>
  <si>
    <t>Precio de la ración - 13 a 17 años - Almuerzo - Preparado en sitio Segmento 4</t>
  </si>
  <si>
    <t>Precio de la ración - 3 a 5 años - Complemento a.m. / p.m. - Preparado en sitio Segmento 5</t>
  </si>
  <si>
    <t>Precio de la ración - 3 a 5 años - Complemento a.m. / p.m. - Refrigerio Segmento 5</t>
  </si>
  <si>
    <t>Precio de la ración - 3 a 5 años - Almuerzo - Preparado en sitio Segmento 5</t>
  </si>
  <si>
    <t>Precio de la ración - 6 a 8 años - Complemento a.m. / p.m. - Preparado en sitio Segmento 5</t>
  </si>
  <si>
    <t>Precio de la ración - 6 a 8 años - Complemento a.m. / p.m. - Refrigerio Segmento 5</t>
  </si>
  <si>
    <t>Precio de la ración - 6 a 8 años - Almuerzo - Preparado en sitio Segmento 5</t>
  </si>
  <si>
    <t>Precio de la ración - 9 a 12 años - Complemento a.m. / p.m. - Preparado en sitio Segmento 5</t>
  </si>
  <si>
    <t>Precio de la ración - 9 a 12 años - Complemento a.m. / p.m. - Refrigerio Segmento 5</t>
  </si>
  <si>
    <t>Precio de la ración - 9 a 12 años - Almuerzo - Preparado en sitio Segmento 5</t>
  </si>
  <si>
    <t>Precio de la ración - 13 a 17 años - Complemento a.m. / p.m. - Preparado en sitio Segmento 5</t>
  </si>
  <si>
    <t>Precio de la ración - 13 a 17 años - Complemento a.m. / p.m. - Refrigerio Segmento 5</t>
  </si>
  <si>
    <t>Precio de la ración - 13 a 17 años - Almuerzo - Preparado en sitio Segmento 5</t>
  </si>
  <si>
    <t xml:space="preserve">Precio de la ración - 3 a 5 años - Complemento a.m. / p.m. - Preparado en sitio Segmento 6 </t>
  </si>
  <si>
    <t xml:space="preserve">Precio de la ración - 3 a 5 años - Complemento a.m. / p.m. - Refrigerio Segmento 6 </t>
  </si>
  <si>
    <t xml:space="preserve">Precio de la ración - 3 a 5 años - Almuerzo - Preparado en sitio Segmento 6 </t>
  </si>
  <si>
    <t xml:space="preserve">Precio de la ración - 6 a 8 años - Complemento a.m. / p.m. - Preparado en sitio Segmento 6 </t>
  </si>
  <si>
    <t xml:space="preserve">Precio de la ración - 6 a 8 años - Complemento a.m. / p.m. - Refrigerio Segmento 6 </t>
  </si>
  <si>
    <t xml:space="preserve">Precio de la ración - 6 a 8 años - Almuerzo - Preparado en sitio Segmento 6 </t>
  </si>
  <si>
    <t xml:space="preserve">Precio de la ración - 9 a 12 años - Complemento a.m. / p.m. - Preparado en sitio Segmento 6 </t>
  </si>
  <si>
    <t xml:space="preserve">Precio de la ración - 9 a 12 años - Complemento a.m. / p.m. - Refrigerio Segmento 6 </t>
  </si>
  <si>
    <t xml:space="preserve">Precio de la ración - 9 a 12 años - Almuerzo - Preparado en sitio Segmento 6 </t>
  </si>
  <si>
    <t xml:space="preserve">Precio de la ración - 13 a 17 años - Complemento a.m. / p.m. - Preparado en sitio Segmento 6 </t>
  </si>
  <si>
    <t xml:space="preserve">Precio de la ración - 13 a 17 años - Complemento a.m. / p.m. - Refrigerio Segmento 6 </t>
  </si>
  <si>
    <t xml:space="preserve">Precio de la ración - 13 a 17 años - Almuerzo - Preparado en sitio Segmento 6 </t>
  </si>
  <si>
    <t>3 a 5 anos</t>
  </si>
  <si>
    <t>6 a 8 anos</t>
  </si>
  <si>
    <t>complemento</t>
  </si>
  <si>
    <t>almuerzo</t>
  </si>
  <si>
    <t>preparado en sitio</t>
  </si>
  <si>
    <t>refrigerio</t>
  </si>
  <si>
    <t>s1</t>
  </si>
  <si>
    <t>PAE</t>
  </si>
  <si>
    <t>EDAD</t>
  </si>
  <si>
    <t>TIPO</t>
  </si>
  <si>
    <t>CARACTERÍSTICA</t>
  </si>
  <si>
    <t>SEGMENTO</t>
  </si>
  <si>
    <t>9 a 12 anos</t>
  </si>
  <si>
    <t>13 a 17 anos</t>
  </si>
  <si>
    <t>s2</t>
  </si>
  <si>
    <t>s3</t>
  </si>
  <si>
    <t>s4</t>
  </si>
  <si>
    <t>s5</t>
  </si>
  <si>
    <t>s6</t>
  </si>
  <si>
    <t>DESCRIPCIÓN</t>
  </si>
  <si>
    <t>IAD</t>
  </si>
  <si>
    <t>Aerodelicias Ltda</t>
  </si>
  <si>
    <t>UNIÓN TEMPORAL CAPITALIÑOS-PAE</t>
  </si>
  <si>
    <t>UNIÓN TEMPORAL ALICOL 2015-1</t>
  </si>
  <si>
    <t>UNIÓN TEMPORAL ALICOL 2015-2</t>
  </si>
  <si>
    <t>UNIÓN TEMPORAL ALICOL 2015-3</t>
  </si>
  <si>
    <t>UNIÓN TEMPORAL ALICOL 2015-4</t>
  </si>
  <si>
    <t>UNIÓN TEMPORAL ALICOL 2015-5</t>
  </si>
  <si>
    <t>UNIÓN TEMPORAL ALICOL 2015-6</t>
  </si>
  <si>
    <t>UNIÓN TEMPORAL ALICOL 2015-7</t>
  </si>
  <si>
    <t>UNIÓN TEMPORAL ALICOL 2015-8</t>
  </si>
  <si>
    <t>UNIÓN TEMPORAL ALICOL 2015-9</t>
  </si>
  <si>
    <t>UNIÓN TEMPORAL ALICOL 2015-10</t>
  </si>
  <si>
    <t>UNIÓN TEMPORAL ALICOL 2015-11</t>
  </si>
  <si>
    <t>UNIÓN TEMPORAL ALICOL 2015-12</t>
  </si>
  <si>
    <t xml:space="preserve">Precio 2016 </t>
  </si>
  <si>
    <t>Ajuste de Precio 2016</t>
  </si>
  <si>
    <t>Ajuste efectuado 2016</t>
  </si>
  <si>
    <t>IPC grupo alimentos</t>
  </si>
  <si>
    <t>SMMLV 2016</t>
  </si>
  <si>
    <t>porcentaje ajuste (50%)</t>
  </si>
  <si>
    <t>Porcentaje ajuste (20%)</t>
  </si>
  <si>
    <t xml:space="preserve">IPC general </t>
  </si>
  <si>
    <t>Porcentaje ajuste (30%)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</si>
</sst>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\ #,##0"/>
    <numFmt numFmtId="165" formatCode="0.000%"/>
    <numFmt numFmtId="166" formatCode="&quot;$&quot;#,##0.000"/>
    <numFmt numFmtId="167" formatCode="0.0%"/>
  </numFmts>
  <fonts count="12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8"/>
      <color rgb="FF4E4D4D"/>
      <name val="Arial"/>
      <family val="2"/>
      <scheme val="minor"/>
    </font>
    <font>
      <sz val="8"/>
      <color theme="2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8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1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4" tint="0.749992370372631"/>
      </left>
      <right style="thin">
        <color theme="4" tint="0.749992370372631"/>
      </right>
      <top style="thin">
        <color theme="4" tint="0.749992370372631"/>
      </top>
      <bottom style="thin">
        <color theme="4" tint="0.74999237037263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749992370372631"/>
      </left>
      <right/>
      <top style="thin">
        <color theme="4" tint="0.749992370372631"/>
      </top>
      <bottom style="thin">
        <color theme="4" tint="0.749992370372631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68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1" fillId="2" borderId="7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/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/>
    </xf>
    <xf numFmtId="9" fontId="0" fillId="0" borderId="0" xfId="0" applyNumberFormat="1"/>
    <xf numFmtId="0" fontId="1" fillId="0" borderId="0" xfId="0" applyFont="1"/>
    <xf numFmtId="0" fontId="1" fillId="0" borderId="11" xfId="0" applyFont="1" applyBorder="1"/>
    <xf numFmtId="10" fontId="1" fillId="0" borderId="11" xfId="0" applyNumberFormat="1" applyFont="1" applyBorder="1"/>
    <xf numFmtId="9" fontId="1" fillId="0" borderId="11" xfId="0" applyNumberFormat="1" applyFont="1" applyBorder="1"/>
    <xf numFmtId="165" fontId="1" fillId="7" borderId="11" xfId="5" applyNumberFormat="1" applyFont="1" applyFill="1" applyBorder="1"/>
    <xf numFmtId="167" fontId="1" fillId="7" borderId="11" xfId="5" applyNumberFormat="1" applyFont="1" applyFill="1" applyBorder="1"/>
    <xf numFmtId="165" fontId="6" fillId="8" borderId="11" xfId="0" applyNumberFormat="1" applyFont="1" applyFill="1" applyBorder="1" applyAlignment="1">
      <alignment horizontal="center" vertical="center"/>
    </xf>
    <xf numFmtId="166" fontId="1" fillId="2" borderId="11" xfId="0" applyNumberFormat="1" applyFont="1" applyFill="1" applyBorder="1"/>
    <xf numFmtId="164" fontId="1" fillId="2" borderId="11" xfId="0" applyNumberFormat="1" applyFont="1" applyFill="1" applyBorder="1"/>
    <xf numFmtId="0" fontId="1" fillId="2" borderId="12" xfId="0" applyFont="1" applyFill="1" applyBorder="1"/>
    <xf numFmtId="164" fontId="1" fillId="2" borderId="1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</cellXfs>
  <cellStyles count="6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  <cellStyle name="Porcentaje" xfId="5" builtinId="5"/>
  </cellStyles>
  <dxfs count="0"/>
  <tableStyles count="0" defaultTableStyle="TableStyleMedium2" defaultPivotStyle="PivotStyleLight16"/>
  <colors>
    <mruColors>
      <color rgb="FFE9EFFD"/>
      <color rgb="FFD4E0FC"/>
      <color rgb="FFB4D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Personalizado 2">
      <a:dk1>
        <a:srgbClr val="1A1818"/>
      </a:dk1>
      <a:lt1>
        <a:srgbClr val="FFFFFF"/>
      </a:lt1>
      <a:dk2>
        <a:srgbClr val="1A1818"/>
      </a:dk2>
      <a:lt2>
        <a:srgbClr val="4E4D4D"/>
      </a:lt2>
      <a:accent1>
        <a:srgbClr val="1A1818"/>
      </a:accent1>
      <a:accent2>
        <a:srgbClr val="4E4D4D"/>
      </a:accent2>
      <a:accent3>
        <a:srgbClr val="CDCCCC"/>
      </a:accent3>
      <a:accent4>
        <a:srgbClr val="7AC143"/>
      </a:accent4>
      <a:accent5>
        <a:srgbClr val="006325"/>
      </a:accent5>
      <a:accent6>
        <a:srgbClr val="A30134"/>
      </a:accent6>
      <a:hlink>
        <a:srgbClr val="0078AE"/>
      </a:hlink>
      <a:folHlink>
        <a:srgbClr val="652D89"/>
      </a:folHlink>
    </a:clrScheme>
    <a:fontScheme name="Fuentes C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tabSelected="1" topLeftCell="C37" zoomScale="80" zoomScaleNormal="80" workbookViewId="0">
      <selection activeCell="N51" sqref="N51"/>
    </sheetView>
  </sheetViews>
  <sheetFormatPr baseColWidth="10" defaultColWidth="10.75" defaultRowHeight="12.75" x14ac:dyDescent="0.2"/>
  <cols>
    <col min="1" max="1" width="62.875" style="1" customWidth="1"/>
    <col min="2" max="2" width="9.75" style="1" customWidth="1"/>
    <col min="3" max="3" width="15.25" style="1" bestFit="1" customWidth="1"/>
    <col min="4" max="4" width="14.25" style="1" customWidth="1"/>
    <col min="5" max="5" width="11.875" style="1" customWidth="1"/>
    <col min="6" max="6" width="4.25" style="1" bestFit="1" customWidth="1"/>
    <col min="7" max="8" width="10.875" style="1" bestFit="1" customWidth="1"/>
    <col min="9" max="9" width="16.375" style="1" customWidth="1"/>
    <col min="10" max="10" width="42.625" style="32" bestFit="1" customWidth="1"/>
    <col min="11" max="11" width="10.75" style="1"/>
    <col min="12" max="12" width="30.5" style="1" bestFit="1" customWidth="1"/>
    <col min="13" max="16384" width="10.75" style="1"/>
  </cols>
  <sheetData>
    <row r="1" spans="1:14" ht="12.75" customHeight="1" x14ac:dyDescent="0.2">
      <c r="A1" s="63" t="s">
        <v>5</v>
      </c>
      <c r="B1" s="63"/>
      <c r="C1" s="63"/>
      <c r="D1" s="63"/>
      <c r="E1" s="27"/>
      <c r="F1" s="27"/>
      <c r="G1" s="27"/>
    </row>
    <row r="2" spans="1:14" ht="12.75" customHeight="1" x14ac:dyDescent="0.2">
      <c r="A2" s="63"/>
      <c r="B2" s="63"/>
      <c r="C2" s="63"/>
      <c r="D2" s="63"/>
      <c r="E2" s="27"/>
      <c r="F2" s="27"/>
      <c r="G2" s="27"/>
    </row>
    <row r="3" spans="1:14" ht="14.25" x14ac:dyDescent="0.2">
      <c r="A3" s="64" t="s">
        <v>17</v>
      </c>
      <c r="B3" s="64"/>
      <c r="C3" s="64"/>
      <c r="D3" s="64"/>
      <c r="E3" s="28"/>
      <c r="F3" s="28"/>
      <c r="G3" s="28"/>
    </row>
    <row r="4" spans="1:14" ht="15.75" x14ac:dyDescent="0.2">
      <c r="A4" s="17"/>
      <c r="B4" s="17"/>
      <c r="C4" s="17"/>
      <c r="D4" s="17"/>
      <c r="E4" s="17"/>
      <c r="F4" s="17"/>
      <c r="G4" s="17"/>
    </row>
    <row r="5" spans="1:14" ht="15.75" x14ac:dyDescent="0.2">
      <c r="A5" s="4" t="s">
        <v>6</v>
      </c>
      <c r="B5" s="60"/>
      <c r="C5" s="61"/>
      <c r="D5" s="61"/>
    </row>
    <row r="6" spans="1:14" x14ac:dyDescent="0.2">
      <c r="A6" s="4"/>
      <c r="B6" s="4"/>
      <c r="C6" s="4"/>
      <c r="D6" s="4"/>
      <c r="E6" s="4"/>
      <c r="F6" s="4"/>
      <c r="G6" s="4"/>
      <c r="H6" s="4"/>
    </row>
    <row r="7" spans="1:14" x14ac:dyDescent="0.2">
      <c r="A7" s="4"/>
      <c r="B7" s="4"/>
      <c r="C7" s="4"/>
      <c r="D7" s="4"/>
      <c r="E7" s="4"/>
      <c r="F7" s="4"/>
      <c r="G7" s="4"/>
      <c r="H7" s="4"/>
    </row>
    <row r="8" spans="1:14" ht="12.75" customHeight="1" x14ac:dyDescent="0.2">
      <c r="A8" s="62" t="s">
        <v>21</v>
      </c>
      <c r="B8" s="62"/>
      <c r="C8" s="62"/>
      <c r="D8" s="62"/>
      <c r="E8" s="26"/>
      <c r="F8" s="26"/>
      <c r="G8" s="26"/>
      <c r="H8" s="26"/>
    </row>
    <row r="9" spans="1:14" ht="12.75" customHeight="1" x14ac:dyDescent="0.2">
      <c r="A9" s="62"/>
      <c r="B9" s="62"/>
      <c r="C9" s="62"/>
      <c r="D9" s="62"/>
      <c r="E9" s="26"/>
      <c r="F9" s="26"/>
      <c r="G9" s="26"/>
      <c r="H9" s="26"/>
    </row>
    <row r="10" spans="1:14" ht="12.75" customHeight="1" x14ac:dyDescent="0.2">
      <c r="A10" s="62"/>
      <c r="B10" s="62"/>
      <c r="C10" s="62"/>
      <c r="D10" s="62"/>
      <c r="E10" s="26"/>
      <c r="F10" s="26"/>
      <c r="G10" s="26"/>
      <c r="H10" s="26"/>
    </row>
    <row r="11" spans="1:14" ht="12.75" customHeight="1" x14ac:dyDescent="0.2">
      <c r="A11" s="62"/>
      <c r="B11" s="62"/>
      <c r="C11" s="62"/>
      <c r="D11" s="62"/>
      <c r="E11" s="26"/>
      <c r="F11" s="26"/>
      <c r="G11" s="26"/>
      <c r="H11" s="26"/>
    </row>
    <row r="12" spans="1:14" ht="14.25" customHeight="1" x14ac:dyDescent="0.2">
      <c r="A12" s="62"/>
      <c r="B12" s="62"/>
      <c r="C12" s="62"/>
      <c r="D12" s="62"/>
      <c r="E12" s="26"/>
      <c r="F12" s="26"/>
      <c r="G12" s="26"/>
      <c r="H12" s="26"/>
    </row>
    <row r="13" spans="1:14" ht="25.5" x14ac:dyDescent="0.2">
      <c r="A13" s="16"/>
      <c r="B13" s="16"/>
      <c r="C13" s="16"/>
      <c r="D13" s="16"/>
      <c r="E13" s="16"/>
      <c r="F13" s="16"/>
      <c r="G13" s="16"/>
      <c r="H13" s="16"/>
      <c r="N13" s="44" t="s">
        <v>135</v>
      </c>
    </row>
    <row r="14" spans="1:14" ht="15.75" x14ac:dyDescent="0.2">
      <c r="A14" s="17"/>
      <c r="B14" s="17"/>
      <c r="C14" s="17"/>
      <c r="D14" s="17"/>
      <c r="E14" s="17"/>
      <c r="F14" s="17"/>
      <c r="G14" s="17"/>
      <c r="N14" s="45">
        <v>8.856E-2</v>
      </c>
    </row>
    <row r="15" spans="1:14" ht="36" customHeight="1" x14ac:dyDescent="0.2">
      <c r="A15" s="25" t="s">
        <v>0</v>
      </c>
      <c r="B15" s="21" t="s">
        <v>16</v>
      </c>
      <c r="C15" s="22"/>
      <c r="D15" s="23" t="s">
        <v>20</v>
      </c>
    </row>
    <row r="16" spans="1:14" ht="27.75" customHeight="1" x14ac:dyDescent="0.2">
      <c r="A16" s="20" t="s">
        <v>19</v>
      </c>
      <c r="B16" s="3" t="s">
        <v>18</v>
      </c>
      <c r="C16" s="3" t="s">
        <v>22</v>
      </c>
      <c r="D16" s="3" t="s">
        <v>26</v>
      </c>
      <c r="E16" s="41" t="s">
        <v>110</v>
      </c>
      <c r="F16" s="41" t="s">
        <v>119</v>
      </c>
      <c r="G16" s="41" t="s">
        <v>107</v>
      </c>
      <c r="H16" s="41" t="s">
        <v>108</v>
      </c>
      <c r="I16" s="41" t="s">
        <v>109</v>
      </c>
      <c r="J16" s="41" t="s">
        <v>118</v>
      </c>
      <c r="K16" s="42" t="s">
        <v>18</v>
      </c>
      <c r="L16" s="41" t="s">
        <v>22</v>
      </c>
      <c r="M16" s="41" t="s">
        <v>26</v>
      </c>
      <c r="N16" s="42" t="s">
        <v>134</v>
      </c>
    </row>
    <row r="17" spans="1:16" ht="17.100000000000001" customHeight="1" x14ac:dyDescent="0.2">
      <c r="A17" s="18" t="s">
        <v>27</v>
      </c>
      <c r="B17" s="9">
        <v>1752</v>
      </c>
      <c r="C17" s="8" t="s">
        <v>24</v>
      </c>
      <c r="D17" s="8"/>
      <c r="E17" s="30" t="s">
        <v>105</v>
      </c>
      <c r="F17" s="30" t="s">
        <v>106</v>
      </c>
      <c r="G17" s="30" t="s">
        <v>99</v>
      </c>
      <c r="H17" s="30" t="s">
        <v>101</v>
      </c>
      <c r="I17" s="30" t="s">
        <v>103</v>
      </c>
      <c r="J17" s="33" t="str">
        <f>+CONCATENATE(F17,"-",G17,"-",H17,"-",I17,"-",E17)</f>
        <v>PAE-3 a 5 anos-complemento-preparado en sitio-s1</v>
      </c>
      <c r="K17" s="9">
        <v>1752</v>
      </c>
      <c r="L17" s="8" t="s">
        <v>120</v>
      </c>
      <c r="M17" s="43"/>
      <c r="N17" s="54">
        <f>K17*1.08856</f>
        <v>1907.1571199999998</v>
      </c>
      <c r="O17" s="58"/>
      <c r="P17" s="58"/>
    </row>
    <row r="18" spans="1:16" ht="17.100000000000001" customHeight="1" x14ac:dyDescent="0.2">
      <c r="A18" s="18" t="s">
        <v>28</v>
      </c>
      <c r="B18" s="9">
        <v>1504</v>
      </c>
      <c r="C18" s="8" t="s">
        <v>24</v>
      </c>
      <c r="D18" s="9"/>
      <c r="E18" s="31" t="str">
        <f>+E17</f>
        <v>s1</v>
      </c>
      <c r="F18" s="30" t="s">
        <v>106</v>
      </c>
      <c r="G18" s="30" t="s">
        <v>99</v>
      </c>
      <c r="H18" s="30" t="s">
        <v>101</v>
      </c>
      <c r="I18" s="31" t="s">
        <v>104</v>
      </c>
      <c r="J18" s="33" t="str">
        <f t="shared" ref="J18:J28" si="0">+CONCATENATE(F18,"-",G18,"-",H18,"-",I18,"-",E18)</f>
        <v>PAE-3 a 5 anos-complemento-refrigerio-s1</v>
      </c>
      <c r="K18" s="9">
        <v>1504</v>
      </c>
      <c r="L18" s="8" t="s">
        <v>120</v>
      </c>
      <c r="M18" s="34"/>
      <c r="N18" s="54">
        <f t="shared" ref="N18:N28" si="1">K18*1.08856</f>
        <v>1637.19424</v>
      </c>
    </row>
    <row r="19" spans="1:16" ht="17.100000000000001" customHeight="1" x14ac:dyDescent="0.2">
      <c r="A19" s="18" t="s">
        <v>29</v>
      </c>
      <c r="B19" s="9">
        <v>2467</v>
      </c>
      <c r="C19" s="8" t="s">
        <v>24</v>
      </c>
      <c r="D19" s="9"/>
      <c r="E19" s="31" t="str">
        <f t="shared" ref="E19:E28" si="2">+E18</f>
        <v>s1</v>
      </c>
      <c r="F19" s="30" t="s">
        <v>106</v>
      </c>
      <c r="G19" s="30" t="s">
        <v>99</v>
      </c>
      <c r="H19" s="31" t="s">
        <v>102</v>
      </c>
      <c r="I19" s="30" t="s">
        <v>103</v>
      </c>
      <c r="J19" s="33" t="str">
        <f t="shared" si="0"/>
        <v>PAE-3 a 5 anos-almuerzo-preparado en sitio-s1</v>
      </c>
      <c r="K19" s="9">
        <v>2467</v>
      </c>
      <c r="L19" s="8" t="s">
        <v>120</v>
      </c>
      <c r="M19" s="34"/>
      <c r="N19" s="54">
        <f t="shared" si="1"/>
        <v>2685.4775199999999</v>
      </c>
    </row>
    <row r="20" spans="1:16" ht="17.100000000000001" customHeight="1" x14ac:dyDescent="0.2">
      <c r="A20" s="18" t="s">
        <v>30</v>
      </c>
      <c r="B20" s="9">
        <v>1969</v>
      </c>
      <c r="C20" s="8" t="s">
        <v>24</v>
      </c>
      <c r="D20" s="9"/>
      <c r="E20" s="31" t="str">
        <f t="shared" si="2"/>
        <v>s1</v>
      </c>
      <c r="F20" s="30" t="s">
        <v>106</v>
      </c>
      <c r="G20" s="30" t="s">
        <v>100</v>
      </c>
      <c r="H20" s="30" t="s">
        <v>101</v>
      </c>
      <c r="I20" s="30" t="s">
        <v>103</v>
      </c>
      <c r="J20" s="33" t="str">
        <f t="shared" si="0"/>
        <v>PAE-6 a 8 anos-complemento-preparado en sitio-s1</v>
      </c>
      <c r="K20" s="9">
        <v>1969</v>
      </c>
      <c r="L20" s="8" t="s">
        <v>120</v>
      </c>
      <c r="M20" s="34"/>
      <c r="N20" s="54">
        <f t="shared" si="1"/>
        <v>2143.37464</v>
      </c>
    </row>
    <row r="21" spans="1:16" ht="17.100000000000001" customHeight="1" x14ac:dyDescent="0.2">
      <c r="A21" s="18" t="s">
        <v>31</v>
      </c>
      <c r="B21" s="9">
        <v>1598</v>
      </c>
      <c r="C21" s="8" t="s">
        <v>24</v>
      </c>
      <c r="D21" s="9"/>
      <c r="E21" s="31" t="str">
        <f t="shared" si="2"/>
        <v>s1</v>
      </c>
      <c r="F21" s="30" t="s">
        <v>106</v>
      </c>
      <c r="G21" s="30" t="s">
        <v>100</v>
      </c>
      <c r="H21" s="30" t="s">
        <v>101</v>
      </c>
      <c r="I21" s="31" t="s">
        <v>104</v>
      </c>
      <c r="J21" s="33" t="str">
        <f t="shared" si="0"/>
        <v>PAE-6 a 8 anos-complemento-refrigerio-s1</v>
      </c>
      <c r="K21" s="9">
        <v>1598</v>
      </c>
      <c r="L21" s="8" t="s">
        <v>120</v>
      </c>
      <c r="M21" s="34"/>
      <c r="N21" s="54">
        <f t="shared" si="1"/>
        <v>1739.5188799999999</v>
      </c>
    </row>
    <row r="22" spans="1:16" ht="17.100000000000001" customHeight="1" x14ac:dyDescent="0.2">
      <c r="A22" s="18" t="s">
        <v>32</v>
      </c>
      <c r="B22" s="9">
        <v>2657</v>
      </c>
      <c r="C22" s="8" t="s">
        <v>24</v>
      </c>
      <c r="D22" s="9"/>
      <c r="E22" s="31" t="str">
        <f t="shared" si="2"/>
        <v>s1</v>
      </c>
      <c r="F22" s="30" t="s">
        <v>106</v>
      </c>
      <c r="G22" s="30" t="s">
        <v>100</v>
      </c>
      <c r="H22" s="31" t="s">
        <v>102</v>
      </c>
      <c r="I22" s="30" t="s">
        <v>103</v>
      </c>
      <c r="J22" s="33" t="str">
        <f t="shared" si="0"/>
        <v>PAE-6 a 8 anos-almuerzo-preparado en sitio-s1</v>
      </c>
      <c r="K22" s="9">
        <v>2657</v>
      </c>
      <c r="L22" s="8" t="s">
        <v>120</v>
      </c>
      <c r="M22" s="34"/>
      <c r="N22" s="54">
        <f t="shared" si="1"/>
        <v>2892.3039199999998</v>
      </c>
    </row>
    <row r="23" spans="1:16" ht="17.100000000000001" customHeight="1" x14ac:dyDescent="0.2">
      <c r="A23" s="18" t="s">
        <v>33</v>
      </c>
      <c r="B23" s="9">
        <v>2213</v>
      </c>
      <c r="C23" s="8" t="s">
        <v>24</v>
      </c>
      <c r="D23" s="9"/>
      <c r="E23" s="31" t="str">
        <f t="shared" si="2"/>
        <v>s1</v>
      </c>
      <c r="F23" s="30" t="s">
        <v>106</v>
      </c>
      <c r="G23" s="30" t="s">
        <v>111</v>
      </c>
      <c r="H23" s="30" t="s">
        <v>101</v>
      </c>
      <c r="I23" s="30" t="s">
        <v>103</v>
      </c>
      <c r="J23" s="33" t="str">
        <f t="shared" si="0"/>
        <v>PAE-9 a 12 anos-complemento-preparado en sitio-s1</v>
      </c>
      <c r="K23" s="9">
        <v>2213</v>
      </c>
      <c r="L23" s="8" t="s">
        <v>120</v>
      </c>
      <c r="M23" s="34"/>
      <c r="N23" s="54">
        <f t="shared" si="1"/>
        <v>2408.9832799999999</v>
      </c>
    </row>
    <row r="24" spans="1:16" ht="17.100000000000001" customHeight="1" x14ac:dyDescent="0.2">
      <c r="A24" s="18" t="s">
        <v>34</v>
      </c>
      <c r="B24" s="9">
        <v>1864</v>
      </c>
      <c r="C24" s="8" t="s">
        <v>24</v>
      </c>
      <c r="D24" s="9"/>
      <c r="E24" s="31" t="str">
        <f t="shared" si="2"/>
        <v>s1</v>
      </c>
      <c r="F24" s="30" t="s">
        <v>106</v>
      </c>
      <c r="G24" s="30" t="s">
        <v>111</v>
      </c>
      <c r="H24" s="30" t="s">
        <v>101</v>
      </c>
      <c r="I24" s="31" t="s">
        <v>104</v>
      </c>
      <c r="J24" s="33" t="str">
        <f t="shared" si="0"/>
        <v>PAE-9 a 12 anos-complemento-refrigerio-s1</v>
      </c>
      <c r="K24" s="9">
        <v>1864</v>
      </c>
      <c r="L24" s="8" t="s">
        <v>120</v>
      </c>
      <c r="M24" s="34"/>
      <c r="N24" s="54">
        <f t="shared" si="1"/>
        <v>2029.07584</v>
      </c>
    </row>
    <row r="25" spans="1:16" ht="17.100000000000001" customHeight="1" x14ac:dyDescent="0.2">
      <c r="A25" s="18" t="s">
        <v>35</v>
      </c>
      <c r="B25" s="59">
        <v>3033</v>
      </c>
      <c r="C25" s="8" t="s">
        <v>24</v>
      </c>
      <c r="D25" s="9"/>
      <c r="E25" s="31" t="str">
        <f t="shared" si="2"/>
        <v>s1</v>
      </c>
      <c r="F25" s="30" t="s">
        <v>106</v>
      </c>
      <c r="G25" s="30" t="s">
        <v>111</v>
      </c>
      <c r="H25" s="31" t="s">
        <v>102</v>
      </c>
      <c r="I25" s="30" t="s">
        <v>103</v>
      </c>
      <c r="J25" s="33" t="str">
        <f t="shared" si="0"/>
        <v>PAE-9 a 12 anos-almuerzo-preparado en sitio-s1</v>
      </c>
      <c r="K25" s="9">
        <v>3033</v>
      </c>
      <c r="L25" s="8" t="s">
        <v>120</v>
      </c>
      <c r="M25" s="34"/>
      <c r="N25" s="54">
        <f t="shared" si="1"/>
        <v>3301.60248</v>
      </c>
    </row>
    <row r="26" spans="1:16" ht="17.100000000000001" customHeight="1" x14ac:dyDescent="0.2">
      <c r="A26" s="18" t="s">
        <v>36</v>
      </c>
      <c r="B26" s="9">
        <v>2488</v>
      </c>
      <c r="C26" s="8" t="s">
        <v>24</v>
      </c>
      <c r="D26" s="9"/>
      <c r="E26" s="31" t="str">
        <f t="shared" si="2"/>
        <v>s1</v>
      </c>
      <c r="F26" s="30" t="s">
        <v>106</v>
      </c>
      <c r="G26" s="30" t="s">
        <v>112</v>
      </c>
      <c r="H26" s="30" t="s">
        <v>101</v>
      </c>
      <c r="I26" s="30" t="s">
        <v>103</v>
      </c>
      <c r="J26" s="33" t="str">
        <f t="shared" si="0"/>
        <v>PAE-13 a 17 anos-complemento-preparado en sitio-s1</v>
      </c>
      <c r="K26" s="9">
        <v>2488</v>
      </c>
      <c r="L26" s="8" t="s">
        <v>120</v>
      </c>
      <c r="M26" s="34"/>
      <c r="N26" s="54">
        <f t="shared" si="1"/>
        <v>2708.3372799999997</v>
      </c>
    </row>
    <row r="27" spans="1:16" ht="17.100000000000001" customHeight="1" x14ac:dyDescent="0.2">
      <c r="A27" s="18" t="s">
        <v>37</v>
      </c>
      <c r="B27" s="9">
        <v>2180</v>
      </c>
      <c r="C27" s="8" t="s">
        <v>24</v>
      </c>
      <c r="D27" s="9"/>
      <c r="E27" s="31" t="str">
        <f t="shared" si="2"/>
        <v>s1</v>
      </c>
      <c r="F27" s="30" t="s">
        <v>106</v>
      </c>
      <c r="G27" s="30" t="s">
        <v>112</v>
      </c>
      <c r="H27" s="30" t="s">
        <v>101</v>
      </c>
      <c r="I27" s="31" t="s">
        <v>104</v>
      </c>
      <c r="J27" s="33" t="str">
        <f t="shared" si="0"/>
        <v>PAE-13 a 17 anos-complemento-refrigerio-s1</v>
      </c>
      <c r="K27" s="9">
        <v>2180</v>
      </c>
      <c r="L27" s="8" t="s">
        <v>120</v>
      </c>
      <c r="M27" s="34"/>
      <c r="N27" s="54">
        <f t="shared" si="1"/>
        <v>2373.0607999999997</v>
      </c>
    </row>
    <row r="28" spans="1:16" ht="17.100000000000001" customHeight="1" x14ac:dyDescent="0.2">
      <c r="A28" s="18" t="s">
        <v>38</v>
      </c>
      <c r="B28" s="9">
        <v>3475</v>
      </c>
      <c r="C28" s="8" t="s">
        <v>24</v>
      </c>
      <c r="D28" s="9"/>
      <c r="E28" s="31" t="str">
        <f t="shared" si="2"/>
        <v>s1</v>
      </c>
      <c r="F28" s="30" t="s">
        <v>106</v>
      </c>
      <c r="G28" s="30" t="s">
        <v>112</v>
      </c>
      <c r="H28" s="31" t="s">
        <v>102</v>
      </c>
      <c r="I28" s="30" t="s">
        <v>103</v>
      </c>
      <c r="J28" s="33" t="str">
        <f t="shared" si="0"/>
        <v>PAE-13 a 17 anos-almuerzo-preparado en sitio-s1</v>
      </c>
      <c r="K28" s="9">
        <v>3475</v>
      </c>
      <c r="L28" s="8" t="s">
        <v>120</v>
      </c>
      <c r="M28" s="34"/>
      <c r="N28" s="54">
        <f t="shared" si="1"/>
        <v>3782.7460000000001</v>
      </c>
    </row>
    <row r="29" spans="1:16" x14ac:dyDescent="0.2">
      <c r="B29" s="2"/>
      <c r="C29" s="2"/>
      <c r="E29" s="2"/>
    </row>
    <row r="30" spans="1:16" x14ac:dyDescent="0.2">
      <c r="B30" s="2"/>
      <c r="C30" s="2"/>
      <c r="E30" s="2"/>
    </row>
    <row r="31" spans="1:16" x14ac:dyDescent="0.2">
      <c r="B31" s="2"/>
      <c r="C31" s="2"/>
      <c r="E31" s="2"/>
    </row>
    <row r="32" spans="1:16" x14ac:dyDescent="0.2">
      <c r="B32" s="2"/>
      <c r="C32" s="2"/>
      <c r="D32" s="2"/>
      <c r="E32" s="2"/>
    </row>
    <row r="33" spans="1:14" ht="36" customHeight="1" x14ac:dyDescent="0.2">
      <c r="A33" s="25" t="s">
        <v>1</v>
      </c>
      <c r="B33" s="24" t="s">
        <v>11</v>
      </c>
      <c r="C33" s="24"/>
      <c r="D33" s="24" t="s">
        <v>20</v>
      </c>
      <c r="E33" s="2"/>
    </row>
    <row r="34" spans="1:14" ht="25.5" x14ac:dyDescent="0.2">
      <c r="A34" s="20" t="s">
        <v>19</v>
      </c>
      <c r="B34" s="19" t="s">
        <v>18</v>
      </c>
      <c r="C34" s="3" t="s">
        <v>22</v>
      </c>
      <c r="D34" s="3" t="s">
        <v>26</v>
      </c>
      <c r="E34" s="41" t="s">
        <v>110</v>
      </c>
      <c r="F34" s="41" t="s">
        <v>119</v>
      </c>
      <c r="G34" s="41" t="s">
        <v>107</v>
      </c>
      <c r="H34" s="41" t="s">
        <v>108</v>
      </c>
      <c r="I34" s="41" t="s">
        <v>109</v>
      </c>
      <c r="J34" s="41" t="s">
        <v>118</v>
      </c>
      <c r="K34" s="42" t="s">
        <v>18</v>
      </c>
      <c r="L34" s="41" t="s">
        <v>22</v>
      </c>
      <c r="M34" s="41" t="s">
        <v>26</v>
      </c>
      <c r="N34" s="42" t="s">
        <v>134</v>
      </c>
    </row>
    <row r="35" spans="1:14" ht="17.100000000000001" customHeight="1" x14ac:dyDescent="0.2">
      <c r="A35" s="18" t="s">
        <v>39</v>
      </c>
      <c r="B35" s="9">
        <v>1752</v>
      </c>
      <c r="C35" s="8" t="s">
        <v>24</v>
      </c>
      <c r="D35" s="9"/>
      <c r="E35" s="30" t="s">
        <v>113</v>
      </c>
      <c r="F35" s="30" t="s">
        <v>106</v>
      </c>
      <c r="G35" s="30" t="s">
        <v>99</v>
      </c>
      <c r="H35" s="30" t="s">
        <v>101</v>
      </c>
      <c r="I35" s="30" t="s">
        <v>103</v>
      </c>
      <c r="J35" s="33" t="str">
        <f>+CONCATENATE(F35,"-",G35,"-",H35,"-",I35,"-",E35)</f>
        <v>PAE-3 a 5 anos-complemento-preparado en sitio-s2</v>
      </c>
      <c r="K35" s="9">
        <v>1752</v>
      </c>
      <c r="L35" s="8" t="s">
        <v>120</v>
      </c>
      <c r="M35" s="34"/>
      <c r="N35" s="55">
        <f>K35*1.08856</f>
        <v>1907.1571199999998</v>
      </c>
    </row>
    <row r="36" spans="1:14" ht="17.100000000000001" customHeight="1" x14ac:dyDescent="0.2">
      <c r="A36" s="18" t="s">
        <v>40</v>
      </c>
      <c r="B36" s="9">
        <v>1504</v>
      </c>
      <c r="C36" s="8" t="s">
        <v>24</v>
      </c>
      <c r="D36" s="9"/>
      <c r="E36" s="30" t="s">
        <v>113</v>
      </c>
      <c r="F36" s="30" t="s">
        <v>106</v>
      </c>
      <c r="G36" s="30" t="s">
        <v>99</v>
      </c>
      <c r="H36" s="30" t="s">
        <v>101</v>
      </c>
      <c r="I36" s="31" t="s">
        <v>104</v>
      </c>
      <c r="J36" s="33" t="str">
        <f t="shared" ref="J36:J46" si="3">+CONCATENATE(F36,"-",G36,"-",H36,"-",I36,"-",E36)</f>
        <v>PAE-3 a 5 anos-complemento-refrigerio-s2</v>
      </c>
      <c r="K36" s="9">
        <v>1504</v>
      </c>
      <c r="L36" s="8" t="s">
        <v>120</v>
      </c>
      <c r="M36" s="34"/>
      <c r="N36" s="55">
        <f t="shared" ref="N36:N46" si="4">K36*1.08856</f>
        <v>1637.19424</v>
      </c>
    </row>
    <row r="37" spans="1:14" ht="17.100000000000001" customHeight="1" x14ac:dyDescent="0.2">
      <c r="A37" s="18" t="s">
        <v>41</v>
      </c>
      <c r="B37" s="9">
        <v>2467</v>
      </c>
      <c r="C37" s="8" t="s">
        <v>24</v>
      </c>
      <c r="D37" s="9"/>
      <c r="E37" s="30" t="s">
        <v>113</v>
      </c>
      <c r="F37" s="30" t="s">
        <v>106</v>
      </c>
      <c r="G37" s="30" t="s">
        <v>99</v>
      </c>
      <c r="H37" s="31" t="s">
        <v>102</v>
      </c>
      <c r="I37" s="30" t="s">
        <v>103</v>
      </c>
      <c r="J37" s="33" t="str">
        <f t="shared" si="3"/>
        <v>PAE-3 a 5 anos-almuerzo-preparado en sitio-s2</v>
      </c>
      <c r="K37" s="9">
        <v>2467</v>
      </c>
      <c r="L37" s="8" t="s">
        <v>120</v>
      </c>
      <c r="M37" s="34"/>
      <c r="N37" s="55">
        <f t="shared" si="4"/>
        <v>2685.4775199999999</v>
      </c>
    </row>
    <row r="38" spans="1:14" ht="17.100000000000001" customHeight="1" x14ac:dyDescent="0.2">
      <c r="A38" s="18" t="s">
        <v>42</v>
      </c>
      <c r="B38" s="9">
        <v>1969</v>
      </c>
      <c r="C38" s="8" t="s">
        <v>24</v>
      </c>
      <c r="D38" s="9"/>
      <c r="E38" s="30" t="s">
        <v>113</v>
      </c>
      <c r="F38" s="30" t="s">
        <v>106</v>
      </c>
      <c r="G38" s="30" t="s">
        <v>100</v>
      </c>
      <c r="H38" s="30" t="s">
        <v>101</v>
      </c>
      <c r="I38" s="30" t="s">
        <v>103</v>
      </c>
      <c r="J38" s="33" t="str">
        <f>+CONCATENATE(F38,"-",G38,"-",H38,"-",I38,"-",E38)</f>
        <v>PAE-6 a 8 anos-complemento-preparado en sitio-s2</v>
      </c>
      <c r="K38" s="9">
        <v>1969</v>
      </c>
      <c r="L38" s="8" t="s">
        <v>120</v>
      </c>
      <c r="M38" s="34"/>
      <c r="N38" s="55">
        <f t="shared" si="4"/>
        <v>2143.37464</v>
      </c>
    </row>
    <row r="39" spans="1:14" ht="17.100000000000001" customHeight="1" x14ac:dyDescent="0.2">
      <c r="A39" s="18" t="s">
        <v>43</v>
      </c>
      <c r="B39" s="9">
        <v>1598</v>
      </c>
      <c r="C39" s="8" t="s">
        <v>24</v>
      </c>
      <c r="D39" s="9"/>
      <c r="E39" s="30" t="s">
        <v>113</v>
      </c>
      <c r="F39" s="30" t="s">
        <v>106</v>
      </c>
      <c r="G39" s="30" t="s">
        <v>100</v>
      </c>
      <c r="H39" s="30" t="s">
        <v>101</v>
      </c>
      <c r="I39" s="31" t="s">
        <v>104</v>
      </c>
      <c r="J39" s="33" t="str">
        <f t="shared" si="3"/>
        <v>PAE-6 a 8 anos-complemento-refrigerio-s2</v>
      </c>
      <c r="K39" s="9">
        <v>1598</v>
      </c>
      <c r="L39" s="8" t="s">
        <v>120</v>
      </c>
      <c r="M39" s="34"/>
      <c r="N39" s="55">
        <f t="shared" si="4"/>
        <v>1739.5188799999999</v>
      </c>
    </row>
    <row r="40" spans="1:14" ht="17.100000000000001" customHeight="1" x14ac:dyDescent="0.2">
      <c r="A40" s="18" t="s">
        <v>44</v>
      </c>
      <c r="B40" s="9">
        <v>2657</v>
      </c>
      <c r="C40" s="8" t="s">
        <v>24</v>
      </c>
      <c r="D40" s="9"/>
      <c r="E40" s="30" t="s">
        <v>113</v>
      </c>
      <c r="F40" s="30" t="s">
        <v>106</v>
      </c>
      <c r="G40" s="30" t="s">
        <v>100</v>
      </c>
      <c r="H40" s="31" t="s">
        <v>102</v>
      </c>
      <c r="I40" s="30" t="s">
        <v>103</v>
      </c>
      <c r="J40" s="33" t="str">
        <f t="shared" si="3"/>
        <v>PAE-6 a 8 anos-almuerzo-preparado en sitio-s2</v>
      </c>
      <c r="K40" s="9">
        <v>2657</v>
      </c>
      <c r="L40" s="8" t="s">
        <v>120</v>
      </c>
      <c r="M40" s="34"/>
      <c r="N40" s="55">
        <f t="shared" si="4"/>
        <v>2892.3039199999998</v>
      </c>
    </row>
    <row r="41" spans="1:14" ht="17.100000000000001" customHeight="1" x14ac:dyDescent="0.2">
      <c r="A41" s="18" t="s">
        <v>45</v>
      </c>
      <c r="B41" s="9">
        <v>2213</v>
      </c>
      <c r="C41" s="8" t="s">
        <v>24</v>
      </c>
      <c r="D41" s="9"/>
      <c r="E41" s="30" t="s">
        <v>113</v>
      </c>
      <c r="F41" s="30" t="s">
        <v>106</v>
      </c>
      <c r="G41" s="30" t="s">
        <v>111</v>
      </c>
      <c r="H41" s="30" t="s">
        <v>101</v>
      </c>
      <c r="I41" s="30" t="s">
        <v>103</v>
      </c>
      <c r="J41" s="33" t="str">
        <f t="shared" si="3"/>
        <v>PAE-9 a 12 anos-complemento-preparado en sitio-s2</v>
      </c>
      <c r="K41" s="9">
        <v>2213</v>
      </c>
      <c r="L41" s="8" t="s">
        <v>120</v>
      </c>
      <c r="M41" s="34"/>
      <c r="N41" s="55">
        <f t="shared" si="4"/>
        <v>2408.9832799999999</v>
      </c>
    </row>
    <row r="42" spans="1:14" ht="17.100000000000001" customHeight="1" x14ac:dyDescent="0.2">
      <c r="A42" s="18" t="s">
        <v>46</v>
      </c>
      <c r="B42" s="9">
        <v>1864</v>
      </c>
      <c r="C42" s="8" t="s">
        <v>24</v>
      </c>
      <c r="D42" s="9"/>
      <c r="E42" s="30" t="s">
        <v>113</v>
      </c>
      <c r="F42" s="30" t="s">
        <v>106</v>
      </c>
      <c r="G42" s="30" t="s">
        <v>111</v>
      </c>
      <c r="H42" s="30" t="s">
        <v>101</v>
      </c>
      <c r="I42" s="31" t="s">
        <v>104</v>
      </c>
      <c r="J42" s="33" t="str">
        <f t="shared" si="3"/>
        <v>PAE-9 a 12 anos-complemento-refrigerio-s2</v>
      </c>
      <c r="K42" s="9">
        <v>1864</v>
      </c>
      <c r="L42" s="8" t="s">
        <v>120</v>
      </c>
      <c r="M42" s="34"/>
      <c r="N42" s="55">
        <f t="shared" si="4"/>
        <v>2029.07584</v>
      </c>
    </row>
    <row r="43" spans="1:14" ht="17.100000000000001" customHeight="1" x14ac:dyDescent="0.2">
      <c r="A43" s="18" t="s">
        <v>47</v>
      </c>
      <c r="B43" s="59">
        <v>3033</v>
      </c>
      <c r="C43" s="8" t="s">
        <v>24</v>
      </c>
      <c r="D43" s="9"/>
      <c r="E43" s="30" t="s">
        <v>113</v>
      </c>
      <c r="F43" s="30" t="s">
        <v>106</v>
      </c>
      <c r="G43" s="30" t="s">
        <v>111</v>
      </c>
      <c r="H43" s="31" t="s">
        <v>102</v>
      </c>
      <c r="I43" s="30" t="s">
        <v>103</v>
      </c>
      <c r="J43" s="33" t="str">
        <f t="shared" si="3"/>
        <v>PAE-9 a 12 anos-almuerzo-preparado en sitio-s2</v>
      </c>
      <c r="K43" s="9">
        <v>3033</v>
      </c>
      <c r="L43" s="8" t="s">
        <v>120</v>
      </c>
      <c r="M43" s="34"/>
      <c r="N43" s="55">
        <f t="shared" si="4"/>
        <v>3301.60248</v>
      </c>
    </row>
    <row r="44" spans="1:14" ht="17.100000000000001" customHeight="1" x14ac:dyDescent="0.2">
      <c r="A44" s="18" t="s">
        <v>48</v>
      </c>
      <c r="B44" s="9">
        <v>2488</v>
      </c>
      <c r="C44" s="8" t="s">
        <v>24</v>
      </c>
      <c r="D44" s="9"/>
      <c r="E44" s="30" t="s">
        <v>113</v>
      </c>
      <c r="F44" s="30" t="s">
        <v>106</v>
      </c>
      <c r="G44" s="30" t="s">
        <v>112</v>
      </c>
      <c r="H44" s="30" t="s">
        <v>101</v>
      </c>
      <c r="I44" s="30" t="s">
        <v>103</v>
      </c>
      <c r="J44" s="33" t="str">
        <f t="shared" si="3"/>
        <v>PAE-13 a 17 anos-complemento-preparado en sitio-s2</v>
      </c>
      <c r="K44" s="9">
        <v>2488</v>
      </c>
      <c r="L44" s="8" t="s">
        <v>120</v>
      </c>
      <c r="M44" s="34"/>
      <c r="N44" s="55">
        <f t="shared" si="4"/>
        <v>2708.3372799999997</v>
      </c>
    </row>
    <row r="45" spans="1:14" ht="17.100000000000001" customHeight="1" x14ac:dyDescent="0.2">
      <c r="A45" s="18" t="s">
        <v>49</v>
      </c>
      <c r="B45" s="9">
        <v>2180</v>
      </c>
      <c r="C45" s="8" t="s">
        <v>24</v>
      </c>
      <c r="D45" s="9"/>
      <c r="E45" s="30" t="s">
        <v>113</v>
      </c>
      <c r="F45" s="30" t="s">
        <v>106</v>
      </c>
      <c r="G45" s="30" t="s">
        <v>112</v>
      </c>
      <c r="H45" s="30" t="s">
        <v>101</v>
      </c>
      <c r="I45" s="31" t="s">
        <v>104</v>
      </c>
      <c r="J45" s="33" t="str">
        <f t="shared" si="3"/>
        <v>PAE-13 a 17 anos-complemento-refrigerio-s2</v>
      </c>
      <c r="K45" s="9">
        <v>2180</v>
      </c>
      <c r="L45" s="8" t="s">
        <v>120</v>
      </c>
      <c r="M45" s="34"/>
      <c r="N45" s="55">
        <f t="shared" si="4"/>
        <v>2373.0607999999997</v>
      </c>
    </row>
    <row r="46" spans="1:14" ht="17.100000000000001" customHeight="1" x14ac:dyDescent="0.2">
      <c r="A46" s="18" t="s">
        <v>50</v>
      </c>
      <c r="B46" s="9">
        <v>3475</v>
      </c>
      <c r="C46" s="8" t="s">
        <v>24</v>
      </c>
      <c r="D46" s="9"/>
      <c r="E46" s="30" t="s">
        <v>113</v>
      </c>
      <c r="F46" s="30" t="s">
        <v>106</v>
      </c>
      <c r="G46" s="30" t="s">
        <v>112</v>
      </c>
      <c r="H46" s="31" t="s">
        <v>102</v>
      </c>
      <c r="I46" s="30" t="s">
        <v>103</v>
      </c>
      <c r="J46" s="33" t="str">
        <f t="shared" si="3"/>
        <v>PAE-13 a 17 anos-almuerzo-preparado en sitio-s2</v>
      </c>
      <c r="K46" s="9">
        <v>3475</v>
      </c>
      <c r="L46" s="8" t="s">
        <v>120</v>
      </c>
      <c r="M46" s="34"/>
      <c r="N46" s="55">
        <f t="shared" si="4"/>
        <v>3782.7460000000001</v>
      </c>
    </row>
    <row r="47" spans="1:14" x14ac:dyDescent="0.2">
      <c r="B47" s="2"/>
      <c r="D47" s="2"/>
    </row>
    <row r="48" spans="1:14" x14ac:dyDescent="0.2">
      <c r="B48" s="2"/>
      <c r="C48" s="2"/>
      <c r="D48" s="2"/>
    </row>
    <row r="49" spans="1:14" ht="36" customHeight="1" x14ac:dyDescent="0.2">
      <c r="A49" s="25" t="s">
        <v>7</v>
      </c>
      <c r="B49" s="21" t="s">
        <v>12</v>
      </c>
      <c r="C49" s="21"/>
      <c r="D49" s="21" t="s">
        <v>20</v>
      </c>
    </row>
    <row r="50" spans="1:14" ht="25.5" x14ac:dyDescent="0.2">
      <c r="A50" s="20" t="s">
        <v>19</v>
      </c>
      <c r="B50" s="19" t="s">
        <v>18</v>
      </c>
      <c r="C50" s="3" t="s">
        <v>22</v>
      </c>
      <c r="D50" s="3" t="s">
        <v>26</v>
      </c>
      <c r="E50" s="41" t="s">
        <v>110</v>
      </c>
      <c r="F50" s="41" t="s">
        <v>119</v>
      </c>
      <c r="G50" s="41" t="s">
        <v>107</v>
      </c>
      <c r="H50" s="41" t="s">
        <v>108</v>
      </c>
      <c r="I50" s="41" t="s">
        <v>109</v>
      </c>
      <c r="J50" s="41" t="s">
        <v>118</v>
      </c>
      <c r="K50" s="42" t="s">
        <v>18</v>
      </c>
      <c r="L50" s="41" t="s">
        <v>22</v>
      </c>
      <c r="M50" s="42" t="s">
        <v>26</v>
      </c>
      <c r="N50" s="42" t="s">
        <v>134</v>
      </c>
    </row>
    <row r="51" spans="1:14" ht="17.100000000000001" customHeight="1" x14ac:dyDescent="0.2">
      <c r="A51" s="18" t="s">
        <v>51</v>
      </c>
      <c r="B51" s="29">
        <v>1550</v>
      </c>
      <c r="C51" s="8" t="s">
        <v>25</v>
      </c>
      <c r="D51" s="34"/>
      <c r="E51" s="36" t="s">
        <v>114</v>
      </c>
      <c r="F51" s="35" t="s">
        <v>106</v>
      </c>
      <c r="G51" s="30" t="s">
        <v>99</v>
      </c>
      <c r="H51" s="30" t="s">
        <v>101</v>
      </c>
      <c r="I51" s="38" t="s">
        <v>103</v>
      </c>
      <c r="J51" s="40" t="str">
        <f>+CONCATENATE(F51,"-",G51,"-",H51,"-",I51,"-",E51)</f>
        <v>PAE-3 a 5 anos-complemento-preparado en sitio-s3</v>
      </c>
      <c r="K51" s="29">
        <v>1550</v>
      </c>
      <c r="L51" s="43" t="s">
        <v>121</v>
      </c>
      <c r="M51" s="56"/>
      <c r="N51" s="55">
        <f>K51*1.08856</f>
        <v>1687.268</v>
      </c>
    </row>
    <row r="52" spans="1:14" ht="17.100000000000001" customHeight="1" x14ac:dyDescent="0.2">
      <c r="A52" s="18" t="s">
        <v>52</v>
      </c>
      <c r="B52" s="29">
        <v>1309</v>
      </c>
      <c r="C52" s="8" t="s">
        <v>25</v>
      </c>
      <c r="D52" s="34"/>
      <c r="E52" s="36" t="s">
        <v>114</v>
      </c>
      <c r="F52" s="35" t="s">
        <v>106</v>
      </c>
      <c r="G52" s="30" t="s">
        <v>99</v>
      </c>
      <c r="H52" s="30" t="s">
        <v>101</v>
      </c>
      <c r="I52" s="39" t="s">
        <v>104</v>
      </c>
      <c r="J52" s="40" t="str">
        <f t="shared" ref="J52:J62" si="5">+CONCATENATE(F52,"-",G52,"-",H52,"-",I52,"-",E52)</f>
        <v>PAE-3 a 5 anos-complemento-refrigerio-s3</v>
      </c>
      <c r="K52" s="29">
        <v>1309</v>
      </c>
      <c r="L52" s="43" t="s">
        <v>121</v>
      </c>
      <c r="M52" s="56"/>
      <c r="N52" s="55">
        <f t="shared" ref="N52:N62" si="6">K52*1.08856</f>
        <v>1424.9250399999999</v>
      </c>
    </row>
    <row r="53" spans="1:14" ht="17.100000000000001" customHeight="1" x14ac:dyDescent="0.2">
      <c r="A53" s="18" t="s">
        <v>53</v>
      </c>
      <c r="B53" s="29">
        <v>2305</v>
      </c>
      <c r="C53" s="8" t="s">
        <v>25</v>
      </c>
      <c r="D53" s="34"/>
      <c r="E53" s="36" t="s">
        <v>114</v>
      </c>
      <c r="F53" s="35" t="s">
        <v>106</v>
      </c>
      <c r="G53" s="30" t="s">
        <v>99</v>
      </c>
      <c r="H53" s="31" t="s">
        <v>102</v>
      </c>
      <c r="I53" s="38" t="s">
        <v>103</v>
      </c>
      <c r="J53" s="40" t="str">
        <f t="shared" si="5"/>
        <v>PAE-3 a 5 anos-almuerzo-preparado en sitio-s3</v>
      </c>
      <c r="K53" s="29">
        <v>2305</v>
      </c>
      <c r="L53" s="43" t="s">
        <v>121</v>
      </c>
      <c r="M53" s="56"/>
      <c r="N53" s="55">
        <f t="shared" si="6"/>
        <v>2509.1307999999999</v>
      </c>
    </row>
    <row r="54" spans="1:14" ht="17.100000000000001" customHeight="1" x14ac:dyDescent="0.2">
      <c r="A54" s="18" t="s">
        <v>54</v>
      </c>
      <c r="B54" s="29">
        <v>1849</v>
      </c>
      <c r="C54" s="8" t="s">
        <v>25</v>
      </c>
      <c r="D54" s="34"/>
      <c r="E54" s="36" t="s">
        <v>114</v>
      </c>
      <c r="F54" s="35" t="s">
        <v>106</v>
      </c>
      <c r="G54" s="30" t="s">
        <v>100</v>
      </c>
      <c r="H54" s="30" t="s">
        <v>101</v>
      </c>
      <c r="I54" s="38" t="s">
        <v>103</v>
      </c>
      <c r="J54" s="40" t="str">
        <f t="shared" si="5"/>
        <v>PAE-6 a 8 anos-complemento-preparado en sitio-s3</v>
      </c>
      <c r="K54" s="29">
        <v>1849</v>
      </c>
      <c r="L54" s="43" t="s">
        <v>121</v>
      </c>
      <c r="M54" s="56"/>
      <c r="N54" s="55">
        <f t="shared" si="6"/>
        <v>2012.7474399999999</v>
      </c>
    </row>
    <row r="55" spans="1:14" ht="17.100000000000001" customHeight="1" x14ac:dyDescent="0.2">
      <c r="A55" s="18" t="s">
        <v>55</v>
      </c>
      <c r="B55" s="29">
        <v>1299</v>
      </c>
      <c r="C55" s="8" t="s">
        <v>25</v>
      </c>
      <c r="D55" s="34"/>
      <c r="E55" s="36" t="s">
        <v>114</v>
      </c>
      <c r="F55" s="35" t="s">
        <v>106</v>
      </c>
      <c r="G55" s="30" t="s">
        <v>100</v>
      </c>
      <c r="H55" s="30" t="s">
        <v>101</v>
      </c>
      <c r="I55" s="39" t="s">
        <v>104</v>
      </c>
      <c r="J55" s="40" t="str">
        <f t="shared" si="5"/>
        <v>PAE-6 a 8 anos-complemento-refrigerio-s3</v>
      </c>
      <c r="K55" s="29">
        <v>1299</v>
      </c>
      <c r="L55" s="43" t="s">
        <v>121</v>
      </c>
      <c r="M55" s="56"/>
      <c r="N55" s="55">
        <f t="shared" si="6"/>
        <v>1414.03944</v>
      </c>
    </row>
    <row r="56" spans="1:14" ht="17.100000000000001" customHeight="1" x14ac:dyDescent="0.2">
      <c r="A56" s="18" t="s">
        <v>56</v>
      </c>
      <c r="B56" s="29">
        <v>2617</v>
      </c>
      <c r="C56" s="8" t="s">
        <v>25</v>
      </c>
      <c r="D56" s="34"/>
      <c r="E56" s="36" t="s">
        <v>114</v>
      </c>
      <c r="F56" s="35" t="s">
        <v>106</v>
      </c>
      <c r="G56" s="30" t="s">
        <v>100</v>
      </c>
      <c r="H56" s="31" t="s">
        <v>102</v>
      </c>
      <c r="I56" s="38" t="s">
        <v>103</v>
      </c>
      <c r="J56" s="40" t="str">
        <f t="shared" si="5"/>
        <v>PAE-6 a 8 anos-almuerzo-preparado en sitio-s3</v>
      </c>
      <c r="K56" s="29">
        <v>2617</v>
      </c>
      <c r="L56" s="43" t="s">
        <v>121</v>
      </c>
      <c r="M56" s="56"/>
      <c r="N56" s="55">
        <f t="shared" si="6"/>
        <v>2848.76152</v>
      </c>
    </row>
    <row r="57" spans="1:14" ht="17.100000000000001" customHeight="1" x14ac:dyDescent="0.2">
      <c r="A57" s="18" t="s">
        <v>57</v>
      </c>
      <c r="B57" s="29">
        <v>2037</v>
      </c>
      <c r="C57" s="8" t="s">
        <v>25</v>
      </c>
      <c r="D57" s="34"/>
      <c r="E57" s="36" t="s">
        <v>114</v>
      </c>
      <c r="F57" s="35" t="s">
        <v>106</v>
      </c>
      <c r="G57" s="30" t="s">
        <v>111</v>
      </c>
      <c r="H57" s="30" t="s">
        <v>101</v>
      </c>
      <c r="I57" s="38" t="s">
        <v>103</v>
      </c>
      <c r="J57" s="40" t="str">
        <f t="shared" si="5"/>
        <v>PAE-9 a 12 anos-complemento-preparado en sitio-s3</v>
      </c>
      <c r="K57" s="29">
        <v>2037</v>
      </c>
      <c r="L57" s="43" t="s">
        <v>121</v>
      </c>
      <c r="M57" s="56"/>
      <c r="N57" s="55">
        <f t="shared" si="6"/>
        <v>2217.3967199999997</v>
      </c>
    </row>
    <row r="58" spans="1:14" ht="17.100000000000001" customHeight="1" x14ac:dyDescent="0.2">
      <c r="A58" s="18" t="s">
        <v>58</v>
      </c>
      <c r="B58" s="29">
        <v>1705</v>
      </c>
      <c r="C58" s="8" t="s">
        <v>25</v>
      </c>
      <c r="D58" s="34"/>
      <c r="E58" s="36" t="s">
        <v>114</v>
      </c>
      <c r="F58" s="35" t="s">
        <v>106</v>
      </c>
      <c r="G58" s="30" t="s">
        <v>111</v>
      </c>
      <c r="H58" s="30" t="s">
        <v>101</v>
      </c>
      <c r="I58" s="39" t="s">
        <v>104</v>
      </c>
      <c r="J58" s="40" t="str">
        <f t="shared" si="5"/>
        <v>PAE-9 a 12 anos-complemento-refrigerio-s3</v>
      </c>
      <c r="K58" s="29">
        <v>1705</v>
      </c>
      <c r="L58" s="43" t="s">
        <v>121</v>
      </c>
      <c r="M58" s="56"/>
      <c r="N58" s="55">
        <f t="shared" si="6"/>
        <v>1855.9947999999999</v>
      </c>
    </row>
    <row r="59" spans="1:14" ht="17.100000000000001" customHeight="1" x14ac:dyDescent="0.2">
      <c r="A59" s="18" t="s">
        <v>59</v>
      </c>
      <c r="B59" s="29">
        <v>3150</v>
      </c>
      <c r="C59" s="8" t="s">
        <v>25</v>
      </c>
      <c r="D59" s="34"/>
      <c r="E59" s="36" t="s">
        <v>114</v>
      </c>
      <c r="F59" s="35" t="s">
        <v>106</v>
      </c>
      <c r="G59" s="30" t="s">
        <v>111</v>
      </c>
      <c r="H59" s="31" t="s">
        <v>102</v>
      </c>
      <c r="I59" s="38" t="s">
        <v>103</v>
      </c>
      <c r="J59" s="40" t="str">
        <f t="shared" si="5"/>
        <v>PAE-9 a 12 anos-almuerzo-preparado en sitio-s3</v>
      </c>
      <c r="K59" s="29">
        <v>3150</v>
      </c>
      <c r="L59" s="43" t="s">
        <v>121</v>
      </c>
      <c r="M59" s="56"/>
      <c r="N59" s="55">
        <f t="shared" si="6"/>
        <v>3428.9639999999999</v>
      </c>
    </row>
    <row r="60" spans="1:14" ht="17.100000000000001" customHeight="1" x14ac:dyDescent="0.2">
      <c r="A60" s="18" t="s">
        <v>60</v>
      </c>
      <c r="B60" s="29">
        <v>2300</v>
      </c>
      <c r="C60" s="8" t="s">
        <v>25</v>
      </c>
      <c r="D60" s="34"/>
      <c r="E60" s="36" t="s">
        <v>114</v>
      </c>
      <c r="F60" s="35" t="s">
        <v>106</v>
      </c>
      <c r="G60" s="30" t="s">
        <v>112</v>
      </c>
      <c r="H60" s="30" t="s">
        <v>101</v>
      </c>
      <c r="I60" s="38" t="s">
        <v>103</v>
      </c>
      <c r="J60" s="40" t="str">
        <f t="shared" si="5"/>
        <v>PAE-13 a 17 anos-complemento-preparado en sitio-s3</v>
      </c>
      <c r="K60" s="29">
        <v>2300</v>
      </c>
      <c r="L60" s="43" t="s">
        <v>121</v>
      </c>
      <c r="M60" s="56"/>
      <c r="N60" s="55">
        <f t="shared" si="6"/>
        <v>2503.6880000000001</v>
      </c>
    </row>
    <row r="61" spans="1:14" ht="17.100000000000001" customHeight="1" x14ac:dyDescent="0.2">
      <c r="A61" s="18" t="s">
        <v>61</v>
      </c>
      <c r="B61" s="29">
        <v>2100</v>
      </c>
      <c r="C61" s="8" t="s">
        <v>25</v>
      </c>
      <c r="D61" s="34"/>
      <c r="E61" s="36" t="s">
        <v>114</v>
      </c>
      <c r="F61" s="35" t="s">
        <v>106</v>
      </c>
      <c r="G61" s="30" t="s">
        <v>112</v>
      </c>
      <c r="H61" s="30" t="s">
        <v>101</v>
      </c>
      <c r="I61" s="39" t="s">
        <v>104</v>
      </c>
      <c r="J61" s="40" t="str">
        <f t="shared" si="5"/>
        <v>PAE-13 a 17 anos-complemento-refrigerio-s3</v>
      </c>
      <c r="K61" s="29">
        <v>2100</v>
      </c>
      <c r="L61" s="43" t="s">
        <v>121</v>
      </c>
      <c r="M61" s="56"/>
      <c r="N61" s="55">
        <f t="shared" si="6"/>
        <v>2285.9760000000001</v>
      </c>
    </row>
    <row r="62" spans="1:14" ht="17.100000000000001" customHeight="1" x14ac:dyDescent="0.2">
      <c r="A62" s="18" t="s">
        <v>62</v>
      </c>
      <c r="B62" s="29">
        <v>3100</v>
      </c>
      <c r="C62" s="8" t="s">
        <v>25</v>
      </c>
      <c r="D62" s="34"/>
      <c r="E62" s="36" t="s">
        <v>114</v>
      </c>
      <c r="F62" s="35" t="s">
        <v>106</v>
      </c>
      <c r="G62" s="30" t="s">
        <v>112</v>
      </c>
      <c r="H62" s="31" t="s">
        <v>102</v>
      </c>
      <c r="I62" s="38" t="s">
        <v>103</v>
      </c>
      <c r="J62" s="40" t="str">
        <f t="shared" si="5"/>
        <v>PAE-13 a 17 anos-almuerzo-preparado en sitio-s3</v>
      </c>
      <c r="K62" s="29">
        <v>3100</v>
      </c>
      <c r="L62" s="43" t="s">
        <v>121</v>
      </c>
      <c r="M62" s="56"/>
      <c r="N62" s="55">
        <f t="shared" si="6"/>
        <v>3374.5360000000001</v>
      </c>
    </row>
    <row r="63" spans="1:14" x14ac:dyDescent="0.2">
      <c r="B63" s="2"/>
      <c r="D63" s="2"/>
    </row>
    <row r="64" spans="1:14" x14ac:dyDescent="0.2">
      <c r="B64" s="2"/>
      <c r="C64" s="2"/>
      <c r="D64" s="2"/>
    </row>
    <row r="65" spans="1:14" ht="36" customHeight="1" x14ac:dyDescent="0.2">
      <c r="A65" s="25" t="s">
        <v>8</v>
      </c>
      <c r="B65" s="24" t="s">
        <v>13</v>
      </c>
      <c r="C65" s="22"/>
      <c r="D65" s="21" t="s">
        <v>20</v>
      </c>
    </row>
    <row r="66" spans="1:14" ht="25.5" customHeight="1" x14ac:dyDescent="0.2">
      <c r="A66" s="20" t="s">
        <v>19</v>
      </c>
      <c r="B66" s="19" t="s">
        <v>18</v>
      </c>
      <c r="C66" s="3" t="s">
        <v>22</v>
      </c>
      <c r="D66" s="3" t="s">
        <v>26</v>
      </c>
      <c r="E66" s="41" t="s">
        <v>110</v>
      </c>
      <c r="F66" s="41" t="s">
        <v>119</v>
      </c>
      <c r="G66" s="41" t="s">
        <v>107</v>
      </c>
      <c r="H66" s="41" t="s">
        <v>108</v>
      </c>
      <c r="I66" s="41" t="s">
        <v>109</v>
      </c>
      <c r="J66" s="41" t="s">
        <v>118</v>
      </c>
      <c r="K66" s="42" t="s">
        <v>18</v>
      </c>
      <c r="L66" s="41" t="s">
        <v>22</v>
      </c>
      <c r="M66" s="42" t="s">
        <v>26</v>
      </c>
      <c r="N66" s="42" t="s">
        <v>134</v>
      </c>
    </row>
    <row r="67" spans="1:14" ht="17.100000000000001" customHeight="1" x14ac:dyDescent="0.2">
      <c r="A67" s="18" t="s">
        <v>63</v>
      </c>
      <c r="B67" s="29">
        <v>1550</v>
      </c>
      <c r="C67" s="8" t="s">
        <v>25</v>
      </c>
      <c r="D67" s="34"/>
      <c r="E67" s="36" t="s">
        <v>115</v>
      </c>
      <c r="F67" s="37" t="s">
        <v>106</v>
      </c>
      <c r="G67" s="35" t="s">
        <v>99</v>
      </c>
      <c r="H67" s="30" t="s">
        <v>101</v>
      </c>
      <c r="I67" s="38" t="s">
        <v>103</v>
      </c>
      <c r="J67" s="40" t="str">
        <f>+CONCATENATE(F67,"-",G67,"-",H67,"-",I67,"-",E67)</f>
        <v>PAE-3 a 5 anos-complemento-preparado en sitio-s4</v>
      </c>
      <c r="K67" s="29">
        <v>1550</v>
      </c>
      <c r="L67" s="43" t="s">
        <v>121</v>
      </c>
      <c r="M67" s="56"/>
      <c r="N67" s="55">
        <f>K67*1.08856</f>
        <v>1687.268</v>
      </c>
    </row>
    <row r="68" spans="1:14" ht="17.100000000000001" customHeight="1" x14ac:dyDescent="0.2">
      <c r="A68" s="18" t="s">
        <v>64</v>
      </c>
      <c r="B68" s="29">
        <v>1185</v>
      </c>
      <c r="C68" s="8" t="s">
        <v>25</v>
      </c>
      <c r="D68" s="34"/>
      <c r="E68" s="36" t="s">
        <v>115</v>
      </c>
      <c r="F68" s="37" t="s">
        <v>106</v>
      </c>
      <c r="G68" s="35" t="s">
        <v>99</v>
      </c>
      <c r="H68" s="30" t="s">
        <v>101</v>
      </c>
      <c r="I68" s="39" t="s">
        <v>104</v>
      </c>
      <c r="J68" s="40" t="str">
        <f t="shared" ref="J68:J78" si="7">+CONCATENATE(F68,"-",G68,"-",H68,"-",I68,"-",E68)</f>
        <v>PAE-3 a 5 anos-complemento-refrigerio-s4</v>
      </c>
      <c r="K68" s="29">
        <v>1185</v>
      </c>
      <c r="L68" s="43" t="s">
        <v>121</v>
      </c>
      <c r="M68" s="56"/>
      <c r="N68" s="55">
        <f t="shared" ref="N68:N78" si="8">K68*1.08856</f>
        <v>1289.9436000000001</v>
      </c>
    </row>
    <row r="69" spans="1:14" ht="17.100000000000001" customHeight="1" x14ac:dyDescent="0.2">
      <c r="A69" s="18" t="s">
        <v>65</v>
      </c>
      <c r="B69" s="29">
        <v>2305</v>
      </c>
      <c r="C69" s="8" t="s">
        <v>25</v>
      </c>
      <c r="D69" s="34"/>
      <c r="E69" s="36" t="s">
        <v>115</v>
      </c>
      <c r="F69" s="37" t="s">
        <v>106</v>
      </c>
      <c r="G69" s="35" t="s">
        <v>99</v>
      </c>
      <c r="H69" s="31" t="s">
        <v>102</v>
      </c>
      <c r="I69" s="38" t="s">
        <v>103</v>
      </c>
      <c r="J69" s="40" t="str">
        <f t="shared" si="7"/>
        <v>PAE-3 a 5 anos-almuerzo-preparado en sitio-s4</v>
      </c>
      <c r="K69" s="29">
        <v>2305</v>
      </c>
      <c r="L69" s="43" t="s">
        <v>121</v>
      </c>
      <c r="M69" s="56"/>
      <c r="N69" s="55">
        <f t="shared" si="8"/>
        <v>2509.1307999999999</v>
      </c>
    </row>
    <row r="70" spans="1:14" ht="17.100000000000001" customHeight="1" x14ac:dyDescent="0.2">
      <c r="A70" s="18" t="s">
        <v>66</v>
      </c>
      <c r="B70" s="29">
        <v>1849</v>
      </c>
      <c r="C70" s="8" t="s">
        <v>25</v>
      </c>
      <c r="D70" s="34"/>
      <c r="E70" s="36" t="s">
        <v>115</v>
      </c>
      <c r="F70" s="37" t="s">
        <v>106</v>
      </c>
      <c r="G70" s="35" t="s">
        <v>100</v>
      </c>
      <c r="H70" s="30" t="s">
        <v>101</v>
      </c>
      <c r="I70" s="38" t="s">
        <v>103</v>
      </c>
      <c r="J70" s="40" t="str">
        <f t="shared" si="7"/>
        <v>PAE-6 a 8 anos-complemento-preparado en sitio-s4</v>
      </c>
      <c r="K70" s="29">
        <v>1849</v>
      </c>
      <c r="L70" s="43" t="s">
        <v>121</v>
      </c>
      <c r="M70" s="56"/>
      <c r="N70" s="55">
        <f t="shared" si="8"/>
        <v>2012.7474399999999</v>
      </c>
    </row>
    <row r="71" spans="1:14" ht="17.100000000000001" customHeight="1" x14ac:dyDescent="0.2">
      <c r="A71" s="18" t="s">
        <v>67</v>
      </c>
      <c r="B71" s="29">
        <v>1217</v>
      </c>
      <c r="C71" s="8" t="s">
        <v>25</v>
      </c>
      <c r="D71" s="34"/>
      <c r="E71" s="36" t="s">
        <v>115</v>
      </c>
      <c r="F71" s="37" t="s">
        <v>106</v>
      </c>
      <c r="G71" s="35" t="s">
        <v>100</v>
      </c>
      <c r="H71" s="30" t="s">
        <v>101</v>
      </c>
      <c r="I71" s="39" t="s">
        <v>104</v>
      </c>
      <c r="J71" s="40" t="str">
        <f t="shared" si="7"/>
        <v>PAE-6 a 8 anos-complemento-refrigerio-s4</v>
      </c>
      <c r="K71" s="29">
        <v>1217</v>
      </c>
      <c r="L71" s="43" t="s">
        <v>121</v>
      </c>
      <c r="M71" s="56"/>
      <c r="N71" s="55">
        <f t="shared" si="8"/>
        <v>1324.7775199999999</v>
      </c>
    </row>
    <row r="72" spans="1:14" ht="17.100000000000001" customHeight="1" x14ac:dyDescent="0.2">
      <c r="A72" s="18" t="s">
        <v>68</v>
      </c>
      <c r="B72" s="29">
        <v>2617</v>
      </c>
      <c r="C72" s="8" t="s">
        <v>25</v>
      </c>
      <c r="D72" s="34"/>
      <c r="E72" s="36" t="s">
        <v>115</v>
      </c>
      <c r="F72" s="37" t="s">
        <v>106</v>
      </c>
      <c r="G72" s="35" t="s">
        <v>100</v>
      </c>
      <c r="H72" s="31" t="s">
        <v>102</v>
      </c>
      <c r="I72" s="38" t="s">
        <v>103</v>
      </c>
      <c r="J72" s="40" t="str">
        <f t="shared" si="7"/>
        <v>PAE-6 a 8 anos-almuerzo-preparado en sitio-s4</v>
      </c>
      <c r="K72" s="29">
        <v>2617</v>
      </c>
      <c r="L72" s="43" t="s">
        <v>121</v>
      </c>
      <c r="M72" s="56"/>
      <c r="N72" s="55">
        <f t="shared" si="8"/>
        <v>2848.76152</v>
      </c>
    </row>
    <row r="73" spans="1:14" ht="17.100000000000001" customHeight="1" x14ac:dyDescent="0.2">
      <c r="A73" s="18" t="s">
        <v>69</v>
      </c>
      <c r="B73" s="29">
        <v>2037</v>
      </c>
      <c r="C73" s="8" t="s">
        <v>25</v>
      </c>
      <c r="D73" s="34"/>
      <c r="E73" s="36" t="s">
        <v>115</v>
      </c>
      <c r="F73" s="37" t="s">
        <v>106</v>
      </c>
      <c r="G73" s="35" t="s">
        <v>111</v>
      </c>
      <c r="H73" s="30" t="s">
        <v>101</v>
      </c>
      <c r="I73" s="38" t="s">
        <v>103</v>
      </c>
      <c r="J73" s="40" t="str">
        <f t="shared" si="7"/>
        <v>PAE-9 a 12 anos-complemento-preparado en sitio-s4</v>
      </c>
      <c r="K73" s="29">
        <v>2037</v>
      </c>
      <c r="L73" s="43" t="s">
        <v>121</v>
      </c>
      <c r="M73" s="56"/>
      <c r="N73" s="55">
        <f t="shared" si="8"/>
        <v>2217.3967199999997</v>
      </c>
    </row>
    <row r="74" spans="1:14" ht="17.100000000000001" customHeight="1" x14ac:dyDescent="0.2">
      <c r="A74" s="18" t="s">
        <v>70</v>
      </c>
      <c r="B74" s="29">
        <v>1705</v>
      </c>
      <c r="C74" s="8" t="s">
        <v>25</v>
      </c>
      <c r="D74" s="34"/>
      <c r="E74" s="36" t="s">
        <v>115</v>
      </c>
      <c r="F74" s="37" t="s">
        <v>106</v>
      </c>
      <c r="G74" s="35" t="s">
        <v>111</v>
      </c>
      <c r="H74" s="30" t="s">
        <v>101</v>
      </c>
      <c r="I74" s="39" t="s">
        <v>104</v>
      </c>
      <c r="J74" s="40" t="str">
        <f t="shared" si="7"/>
        <v>PAE-9 a 12 anos-complemento-refrigerio-s4</v>
      </c>
      <c r="K74" s="29">
        <v>1705</v>
      </c>
      <c r="L74" s="43" t="s">
        <v>121</v>
      </c>
      <c r="M74" s="56"/>
      <c r="N74" s="55">
        <f t="shared" si="8"/>
        <v>1855.9947999999999</v>
      </c>
    </row>
    <row r="75" spans="1:14" ht="17.100000000000001" customHeight="1" x14ac:dyDescent="0.2">
      <c r="A75" s="18" t="s">
        <v>71</v>
      </c>
      <c r="B75" s="29">
        <v>3150</v>
      </c>
      <c r="C75" s="8" t="s">
        <v>25</v>
      </c>
      <c r="D75" s="34"/>
      <c r="E75" s="36" t="s">
        <v>115</v>
      </c>
      <c r="F75" s="37" t="s">
        <v>106</v>
      </c>
      <c r="G75" s="35" t="s">
        <v>111</v>
      </c>
      <c r="H75" s="31" t="s">
        <v>102</v>
      </c>
      <c r="I75" s="38" t="s">
        <v>103</v>
      </c>
      <c r="J75" s="40" t="str">
        <f t="shared" si="7"/>
        <v>PAE-9 a 12 anos-almuerzo-preparado en sitio-s4</v>
      </c>
      <c r="K75" s="29">
        <v>3150</v>
      </c>
      <c r="L75" s="43" t="s">
        <v>121</v>
      </c>
      <c r="M75" s="56"/>
      <c r="N75" s="55">
        <f t="shared" si="8"/>
        <v>3428.9639999999999</v>
      </c>
    </row>
    <row r="76" spans="1:14" ht="17.100000000000001" customHeight="1" x14ac:dyDescent="0.2">
      <c r="A76" s="18" t="s">
        <v>72</v>
      </c>
      <c r="B76" s="29">
        <v>2130</v>
      </c>
      <c r="C76" s="8" t="s">
        <v>25</v>
      </c>
      <c r="D76" s="34"/>
      <c r="E76" s="36" t="s">
        <v>115</v>
      </c>
      <c r="F76" s="37" t="s">
        <v>106</v>
      </c>
      <c r="G76" s="35" t="s">
        <v>112</v>
      </c>
      <c r="H76" s="30" t="s">
        <v>101</v>
      </c>
      <c r="I76" s="38" t="s">
        <v>103</v>
      </c>
      <c r="J76" s="40" t="str">
        <f t="shared" si="7"/>
        <v>PAE-13 a 17 anos-complemento-preparado en sitio-s4</v>
      </c>
      <c r="K76" s="29">
        <v>2130</v>
      </c>
      <c r="L76" s="43" t="s">
        <v>121</v>
      </c>
      <c r="M76" s="56"/>
      <c r="N76" s="55">
        <f t="shared" si="8"/>
        <v>2318.6327999999999</v>
      </c>
    </row>
    <row r="77" spans="1:14" ht="17.100000000000001" customHeight="1" x14ac:dyDescent="0.2">
      <c r="A77" s="18" t="s">
        <v>73</v>
      </c>
      <c r="B77" s="29">
        <v>2170</v>
      </c>
      <c r="C77" s="8" t="s">
        <v>25</v>
      </c>
      <c r="D77" s="34"/>
      <c r="E77" s="36" t="s">
        <v>115</v>
      </c>
      <c r="F77" s="37" t="s">
        <v>106</v>
      </c>
      <c r="G77" s="35" t="s">
        <v>112</v>
      </c>
      <c r="H77" s="30" t="s">
        <v>101</v>
      </c>
      <c r="I77" s="39" t="s">
        <v>104</v>
      </c>
      <c r="J77" s="40" t="str">
        <f t="shared" si="7"/>
        <v>PAE-13 a 17 anos-complemento-refrigerio-s4</v>
      </c>
      <c r="K77" s="29">
        <v>2170</v>
      </c>
      <c r="L77" s="43" t="s">
        <v>121</v>
      </c>
      <c r="M77" s="56"/>
      <c r="N77" s="55">
        <f t="shared" si="8"/>
        <v>2362.1752000000001</v>
      </c>
    </row>
    <row r="78" spans="1:14" ht="17.100000000000001" customHeight="1" x14ac:dyDescent="0.2">
      <c r="A78" s="18" t="s">
        <v>74</v>
      </c>
      <c r="B78" s="29">
        <v>3255</v>
      </c>
      <c r="C78" s="8" t="s">
        <v>25</v>
      </c>
      <c r="D78" s="34"/>
      <c r="E78" s="36" t="s">
        <v>115</v>
      </c>
      <c r="F78" s="37" t="s">
        <v>106</v>
      </c>
      <c r="G78" s="35" t="s">
        <v>112</v>
      </c>
      <c r="H78" s="31" t="s">
        <v>102</v>
      </c>
      <c r="I78" s="38" t="s">
        <v>103</v>
      </c>
      <c r="J78" s="40" t="str">
        <f t="shared" si="7"/>
        <v>PAE-13 a 17 anos-almuerzo-preparado en sitio-s4</v>
      </c>
      <c r="K78" s="29">
        <v>3255</v>
      </c>
      <c r="L78" s="43" t="s">
        <v>121</v>
      </c>
      <c r="M78" s="56"/>
      <c r="N78" s="55">
        <f t="shared" si="8"/>
        <v>3543.2628</v>
      </c>
    </row>
    <row r="79" spans="1:14" x14ac:dyDescent="0.2">
      <c r="B79" s="2"/>
      <c r="C79" s="2"/>
      <c r="D79" s="2"/>
    </row>
    <row r="80" spans="1:14" x14ac:dyDescent="0.2">
      <c r="B80" s="2"/>
      <c r="C80" s="2"/>
      <c r="D80" s="2"/>
    </row>
    <row r="81" spans="1:14" ht="36" customHeight="1" x14ac:dyDescent="0.2">
      <c r="A81" s="25" t="s">
        <v>9</v>
      </c>
      <c r="B81" s="21" t="s">
        <v>14</v>
      </c>
      <c r="C81" s="21"/>
      <c r="D81" s="21" t="s">
        <v>20</v>
      </c>
    </row>
    <row r="82" spans="1:14" ht="25.5" x14ac:dyDescent="0.2">
      <c r="A82" s="20" t="s">
        <v>19</v>
      </c>
      <c r="B82" s="19" t="s">
        <v>18</v>
      </c>
      <c r="C82" s="3" t="s">
        <v>22</v>
      </c>
      <c r="D82" s="3" t="s">
        <v>26</v>
      </c>
      <c r="E82" s="41" t="s">
        <v>110</v>
      </c>
      <c r="F82" s="41" t="s">
        <v>119</v>
      </c>
      <c r="G82" s="41" t="s">
        <v>107</v>
      </c>
      <c r="H82" s="41" t="s">
        <v>108</v>
      </c>
      <c r="I82" s="41" t="s">
        <v>109</v>
      </c>
      <c r="J82" s="41" t="s">
        <v>118</v>
      </c>
      <c r="K82" s="42" t="s">
        <v>18</v>
      </c>
      <c r="L82" s="41" t="s">
        <v>22</v>
      </c>
      <c r="M82" s="42" t="s">
        <v>26</v>
      </c>
      <c r="N82" s="42" t="s">
        <v>134</v>
      </c>
    </row>
    <row r="83" spans="1:14" ht="17.100000000000001" customHeight="1" x14ac:dyDescent="0.2">
      <c r="A83" s="18" t="s">
        <v>75</v>
      </c>
      <c r="B83" s="9">
        <v>1752</v>
      </c>
      <c r="C83" s="8" t="s">
        <v>24</v>
      </c>
      <c r="D83" s="34"/>
      <c r="E83" s="36" t="s">
        <v>116</v>
      </c>
      <c r="F83" s="37" t="s">
        <v>106</v>
      </c>
      <c r="G83" s="35" t="s">
        <v>99</v>
      </c>
      <c r="H83" s="30" t="s">
        <v>101</v>
      </c>
      <c r="I83" s="38" t="s">
        <v>103</v>
      </c>
      <c r="J83" s="40" t="str">
        <f>+CONCATENATE(F83,"-",G83,"-",H83,"-",I83,"-",E83)</f>
        <v>PAE-3 a 5 anos-complemento-preparado en sitio-s5</v>
      </c>
      <c r="K83" s="9">
        <v>1752</v>
      </c>
      <c r="L83" s="8" t="s">
        <v>120</v>
      </c>
      <c r="M83" s="57"/>
      <c r="N83" s="55">
        <f>K83*1.08856</f>
        <v>1907.1571199999998</v>
      </c>
    </row>
    <row r="84" spans="1:14" ht="17.100000000000001" customHeight="1" x14ac:dyDescent="0.2">
      <c r="A84" s="18" t="s">
        <v>76</v>
      </c>
      <c r="B84" s="9">
        <v>1504</v>
      </c>
      <c r="C84" s="8" t="s">
        <v>24</v>
      </c>
      <c r="D84" s="34"/>
      <c r="E84" s="36" t="s">
        <v>116</v>
      </c>
      <c r="F84" s="37" t="s">
        <v>106</v>
      </c>
      <c r="G84" s="35" t="s">
        <v>99</v>
      </c>
      <c r="H84" s="30" t="s">
        <v>101</v>
      </c>
      <c r="I84" s="39" t="s">
        <v>104</v>
      </c>
      <c r="J84" s="40" t="str">
        <f t="shared" ref="J84:J94" si="9">+CONCATENATE(F84,"-",G84,"-",H84,"-",I84,"-",E84)</f>
        <v>PAE-3 a 5 anos-complemento-refrigerio-s5</v>
      </c>
      <c r="K84" s="9">
        <v>1504</v>
      </c>
      <c r="L84" s="8" t="s">
        <v>120</v>
      </c>
      <c r="M84" s="57"/>
      <c r="N84" s="55">
        <f t="shared" ref="N84:N94" si="10">K84*1.08856</f>
        <v>1637.19424</v>
      </c>
    </row>
    <row r="85" spans="1:14" ht="17.100000000000001" customHeight="1" x14ac:dyDescent="0.2">
      <c r="A85" s="18" t="s">
        <v>77</v>
      </c>
      <c r="B85" s="9">
        <v>2467</v>
      </c>
      <c r="C85" s="8" t="s">
        <v>24</v>
      </c>
      <c r="D85" s="34"/>
      <c r="E85" s="36" t="s">
        <v>116</v>
      </c>
      <c r="F85" s="37" t="s">
        <v>106</v>
      </c>
      <c r="G85" s="35" t="s">
        <v>99</v>
      </c>
      <c r="H85" s="31" t="s">
        <v>102</v>
      </c>
      <c r="I85" s="38" t="s">
        <v>103</v>
      </c>
      <c r="J85" s="40" t="str">
        <f t="shared" si="9"/>
        <v>PAE-3 a 5 anos-almuerzo-preparado en sitio-s5</v>
      </c>
      <c r="K85" s="9">
        <v>2467</v>
      </c>
      <c r="L85" s="8" t="s">
        <v>120</v>
      </c>
      <c r="M85" s="57"/>
      <c r="N85" s="55">
        <f t="shared" si="10"/>
        <v>2685.4775199999999</v>
      </c>
    </row>
    <row r="86" spans="1:14" ht="17.100000000000001" customHeight="1" x14ac:dyDescent="0.2">
      <c r="A86" s="18" t="s">
        <v>78</v>
      </c>
      <c r="B86" s="9">
        <v>1969</v>
      </c>
      <c r="C86" s="8" t="s">
        <v>24</v>
      </c>
      <c r="D86" s="34"/>
      <c r="E86" s="36" t="s">
        <v>116</v>
      </c>
      <c r="F86" s="37" t="s">
        <v>106</v>
      </c>
      <c r="G86" s="35" t="s">
        <v>100</v>
      </c>
      <c r="H86" s="30" t="s">
        <v>101</v>
      </c>
      <c r="I86" s="38" t="s">
        <v>103</v>
      </c>
      <c r="J86" s="40" t="str">
        <f t="shared" si="9"/>
        <v>PAE-6 a 8 anos-complemento-preparado en sitio-s5</v>
      </c>
      <c r="K86" s="9">
        <v>1969</v>
      </c>
      <c r="L86" s="8" t="s">
        <v>120</v>
      </c>
      <c r="M86" s="57"/>
      <c r="N86" s="55">
        <f t="shared" si="10"/>
        <v>2143.37464</v>
      </c>
    </row>
    <row r="87" spans="1:14" ht="17.100000000000001" customHeight="1" x14ac:dyDescent="0.2">
      <c r="A87" s="18" t="s">
        <v>79</v>
      </c>
      <c r="B87" s="9">
        <v>1598</v>
      </c>
      <c r="C87" s="8" t="s">
        <v>24</v>
      </c>
      <c r="D87" s="34"/>
      <c r="E87" s="36" t="s">
        <v>116</v>
      </c>
      <c r="F87" s="37" t="s">
        <v>106</v>
      </c>
      <c r="G87" s="35" t="s">
        <v>100</v>
      </c>
      <c r="H87" s="30" t="s">
        <v>101</v>
      </c>
      <c r="I87" s="39" t="s">
        <v>104</v>
      </c>
      <c r="J87" s="40" t="str">
        <f t="shared" si="9"/>
        <v>PAE-6 a 8 anos-complemento-refrigerio-s5</v>
      </c>
      <c r="K87" s="9">
        <v>1598</v>
      </c>
      <c r="L87" s="8" t="s">
        <v>120</v>
      </c>
      <c r="M87" s="57"/>
      <c r="N87" s="55">
        <f t="shared" si="10"/>
        <v>1739.5188799999999</v>
      </c>
    </row>
    <row r="88" spans="1:14" ht="17.100000000000001" customHeight="1" x14ac:dyDescent="0.2">
      <c r="A88" s="18" t="s">
        <v>80</v>
      </c>
      <c r="B88" s="9">
        <v>2657</v>
      </c>
      <c r="C88" s="8" t="s">
        <v>24</v>
      </c>
      <c r="D88" s="34"/>
      <c r="E88" s="36" t="s">
        <v>116</v>
      </c>
      <c r="F88" s="37" t="s">
        <v>106</v>
      </c>
      <c r="G88" s="35" t="s">
        <v>100</v>
      </c>
      <c r="H88" s="31" t="s">
        <v>102</v>
      </c>
      <c r="I88" s="38" t="s">
        <v>103</v>
      </c>
      <c r="J88" s="40" t="str">
        <f t="shared" si="9"/>
        <v>PAE-6 a 8 anos-almuerzo-preparado en sitio-s5</v>
      </c>
      <c r="K88" s="9">
        <v>2657</v>
      </c>
      <c r="L88" s="8" t="s">
        <v>120</v>
      </c>
      <c r="M88" s="57"/>
      <c r="N88" s="55">
        <f t="shared" si="10"/>
        <v>2892.3039199999998</v>
      </c>
    </row>
    <row r="89" spans="1:14" ht="17.100000000000001" customHeight="1" x14ac:dyDescent="0.2">
      <c r="A89" s="18" t="s">
        <v>81</v>
      </c>
      <c r="B89" s="9">
        <v>2213</v>
      </c>
      <c r="C89" s="8" t="s">
        <v>24</v>
      </c>
      <c r="D89" s="34"/>
      <c r="E89" s="36" t="s">
        <v>116</v>
      </c>
      <c r="F89" s="37" t="s">
        <v>106</v>
      </c>
      <c r="G89" s="35" t="s">
        <v>111</v>
      </c>
      <c r="H89" s="30" t="s">
        <v>101</v>
      </c>
      <c r="I89" s="38" t="s">
        <v>103</v>
      </c>
      <c r="J89" s="40" t="str">
        <f t="shared" si="9"/>
        <v>PAE-9 a 12 anos-complemento-preparado en sitio-s5</v>
      </c>
      <c r="K89" s="9">
        <v>2213</v>
      </c>
      <c r="L89" s="8" t="s">
        <v>120</v>
      </c>
      <c r="M89" s="57"/>
      <c r="N89" s="55">
        <f t="shared" si="10"/>
        <v>2408.9832799999999</v>
      </c>
    </row>
    <row r="90" spans="1:14" ht="17.100000000000001" customHeight="1" x14ac:dyDescent="0.2">
      <c r="A90" s="18" t="s">
        <v>82</v>
      </c>
      <c r="B90" s="9">
        <v>1864</v>
      </c>
      <c r="C90" s="8" t="s">
        <v>24</v>
      </c>
      <c r="D90" s="34"/>
      <c r="E90" s="36" t="s">
        <v>116</v>
      </c>
      <c r="F90" s="37" t="s">
        <v>106</v>
      </c>
      <c r="G90" s="35" t="s">
        <v>111</v>
      </c>
      <c r="H90" s="30" t="s">
        <v>101</v>
      </c>
      <c r="I90" s="39" t="s">
        <v>104</v>
      </c>
      <c r="J90" s="40" t="str">
        <f t="shared" si="9"/>
        <v>PAE-9 a 12 anos-complemento-refrigerio-s5</v>
      </c>
      <c r="K90" s="9">
        <v>1864</v>
      </c>
      <c r="L90" s="8" t="s">
        <v>120</v>
      </c>
      <c r="M90" s="57"/>
      <c r="N90" s="55">
        <f t="shared" si="10"/>
        <v>2029.07584</v>
      </c>
    </row>
    <row r="91" spans="1:14" ht="17.100000000000001" customHeight="1" x14ac:dyDescent="0.2">
      <c r="A91" s="18" t="s">
        <v>83</v>
      </c>
      <c r="B91" s="59">
        <v>3033</v>
      </c>
      <c r="C91" s="8" t="s">
        <v>24</v>
      </c>
      <c r="D91" s="34"/>
      <c r="E91" s="36" t="s">
        <v>116</v>
      </c>
      <c r="F91" s="37" t="s">
        <v>106</v>
      </c>
      <c r="G91" s="35" t="s">
        <v>111</v>
      </c>
      <c r="H91" s="31" t="s">
        <v>102</v>
      </c>
      <c r="I91" s="38" t="s">
        <v>103</v>
      </c>
      <c r="J91" s="40" t="str">
        <f t="shared" si="9"/>
        <v>PAE-9 a 12 anos-almuerzo-preparado en sitio-s5</v>
      </c>
      <c r="K91" s="9">
        <v>3033</v>
      </c>
      <c r="L91" s="8" t="s">
        <v>120</v>
      </c>
      <c r="M91" s="57"/>
      <c r="N91" s="55">
        <f t="shared" si="10"/>
        <v>3301.60248</v>
      </c>
    </row>
    <row r="92" spans="1:14" ht="17.100000000000001" customHeight="1" x14ac:dyDescent="0.2">
      <c r="A92" s="18" t="s">
        <v>84</v>
      </c>
      <c r="B92" s="9">
        <v>2488</v>
      </c>
      <c r="C92" s="8" t="s">
        <v>24</v>
      </c>
      <c r="D92" s="34"/>
      <c r="E92" s="36" t="s">
        <v>116</v>
      </c>
      <c r="F92" s="37" t="s">
        <v>106</v>
      </c>
      <c r="G92" s="35" t="s">
        <v>112</v>
      </c>
      <c r="H92" s="30" t="s">
        <v>101</v>
      </c>
      <c r="I92" s="38" t="s">
        <v>103</v>
      </c>
      <c r="J92" s="40" t="str">
        <f t="shared" si="9"/>
        <v>PAE-13 a 17 anos-complemento-preparado en sitio-s5</v>
      </c>
      <c r="K92" s="9">
        <v>2488</v>
      </c>
      <c r="L92" s="8" t="s">
        <v>120</v>
      </c>
      <c r="M92" s="57"/>
      <c r="N92" s="55">
        <f t="shared" si="10"/>
        <v>2708.3372799999997</v>
      </c>
    </row>
    <row r="93" spans="1:14" ht="17.100000000000001" customHeight="1" x14ac:dyDescent="0.2">
      <c r="A93" s="18" t="s">
        <v>85</v>
      </c>
      <c r="B93" s="9">
        <v>2180</v>
      </c>
      <c r="C93" s="8" t="s">
        <v>24</v>
      </c>
      <c r="D93" s="34"/>
      <c r="E93" s="36" t="s">
        <v>116</v>
      </c>
      <c r="F93" s="37" t="s">
        <v>106</v>
      </c>
      <c r="G93" s="35" t="s">
        <v>112</v>
      </c>
      <c r="H93" s="30" t="s">
        <v>101</v>
      </c>
      <c r="I93" s="39" t="s">
        <v>104</v>
      </c>
      <c r="J93" s="40" t="str">
        <f t="shared" si="9"/>
        <v>PAE-13 a 17 anos-complemento-refrigerio-s5</v>
      </c>
      <c r="K93" s="9">
        <v>2180</v>
      </c>
      <c r="L93" s="8" t="s">
        <v>120</v>
      </c>
      <c r="M93" s="57"/>
      <c r="N93" s="55">
        <f t="shared" si="10"/>
        <v>2373.0607999999997</v>
      </c>
    </row>
    <row r="94" spans="1:14" ht="17.100000000000001" customHeight="1" x14ac:dyDescent="0.2">
      <c r="A94" s="18" t="s">
        <v>86</v>
      </c>
      <c r="B94" s="9">
        <v>3475</v>
      </c>
      <c r="C94" s="8" t="s">
        <v>24</v>
      </c>
      <c r="D94" s="34"/>
      <c r="E94" s="36" t="s">
        <v>116</v>
      </c>
      <c r="F94" s="37" t="s">
        <v>106</v>
      </c>
      <c r="G94" s="35" t="s">
        <v>112</v>
      </c>
      <c r="H94" s="31" t="s">
        <v>102</v>
      </c>
      <c r="I94" s="38" t="s">
        <v>103</v>
      </c>
      <c r="J94" s="40" t="str">
        <f t="shared" si="9"/>
        <v>PAE-13 a 17 anos-almuerzo-preparado en sitio-s5</v>
      </c>
      <c r="K94" s="9">
        <v>3475</v>
      </c>
      <c r="L94" s="8" t="s">
        <v>120</v>
      </c>
      <c r="M94" s="57"/>
      <c r="N94" s="55">
        <f t="shared" si="10"/>
        <v>3782.7460000000001</v>
      </c>
    </row>
    <row r="95" spans="1:14" x14ac:dyDescent="0.2">
      <c r="B95" s="2"/>
      <c r="C95" s="2"/>
      <c r="D95" s="2"/>
    </row>
    <row r="96" spans="1:14" x14ac:dyDescent="0.2">
      <c r="B96" s="2"/>
      <c r="C96" s="2"/>
      <c r="D96" s="2"/>
    </row>
    <row r="97" spans="1:14" ht="36" customHeight="1" x14ac:dyDescent="0.2">
      <c r="A97" s="25" t="s">
        <v>10</v>
      </c>
      <c r="B97" s="21" t="s">
        <v>15</v>
      </c>
      <c r="C97" s="21"/>
      <c r="D97" s="21" t="s">
        <v>20</v>
      </c>
    </row>
    <row r="98" spans="1:14" ht="25.5" x14ac:dyDescent="0.2">
      <c r="A98" s="20" t="s">
        <v>19</v>
      </c>
      <c r="B98" s="19" t="s">
        <v>18</v>
      </c>
      <c r="C98" s="3" t="s">
        <v>22</v>
      </c>
      <c r="D98" s="3" t="s">
        <v>26</v>
      </c>
      <c r="E98" s="41" t="s">
        <v>110</v>
      </c>
      <c r="F98" s="41" t="s">
        <v>119</v>
      </c>
      <c r="G98" s="41" t="s">
        <v>107</v>
      </c>
      <c r="H98" s="41" t="s">
        <v>108</v>
      </c>
      <c r="I98" s="41" t="s">
        <v>109</v>
      </c>
      <c r="J98" s="41" t="s">
        <v>118</v>
      </c>
      <c r="K98" s="42" t="s">
        <v>18</v>
      </c>
      <c r="L98" s="41" t="s">
        <v>22</v>
      </c>
      <c r="M98" s="42" t="s">
        <v>26</v>
      </c>
      <c r="N98" s="42" t="s">
        <v>134</v>
      </c>
    </row>
    <row r="99" spans="1:14" ht="17.100000000000001" customHeight="1" x14ac:dyDescent="0.2">
      <c r="A99" s="18" t="s">
        <v>87</v>
      </c>
      <c r="B99" s="29">
        <v>1752</v>
      </c>
      <c r="C99" s="8" t="s">
        <v>23</v>
      </c>
      <c r="D99" s="34"/>
      <c r="E99" s="36" t="s">
        <v>117</v>
      </c>
      <c r="F99" s="37" t="s">
        <v>106</v>
      </c>
      <c r="G99" s="35" t="s">
        <v>99</v>
      </c>
      <c r="H99" s="30" t="s">
        <v>101</v>
      </c>
      <c r="I99" s="38" t="s">
        <v>103</v>
      </c>
      <c r="J99" s="40" t="str">
        <f>+CONCATENATE(F99,"-",G99,"-",H99,"-",I99,"-",E99)</f>
        <v>PAE-3 a 5 anos-complemento-preparado en sitio-s6</v>
      </c>
      <c r="K99" s="29">
        <v>1752</v>
      </c>
      <c r="L99" s="43" t="s">
        <v>122</v>
      </c>
      <c r="M99" s="56"/>
      <c r="N99" s="55">
        <f>K99*1.08856</f>
        <v>1907.1571199999998</v>
      </c>
    </row>
    <row r="100" spans="1:14" ht="17.100000000000001" customHeight="1" x14ac:dyDescent="0.2">
      <c r="A100" s="18" t="s">
        <v>88</v>
      </c>
      <c r="B100" s="29">
        <v>1504</v>
      </c>
      <c r="C100" s="8" t="s">
        <v>23</v>
      </c>
      <c r="D100" s="34"/>
      <c r="E100" s="36" t="s">
        <v>117</v>
      </c>
      <c r="F100" s="37" t="s">
        <v>106</v>
      </c>
      <c r="G100" s="35" t="s">
        <v>99</v>
      </c>
      <c r="H100" s="30" t="s">
        <v>101</v>
      </c>
      <c r="I100" s="39" t="s">
        <v>104</v>
      </c>
      <c r="J100" s="40" t="str">
        <f t="shared" ref="J100:J110" si="11">+CONCATENATE(F100,"-",G100,"-",H100,"-",I100,"-",E100)</f>
        <v>PAE-3 a 5 anos-complemento-refrigerio-s6</v>
      </c>
      <c r="K100" s="29">
        <v>1504</v>
      </c>
      <c r="L100" s="43" t="s">
        <v>123</v>
      </c>
      <c r="M100" s="56"/>
      <c r="N100" s="55">
        <f t="shared" ref="N100:N110" si="12">K100*1.08856</f>
        <v>1637.19424</v>
      </c>
    </row>
    <row r="101" spans="1:14" ht="17.100000000000001" customHeight="1" x14ac:dyDescent="0.2">
      <c r="A101" s="18" t="s">
        <v>89</v>
      </c>
      <c r="B101" s="29">
        <v>2467</v>
      </c>
      <c r="C101" s="8" t="s">
        <v>23</v>
      </c>
      <c r="D101" s="34"/>
      <c r="E101" s="36" t="s">
        <v>117</v>
      </c>
      <c r="F101" s="37" t="s">
        <v>106</v>
      </c>
      <c r="G101" s="35" t="s">
        <v>99</v>
      </c>
      <c r="H101" s="31" t="s">
        <v>102</v>
      </c>
      <c r="I101" s="38" t="s">
        <v>103</v>
      </c>
      <c r="J101" s="40" t="str">
        <f t="shared" si="11"/>
        <v>PAE-3 a 5 anos-almuerzo-preparado en sitio-s6</v>
      </c>
      <c r="K101" s="29">
        <v>2467</v>
      </c>
      <c r="L101" s="43" t="s">
        <v>124</v>
      </c>
      <c r="M101" s="56"/>
      <c r="N101" s="55">
        <f t="shared" si="12"/>
        <v>2685.4775199999999</v>
      </c>
    </row>
    <row r="102" spans="1:14" ht="17.100000000000001" customHeight="1" x14ac:dyDescent="0.2">
      <c r="A102" s="18" t="s">
        <v>90</v>
      </c>
      <c r="B102" s="29">
        <v>1969</v>
      </c>
      <c r="C102" s="8" t="s">
        <v>23</v>
      </c>
      <c r="D102" s="34"/>
      <c r="E102" s="36" t="s">
        <v>117</v>
      </c>
      <c r="F102" s="37" t="s">
        <v>106</v>
      </c>
      <c r="G102" s="35" t="s">
        <v>100</v>
      </c>
      <c r="H102" s="30" t="s">
        <v>101</v>
      </c>
      <c r="I102" s="38" t="s">
        <v>103</v>
      </c>
      <c r="J102" s="40" t="str">
        <f t="shared" si="11"/>
        <v>PAE-6 a 8 anos-complemento-preparado en sitio-s6</v>
      </c>
      <c r="K102" s="29">
        <v>1969</v>
      </c>
      <c r="L102" s="43" t="s">
        <v>125</v>
      </c>
      <c r="M102" s="56"/>
      <c r="N102" s="55">
        <f t="shared" si="12"/>
        <v>2143.37464</v>
      </c>
    </row>
    <row r="103" spans="1:14" ht="17.100000000000001" customHeight="1" x14ac:dyDescent="0.2">
      <c r="A103" s="18" t="s">
        <v>91</v>
      </c>
      <c r="B103" s="29">
        <v>1598</v>
      </c>
      <c r="C103" s="8" t="s">
        <v>23</v>
      </c>
      <c r="D103" s="34"/>
      <c r="E103" s="36" t="s">
        <v>117</v>
      </c>
      <c r="F103" s="37" t="s">
        <v>106</v>
      </c>
      <c r="G103" s="35" t="s">
        <v>100</v>
      </c>
      <c r="H103" s="30" t="s">
        <v>101</v>
      </c>
      <c r="I103" s="39" t="s">
        <v>104</v>
      </c>
      <c r="J103" s="40" t="str">
        <f t="shared" si="11"/>
        <v>PAE-6 a 8 anos-complemento-refrigerio-s6</v>
      </c>
      <c r="K103" s="29">
        <v>1598</v>
      </c>
      <c r="L103" s="43" t="s">
        <v>126</v>
      </c>
      <c r="M103" s="56"/>
      <c r="N103" s="55">
        <f t="shared" si="12"/>
        <v>1739.5188799999999</v>
      </c>
    </row>
    <row r="104" spans="1:14" ht="17.100000000000001" customHeight="1" x14ac:dyDescent="0.2">
      <c r="A104" s="18" t="s">
        <v>92</v>
      </c>
      <c r="B104" s="29">
        <v>2657</v>
      </c>
      <c r="C104" s="8" t="s">
        <v>23</v>
      </c>
      <c r="D104" s="34"/>
      <c r="E104" s="36" t="s">
        <v>117</v>
      </c>
      <c r="F104" s="37" t="s">
        <v>106</v>
      </c>
      <c r="G104" s="35" t="s">
        <v>100</v>
      </c>
      <c r="H104" s="31" t="s">
        <v>102</v>
      </c>
      <c r="I104" s="38" t="s">
        <v>103</v>
      </c>
      <c r="J104" s="40" t="str">
        <f t="shared" si="11"/>
        <v>PAE-6 a 8 anos-almuerzo-preparado en sitio-s6</v>
      </c>
      <c r="K104" s="29">
        <v>2657</v>
      </c>
      <c r="L104" s="43" t="s">
        <v>127</v>
      </c>
      <c r="M104" s="56"/>
      <c r="N104" s="55">
        <f t="shared" si="12"/>
        <v>2892.3039199999998</v>
      </c>
    </row>
    <row r="105" spans="1:14" ht="17.100000000000001" customHeight="1" x14ac:dyDescent="0.2">
      <c r="A105" s="18" t="s">
        <v>93</v>
      </c>
      <c r="B105" s="29">
        <v>2213</v>
      </c>
      <c r="C105" s="8" t="s">
        <v>23</v>
      </c>
      <c r="D105" s="34"/>
      <c r="E105" s="36" t="s">
        <v>117</v>
      </c>
      <c r="F105" s="37" t="s">
        <v>106</v>
      </c>
      <c r="G105" s="35" t="s">
        <v>111</v>
      </c>
      <c r="H105" s="30" t="s">
        <v>101</v>
      </c>
      <c r="I105" s="38" t="s">
        <v>103</v>
      </c>
      <c r="J105" s="40" t="str">
        <f t="shared" si="11"/>
        <v>PAE-9 a 12 anos-complemento-preparado en sitio-s6</v>
      </c>
      <c r="K105" s="29">
        <v>2213</v>
      </c>
      <c r="L105" s="43" t="s">
        <v>128</v>
      </c>
      <c r="M105" s="56"/>
      <c r="N105" s="55">
        <f t="shared" si="12"/>
        <v>2408.9832799999999</v>
      </c>
    </row>
    <row r="106" spans="1:14" ht="17.100000000000001" customHeight="1" x14ac:dyDescent="0.2">
      <c r="A106" s="18" t="s">
        <v>94</v>
      </c>
      <c r="B106" s="29">
        <v>1864</v>
      </c>
      <c r="C106" s="8" t="s">
        <v>23</v>
      </c>
      <c r="D106" s="34"/>
      <c r="E106" s="36" t="s">
        <v>117</v>
      </c>
      <c r="F106" s="37" t="s">
        <v>106</v>
      </c>
      <c r="G106" s="35" t="s">
        <v>111</v>
      </c>
      <c r="H106" s="30" t="s">
        <v>101</v>
      </c>
      <c r="I106" s="39" t="s">
        <v>104</v>
      </c>
      <c r="J106" s="40" t="str">
        <f t="shared" si="11"/>
        <v>PAE-9 a 12 anos-complemento-refrigerio-s6</v>
      </c>
      <c r="K106" s="29">
        <v>1864</v>
      </c>
      <c r="L106" s="43" t="s">
        <v>129</v>
      </c>
      <c r="M106" s="56"/>
      <c r="N106" s="55">
        <f t="shared" si="12"/>
        <v>2029.07584</v>
      </c>
    </row>
    <row r="107" spans="1:14" ht="17.100000000000001" customHeight="1" x14ac:dyDescent="0.2">
      <c r="A107" s="18" t="s">
        <v>95</v>
      </c>
      <c r="B107" s="29">
        <v>3033</v>
      </c>
      <c r="C107" s="8" t="s">
        <v>23</v>
      </c>
      <c r="D107" s="34"/>
      <c r="E107" s="36" t="s">
        <v>117</v>
      </c>
      <c r="F107" s="37" t="s">
        <v>106</v>
      </c>
      <c r="G107" s="35" t="s">
        <v>111</v>
      </c>
      <c r="H107" s="31" t="s">
        <v>102</v>
      </c>
      <c r="I107" s="38" t="s">
        <v>103</v>
      </c>
      <c r="J107" s="40" t="str">
        <f t="shared" si="11"/>
        <v>PAE-9 a 12 anos-almuerzo-preparado en sitio-s6</v>
      </c>
      <c r="K107" s="29">
        <v>3033</v>
      </c>
      <c r="L107" s="43" t="s">
        <v>130</v>
      </c>
      <c r="M107" s="56"/>
      <c r="N107" s="55">
        <f t="shared" si="12"/>
        <v>3301.60248</v>
      </c>
    </row>
    <row r="108" spans="1:14" ht="17.100000000000001" customHeight="1" x14ac:dyDescent="0.2">
      <c r="A108" s="18" t="s">
        <v>96</v>
      </c>
      <c r="B108" s="29">
        <v>2488</v>
      </c>
      <c r="C108" s="8" t="s">
        <v>23</v>
      </c>
      <c r="D108" s="34"/>
      <c r="E108" s="36" t="s">
        <v>117</v>
      </c>
      <c r="F108" s="37" t="s">
        <v>106</v>
      </c>
      <c r="G108" s="35" t="s">
        <v>112</v>
      </c>
      <c r="H108" s="30" t="s">
        <v>101</v>
      </c>
      <c r="I108" s="38" t="s">
        <v>103</v>
      </c>
      <c r="J108" s="40" t="str">
        <f t="shared" si="11"/>
        <v>PAE-13 a 17 anos-complemento-preparado en sitio-s6</v>
      </c>
      <c r="K108" s="29">
        <v>2488</v>
      </c>
      <c r="L108" s="43" t="s">
        <v>131</v>
      </c>
      <c r="M108" s="56"/>
      <c r="N108" s="55">
        <f t="shared" si="12"/>
        <v>2708.3372799999997</v>
      </c>
    </row>
    <row r="109" spans="1:14" ht="17.100000000000001" customHeight="1" x14ac:dyDescent="0.2">
      <c r="A109" s="18" t="s">
        <v>97</v>
      </c>
      <c r="B109" s="29">
        <v>2180</v>
      </c>
      <c r="C109" s="8" t="s">
        <v>23</v>
      </c>
      <c r="D109" s="34"/>
      <c r="E109" s="36" t="s">
        <v>117</v>
      </c>
      <c r="F109" s="37" t="s">
        <v>106</v>
      </c>
      <c r="G109" s="35" t="s">
        <v>112</v>
      </c>
      <c r="H109" s="30" t="s">
        <v>101</v>
      </c>
      <c r="I109" s="39" t="s">
        <v>104</v>
      </c>
      <c r="J109" s="40" t="str">
        <f t="shared" si="11"/>
        <v>PAE-13 a 17 anos-complemento-refrigerio-s6</v>
      </c>
      <c r="K109" s="29">
        <v>2180</v>
      </c>
      <c r="L109" s="43" t="s">
        <v>132</v>
      </c>
      <c r="M109" s="56"/>
      <c r="N109" s="55">
        <f t="shared" si="12"/>
        <v>2373.0607999999997</v>
      </c>
    </row>
    <row r="110" spans="1:14" ht="17.100000000000001" customHeight="1" x14ac:dyDescent="0.2">
      <c r="A110" s="18" t="s">
        <v>98</v>
      </c>
      <c r="B110" s="29">
        <v>3475</v>
      </c>
      <c r="C110" s="8" t="s">
        <v>23</v>
      </c>
      <c r="D110" s="34"/>
      <c r="E110" s="36" t="s">
        <v>117</v>
      </c>
      <c r="F110" s="37" t="s">
        <v>106</v>
      </c>
      <c r="G110" s="35" t="s">
        <v>112</v>
      </c>
      <c r="H110" s="31" t="s">
        <v>102</v>
      </c>
      <c r="I110" s="38" t="s">
        <v>103</v>
      </c>
      <c r="J110" s="40" t="str">
        <f t="shared" si="11"/>
        <v>PAE-13 a 17 anos-almuerzo-preparado en sitio-s6</v>
      </c>
      <c r="K110" s="29">
        <v>3475</v>
      </c>
      <c r="L110" s="43" t="s">
        <v>133</v>
      </c>
      <c r="M110" s="56"/>
      <c r="N110" s="55">
        <f t="shared" si="12"/>
        <v>3782.7460000000001</v>
      </c>
    </row>
    <row r="111" spans="1:14" x14ac:dyDescent="0.2">
      <c r="A111" s="5"/>
      <c r="B111" s="2"/>
      <c r="D111" s="2"/>
    </row>
    <row r="112" spans="1:14" x14ac:dyDescent="0.2">
      <c r="A112" s="6"/>
      <c r="B112" s="7"/>
      <c r="C112" s="7"/>
      <c r="D112" s="7"/>
    </row>
    <row r="115" spans="1:3" x14ac:dyDescent="0.2">
      <c r="A115" s="10"/>
      <c r="B115" s="10"/>
      <c r="C115" s="10"/>
    </row>
    <row r="116" spans="1:3" x14ac:dyDescent="0.2">
      <c r="A116" s="10"/>
      <c r="B116" s="10"/>
      <c r="C116" s="10"/>
    </row>
    <row r="117" spans="1:3" x14ac:dyDescent="0.2">
      <c r="A117" s="66"/>
      <c r="B117" s="66"/>
      <c r="C117" s="66"/>
    </row>
    <row r="118" spans="1:3" x14ac:dyDescent="0.2">
      <c r="A118" s="65" t="s">
        <v>2</v>
      </c>
      <c r="B118" s="65"/>
      <c r="C118" s="65"/>
    </row>
    <row r="119" spans="1:3" x14ac:dyDescent="0.2">
      <c r="A119" s="15" t="s">
        <v>3</v>
      </c>
      <c r="B119" s="13"/>
      <c r="C119" s="14"/>
    </row>
    <row r="120" spans="1:3" x14ac:dyDescent="0.2">
      <c r="A120" s="15" t="s">
        <v>4</v>
      </c>
      <c r="B120" s="11"/>
      <c r="C120" s="12"/>
    </row>
  </sheetData>
  <autoFilter ref="A16:J28"/>
  <mergeCells count="6">
    <mergeCell ref="B5:D5"/>
    <mergeCell ref="A8:D12"/>
    <mergeCell ref="A1:D2"/>
    <mergeCell ref="A3:D3"/>
    <mergeCell ref="A118:C118"/>
    <mergeCell ref="A117:C117"/>
  </mergeCells>
  <phoneticPr fontId="7" type="noConversion"/>
  <pageMargins left="0.7" right="0.7" top="1.1666666666666667" bottom="1.1979166666666667" header="0.3" footer="0.3"/>
  <pageSetup orientation="landscape" r:id="rId1"/>
  <headerFooter>
    <oddHeader>&amp;R&amp;G</oddHeader>
    <oddFooter xml:space="preserve">&amp;C&amp;G 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" sqref="C1"/>
    </sheetView>
  </sheetViews>
  <sheetFormatPr baseColWidth="10" defaultRowHeight="14.25" x14ac:dyDescent="0.2"/>
  <cols>
    <col min="1" max="1" width="20.5" bestFit="1" customWidth="1"/>
    <col min="2" max="2" width="14.75" bestFit="1" customWidth="1"/>
  </cols>
  <sheetData>
    <row r="1" spans="1:3" x14ac:dyDescent="0.2">
      <c r="A1" s="67" t="s">
        <v>136</v>
      </c>
      <c r="B1" s="67"/>
      <c r="C1" s="53">
        <f>B4+B7+B10</f>
        <v>8.856E-2</v>
      </c>
    </row>
    <row r="2" spans="1:3" x14ac:dyDescent="0.2">
      <c r="A2" s="47"/>
      <c r="B2" s="47"/>
    </row>
    <row r="3" spans="1:3" x14ac:dyDescent="0.2">
      <c r="A3" s="48" t="s">
        <v>137</v>
      </c>
      <c r="B3" s="49">
        <v>0.1085</v>
      </c>
      <c r="C3" s="46"/>
    </row>
    <row r="4" spans="1:3" x14ac:dyDescent="0.2">
      <c r="A4" s="48" t="s">
        <v>139</v>
      </c>
      <c r="B4" s="51">
        <f>B3*0.5</f>
        <v>5.425E-2</v>
      </c>
    </row>
    <row r="5" spans="1:3" x14ac:dyDescent="0.2">
      <c r="A5" s="47"/>
      <c r="B5" s="47"/>
    </row>
    <row r="6" spans="1:3" x14ac:dyDescent="0.2">
      <c r="A6" s="48" t="s">
        <v>138</v>
      </c>
      <c r="B6" s="50">
        <v>7.0000000000000007E-2</v>
      </c>
    </row>
    <row r="7" spans="1:3" x14ac:dyDescent="0.2">
      <c r="A7" s="48" t="s">
        <v>140</v>
      </c>
      <c r="B7" s="52">
        <f>B6*0.2</f>
        <v>1.4000000000000002E-2</v>
      </c>
    </row>
    <row r="8" spans="1:3" x14ac:dyDescent="0.2">
      <c r="A8" s="47"/>
      <c r="B8" s="47"/>
    </row>
    <row r="9" spans="1:3" x14ac:dyDescent="0.2">
      <c r="A9" s="48" t="s">
        <v>141</v>
      </c>
      <c r="B9" s="49">
        <v>6.7699999999999996E-2</v>
      </c>
    </row>
    <row r="10" spans="1:3" x14ac:dyDescent="0.2">
      <c r="A10" s="48" t="s">
        <v>142</v>
      </c>
      <c r="B10" s="51">
        <f>B9*0.3</f>
        <v>2.0309999999999998E-2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4</vt:lpstr>
      <vt:lpstr> Ajuste de precios 2016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Flórez</dc:creator>
  <cp:lastModifiedBy>María Paulina Viana Casas</cp:lastModifiedBy>
  <cp:lastPrinted>2013-03-18T20:11:00Z</cp:lastPrinted>
  <dcterms:created xsi:type="dcterms:W3CDTF">2013-03-06T14:40:26Z</dcterms:created>
  <dcterms:modified xsi:type="dcterms:W3CDTF">2016-02-10T19:19:19Z</dcterms:modified>
</cp:coreProperties>
</file>