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12. DICIEMBRE/"/>
    </mc:Choice>
  </mc:AlternateContent>
  <xr:revisionPtr revIDLastSave="532" documentId="6_{F20996C8-7BC7-49E1-B678-AA94E9180345}" xr6:coauthVersionLast="47" xr6:coauthVersionMax="47" xr10:uidLastSave="{FF078A05-C4B9-4697-9618-0D78AE4AFE35}"/>
  <bookViews>
    <workbookView xWindow="-120" yWindow="-120" windowWidth="242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O29" i="1"/>
  <c r="M29" i="1"/>
  <c r="K29" i="1"/>
  <c r="I29" i="1"/>
  <c r="H29" i="1"/>
  <c r="G29" i="1"/>
  <c r="F29" i="1"/>
  <c r="E29" i="1"/>
  <c r="R27" i="1"/>
  <c r="P27" i="1"/>
  <c r="N27" i="1"/>
  <c r="L27" i="1"/>
  <c r="J27" i="1"/>
  <c r="G34" i="1" l="1"/>
  <c r="F34" i="1"/>
  <c r="E34" i="1"/>
  <c r="J26" i="1"/>
  <c r="G17" i="1"/>
  <c r="F17" i="1"/>
  <c r="E17" i="1"/>
  <c r="G11" i="1"/>
  <c r="F11" i="1"/>
  <c r="E11" i="1"/>
  <c r="R22" i="1"/>
  <c r="P22" i="1"/>
  <c r="N22" i="1"/>
  <c r="L22" i="1"/>
  <c r="J22" i="1"/>
  <c r="Q17" i="1"/>
  <c r="O17" i="1"/>
  <c r="M17" i="1"/>
  <c r="K17" i="1"/>
  <c r="I17" i="1"/>
  <c r="Q11" i="1"/>
  <c r="O11" i="1"/>
  <c r="M11" i="1"/>
  <c r="K11" i="1"/>
  <c r="I11" i="1"/>
  <c r="H17" i="1"/>
  <c r="H11" i="1"/>
  <c r="R15" i="1"/>
  <c r="P15" i="1"/>
  <c r="N15" i="1"/>
  <c r="L15" i="1"/>
  <c r="J15" i="1"/>
  <c r="F36" i="1" l="1"/>
  <c r="E36" i="1"/>
  <c r="G36" i="1"/>
  <c r="R26" i="1"/>
  <c r="P26" i="1"/>
  <c r="N26" i="1"/>
  <c r="L26" i="1"/>
  <c r="J21" i="1"/>
  <c r="L21" i="1"/>
  <c r="N21" i="1"/>
  <c r="P21" i="1"/>
  <c r="R21" i="1"/>
  <c r="J16" i="1"/>
  <c r="L16" i="1"/>
  <c r="N16" i="1"/>
  <c r="P16" i="1"/>
  <c r="R16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3" i="1"/>
  <c r="P33" i="1"/>
  <c r="N33" i="1"/>
  <c r="L33" i="1"/>
  <c r="J33" i="1"/>
  <c r="N17" i="1" l="1"/>
  <c r="R17" i="1"/>
  <c r="P17" i="1"/>
  <c r="L17" i="1"/>
  <c r="J17" i="1"/>
  <c r="R11" i="1"/>
  <c r="P11" i="1"/>
  <c r="N11" i="1"/>
  <c r="L11" i="1"/>
  <c r="J11" i="1"/>
  <c r="Q34" i="1" l="1"/>
  <c r="O34" i="1"/>
  <c r="M34" i="1"/>
  <c r="M36" i="1" s="1"/>
  <c r="K34" i="1"/>
  <c r="I34" i="1"/>
  <c r="H34" i="1"/>
  <c r="R34" i="1" l="1"/>
  <c r="J34" i="1"/>
  <c r="P34" i="1"/>
  <c r="N34" i="1"/>
  <c r="L34" i="1"/>
  <c r="H36" i="1"/>
  <c r="P29" i="1" l="1"/>
  <c r="O36" i="1"/>
  <c r="L29" i="1"/>
  <c r="K36" i="1"/>
  <c r="L36" i="1" s="1"/>
  <c r="N29" i="1"/>
  <c r="N36" i="1"/>
  <c r="J29" i="1"/>
  <c r="I36" i="1"/>
  <c r="J36" i="1" s="1"/>
  <c r="R29" i="1"/>
  <c r="Q36" i="1"/>
  <c r="R36" i="1" s="1"/>
  <c r="P36" i="1" l="1"/>
</calcChain>
</file>

<file path=xl/sharedStrings.xml><?xml version="1.0" encoding="utf-8"?>
<sst xmlns="http://schemas.openxmlformats.org/spreadsheetml/2006/main" count="134" uniqueCount="50">
  <si>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</si>
  <si>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</si>
  <si>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</si>
  <si>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</si>
  <si>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</si>
  <si>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</si>
  <si>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</si>
  <si>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</si>
  <si>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</si>
  <si>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</si>
  <si>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</si>
  <si>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</si>
  <si>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</si>
  <si>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</si>
  <si>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</si>
  <si>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</si>
  <si>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</si>
  <si>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</si>
  <si>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</si>
  <si>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</si>
  <si>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</si>
  <si>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</si>
  <si>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</si>
  <si>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</si>
  <si>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</si>
  <si>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</si>
  <si>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</si>
  <si>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</si>
  <si>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</si>
  <si>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</si>
  <si>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</si>
  <si>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</si>
  <si>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</si>
  <si>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</si>
  <si>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</si>
  <si>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</si>
  <si>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</si>
  <si>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</si>
  <si>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</si>
  <si>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</si>
  <si>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</si>
  <si>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</si>
  <si>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</si>
  <si>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</si>
  <si>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</si>
  <si>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Apr. Incial</t>
  </si>
  <si>
    <t>Adicionada</t>
  </si>
  <si>
    <t>Reducida</t>
  </si>
  <si>
    <t>Fecha de elaboracion: 21-01-2022
Ejecucion Prespeustal definitiva 2021
Informacion suministrada por SIIF NACION</t>
  </si>
  <si>
    <t>Colombia Compra Eficiente 
Ejecución Presupuestal a 31/12/2021
Ejcucion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</si>
</sst>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left" vertical="center" wrapText="1" readingOrder="1"/>
    </xf>
    <xf numFmtId="165" fontId="3" fillId="0" borderId="0" xfId="3" applyNumberFormat="1" applyFont="1" applyFill="1" applyBorder="1"/>
    <xf numFmtId="166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/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showGridLines="0" tabSelected="1" zoomScale="90" zoomScaleNormal="90" zoomScaleSheetLayoutView="85" workbookViewId="0">
      <selection activeCell="I6" sqref="I6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8" style="34" bestFit="1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24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49" t="s">
        <v>0</v>
      </c>
      <c r="B5" s="4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49" t="s">
        <v>1</v>
      </c>
      <c r="B6" s="49"/>
      <c r="C6" s="4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45</v>
      </c>
      <c r="F7" s="4" t="s">
        <v>46</v>
      </c>
      <c r="G7" s="4" t="s">
        <v>47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14104194000</v>
      </c>
      <c r="F8" s="8">
        <v>0</v>
      </c>
      <c r="G8" s="8">
        <v>2805141000</v>
      </c>
      <c r="H8" s="8">
        <v>11299053000</v>
      </c>
      <c r="I8" s="8">
        <v>9046682001</v>
      </c>
      <c r="J8" s="9">
        <f>+I8/H8</f>
        <v>0.800658426949586</v>
      </c>
      <c r="K8" s="8">
        <v>2252370999</v>
      </c>
      <c r="L8" s="9">
        <f>+K8/$H8</f>
        <v>0.19934157305041406</v>
      </c>
      <c r="M8" s="8">
        <v>9046682001</v>
      </c>
      <c r="N8" s="9">
        <f>+M8/$H8</f>
        <v>0.800658426949586</v>
      </c>
      <c r="O8" s="8">
        <v>9046682001</v>
      </c>
      <c r="P8" s="9">
        <f>+O8/$H8</f>
        <v>0.800658426949586</v>
      </c>
      <c r="Q8" s="8">
        <v>9046682001</v>
      </c>
      <c r="R8" s="9">
        <f>+Q8/$H8</f>
        <v>0.800658426949586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1381737000</v>
      </c>
      <c r="F9" s="8">
        <v>2231844000</v>
      </c>
      <c r="G9" s="8">
        <v>0</v>
      </c>
      <c r="H9" s="8">
        <v>3613581000</v>
      </c>
      <c r="I9" s="8">
        <v>3264518585</v>
      </c>
      <c r="J9" s="9">
        <f>+I9/H9</f>
        <v>0.90340263162773993</v>
      </c>
      <c r="K9" s="8">
        <v>349062415</v>
      </c>
      <c r="L9" s="9">
        <f>+K9/$H9</f>
        <v>9.6597368372260087E-2</v>
      </c>
      <c r="M9" s="8">
        <v>3264518585</v>
      </c>
      <c r="N9" s="9">
        <f>+M9/$H9</f>
        <v>0.90340263162773993</v>
      </c>
      <c r="O9" s="8">
        <v>3264518585</v>
      </c>
      <c r="P9" s="9">
        <f>+O9/$H9</f>
        <v>0.90340263162773993</v>
      </c>
      <c r="Q9" s="8">
        <v>3264518585</v>
      </c>
      <c r="R9" s="9">
        <f>+Q9/$H9</f>
        <v>0.90340263162773993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518018000</v>
      </c>
      <c r="F10" s="8">
        <v>573297000</v>
      </c>
      <c r="G10" s="8">
        <v>0</v>
      </c>
      <c r="H10" s="8">
        <v>1091315000</v>
      </c>
      <c r="I10" s="8">
        <v>710397176</v>
      </c>
      <c r="J10" s="9">
        <f>+I10/H10</f>
        <v>0.65095520175201482</v>
      </c>
      <c r="K10" s="8">
        <v>380917824</v>
      </c>
      <c r="L10" s="9">
        <f>+K10/$H10</f>
        <v>0.34904479824798523</v>
      </c>
      <c r="M10" s="8">
        <v>710397176</v>
      </c>
      <c r="N10" s="9">
        <f>+M10/$H10</f>
        <v>0.65095520175201482</v>
      </c>
      <c r="O10" s="8">
        <v>710397176</v>
      </c>
      <c r="P10" s="9">
        <f>+O10/$H10</f>
        <v>0.65095520175201482</v>
      </c>
      <c r="Q10" s="8">
        <v>710397176</v>
      </c>
      <c r="R10" s="9">
        <f>+Q10/$H10</f>
        <v>0.65095520175201482</v>
      </c>
    </row>
    <row r="11" spans="1:18" x14ac:dyDescent="0.2">
      <c r="A11" s="50" t="s">
        <v>18</v>
      </c>
      <c r="B11" s="50"/>
      <c r="C11" s="50"/>
      <c r="D11" s="50"/>
      <c r="E11" s="10">
        <f t="shared" ref="E11:G11" si="0">SUM(E8:E10)</f>
        <v>16003949000</v>
      </c>
      <c r="F11" s="10">
        <f t="shared" si="0"/>
        <v>2805141000</v>
      </c>
      <c r="G11" s="10">
        <f t="shared" si="0"/>
        <v>2805141000</v>
      </c>
      <c r="H11" s="10">
        <f>SUM(H8:H10)</f>
        <v>16003949000</v>
      </c>
      <c r="I11" s="10">
        <f>SUM(I8:I10)</f>
        <v>13021597762</v>
      </c>
      <c r="J11" s="11">
        <f t="shared" ref="J11" si="1">+I11/$H11</f>
        <v>0.8136490413709766</v>
      </c>
      <c r="K11" s="10">
        <f>SUM(K8:K10)</f>
        <v>2982351238</v>
      </c>
      <c r="L11" s="11">
        <f t="shared" ref="L11" si="2">+K11/$H11</f>
        <v>0.18635095862902337</v>
      </c>
      <c r="M11" s="10">
        <f>SUM(M8:M10)</f>
        <v>13021597762</v>
      </c>
      <c r="N11" s="11">
        <f t="shared" ref="N11" si="3">+M11/$H11</f>
        <v>0.8136490413709766</v>
      </c>
      <c r="O11" s="10">
        <f>SUM(O8:O10)</f>
        <v>13021597762</v>
      </c>
      <c r="P11" s="11">
        <f t="shared" ref="P11" si="4">+O11/$H11</f>
        <v>0.8136490413709766</v>
      </c>
      <c r="Q11" s="10">
        <f>SUM(Q8:Q10)</f>
        <v>13021597762</v>
      </c>
      <c r="R11" s="12">
        <f t="shared" ref="R11" si="5">+Q11/$H11</f>
        <v>0.8136490413709766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7" t="s">
        <v>19</v>
      </c>
      <c r="B13" s="47"/>
      <c r="C13" s="47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45</v>
      </c>
      <c r="F14" s="4" t="s">
        <v>46</v>
      </c>
      <c r="G14" s="4" t="s">
        <v>47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400000000</v>
      </c>
      <c r="F15" s="8">
        <v>0</v>
      </c>
      <c r="G15" s="8">
        <v>350000000</v>
      </c>
      <c r="H15" s="8">
        <v>50000000</v>
      </c>
      <c r="I15" s="8">
        <v>23114100</v>
      </c>
      <c r="J15" s="9">
        <f>+I15/$H15</f>
        <v>0.46228200000000003</v>
      </c>
      <c r="K15" s="8">
        <v>26885900</v>
      </c>
      <c r="L15" s="9">
        <f>+K15/$H15</f>
        <v>0.53771800000000003</v>
      </c>
      <c r="M15" s="8">
        <v>23114100</v>
      </c>
      <c r="N15" s="9">
        <f>+M15/$H15</f>
        <v>0.46228200000000003</v>
      </c>
      <c r="O15" s="8">
        <v>23114100</v>
      </c>
      <c r="P15" s="9">
        <f>+O15/$H15</f>
        <v>0.46228200000000003</v>
      </c>
      <c r="Q15" s="8">
        <v>23114100</v>
      </c>
      <c r="R15" s="9">
        <f>+Q15/$H15</f>
        <v>0.46228200000000003</v>
      </c>
    </row>
    <row r="16" spans="1:18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3324000000</v>
      </c>
      <c r="F16" s="8">
        <v>350000000</v>
      </c>
      <c r="G16" s="8">
        <v>41687609</v>
      </c>
      <c r="H16" s="8">
        <v>3632312391</v>
      </c>
      <c r="I16" s="8">
        <v>3322480473.2399998</v>
      </c>
      <c r="J16" s="9">
        <f>+I16/$H16</f>
        <v>0.91470119185571996</v>
      </c>
      <c r="K16" s="8">
        <v>309831917.75999999</v>
      </c>
      <c r="L16" s="9">
        <f>+K16/$H16</f>
        <v>8.5298808144280008E-2</v>
      </c>
      <c r="M16" s="8">
        <v>3322480473.2399998</v>
      </c>
      <c r="N16" s="9">
        <f>+M16/$H16</f>
        <v>0.91470119185571996</v>
      </c>
      <c r="O16" s="8">
        <v>3316403259.4400001</v>
      </c>
      <c r="P16" s="9">
        <f>+O16/$H16</f>
        <v>0.91302809407507268</v>
      </c>
      <c r="Q16" s="8">
        <v>3316403259.4400001</v>
      </c>
      <c r="R16" s="9">
        <f>+Q16/$H16</f>
        <v>0.91302809407507268</v>
      </c>
    </row>
    <row r="17" spans="1:18" x14ac:dyDescent="0.2">
      <c r="A17" s="50" t="s">
        <v>20</v>
      </c>
      <c r="B17" s="50"/>
      <c r="C17" s="50"/>
      <c r="D17" s="50"/>
      <c r="E17" s="10">
        <f t="shared" ref="E17:G17" si="6">+E15+E16</f>
        <v>3724000000</v>
      </c>
      <c r="F17" s="10">
        <f t="shared" si="6"/>
        <v>350000000</v>
      </c>
      <c r="G17" s="10">
        <f t="shared" si="6"/>
        <v>391687609</v>
      </c>
      <c r="H17" s="10">
        <f>+H15+H16</f>
        <v>3682312391</v>
      </c>
      <c r="I17" s="10">
        <f>+I15+I16</f>
        <v>3345594573.2399998</v>
      </c>
      <c r="J17" s="11">
        <f>+I17/$H17</f>
        <v>0.9085580521134009</v>
      </c>
      <c r="K17" s="10">
        <f>+K15+K16</f>
        <v>336717817.75999999</v>
      </c>
      <c r="L17" s="11">
        <f t="shared" ref="L17" si="7">+K17/$H17</f>
        <v>9.1441947886599068E-2</v>
      </c>
      <c r="M17" s="10">
        <f>+M15+M16</f>
        <v>3345594573.2399998</v>
      </c>
      <c r="N17" s="11">
        <f>+M17/$H17</f>
        <v>0.9085580521134009</v>
      </c>
      <c r="O17" s="10">
        <f>+O15+O16</f>
        <v>3339517359.4400001</v>
      </c>
      <c r="P17" s="11">
        <f t="shared" ref="P17" si="8">+O17/$H17</f>
        <v>0.90690767236429182</v>
      </c>
      <c r="Q17" s="10">
        <f>+Q15+Q16</f>
        <v>3339517359.4400001</v>
      </c>
      <c r="R17" s="12">
        <f t="shared" ref="R17" si="9">+Q17/$H17</f>
        <v>0.90690767236429182</v>
      </c>
    </row>
    <row r="18" spans="1:18" ht="6" customHeight="1" x14ac:dyDescent="0.2">
      <c r="A18" s="13"/>
      <c r="B18" s="13"/>
      <c r="C18" s="14"/>
      <c r="D18" s="13"/>
      <c r="E18" s="13"/>
      <c r="F18" s="13"/>
      <c r="G18" s="13"/>
      <c r="H18" s="16"/>
      <c r="I18" s="16"/>
      <c r="J18" s="17"/>
      <c r="K18" s="16"/>
      <c r="L18" s="17"/>
      <c r="M18" s="16"/>
      <c r="N18" s="17"/>
      <c r="O18" s="16"/>
      <c r="P18" s="17"/>
      <c r="Q18" s="16"/>
      <c r="R18" s="18"/>
    </row>
    <row r="19" spans="1:18" x14ac:dyDescent="0.2">
      <c r="A19" s="47" t="s">
        <v>21</v>
      </c>
      <c r="B19" s="47"/>
      <c r="C19" s="23"/>
      <c r="D19" s="24"/>
      <c r="E19" s="24"/>
      <c r="F19" s="24"/>
      <c r="G19" s="24"/>
      <c r="H19" s="20"/>
      <c r="I19" s="20"/>
      <c r="J19" s="21"/>
      <c r="K19" s="20"/>
      <c r="L19" s="21"/>
      <c r="M19" s="20"/>
      <c r="N19" s="21"/>
      <c r="O19" s="20"/>
      <c r="P19" s="21"/>
      <c r="Q19" s="20"/>
      <c r="R19" s="22"/>
    </row>
    <row r="20" spans="1:18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45</v>
      </c>
      <c r="F20" s="4" t="s">
        <v>46</v>
      </c>
      <c r="G20" s="4" t="s">
        <v>47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</row>
    <row r="21" spans="1:18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0</v>
      </c>
      <c r="G21" s="8">
        <v>0</v>
      </c>
      <c r="H21" s="8">
        <v>50000000</v>
      </c>
      <c r="I21" s="8">
        <v>25113692</v>
      </c>
      <c r="J21" s="9">
        <f>+I21/$H21</f>
        <v>0.50227383999999997</v>
      </c>
      <c r="K21" s="8">
        <v>24886308</v>
      </c>
      <c r="L21" s="9">
        <f>+K21/$H21</f>
        <v>0.49772615999999997</v>
      </c>
      <c r="M21" s="8">
        <v>25113692</v>
      </c>
      <c r="N21" s="9">
        <f>+M21/$H21</f>
        <v>0.50227383999999997</v>
      </c>
      <c r="O21" s="8">
        <v>25113692</v>
      </c>
      <c r="P21" s="9">
        <f>+O21/$H21</f>
        <v>0.50227383999999997</v>
      </c>
      <c r="Q21" s="8">
        <v>25113692</v>
      </c>
      <c r="R21" s="9">
        <f>+Q21/$H21</f>
        <v>0.50227383999999997</v>
      </c>
    </row>
    <row r="22" spans="1:18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8">
        <v>0</v>
      </c>
      <c r="H22" s="8">
        <v>20000000</v>
      </c>
      <c r="I22" s="8">
        <v>0</v>
      </c>
      <c r="J22" s="9">
        <f>+I22/$H22</f>
        <v>0</v>
      </c>
      <c r="K22" s="8">
        <v>20000000</v>
      </c>
      <c r="L22" s="9">
        <f>+K22/$H22</f>
        <v>1</v>
      </c>
      <c r="M22" s="8">
        <v>0</v>
      </c>
      <c r="N22" s="9">
        <f>+M22/$H22</f>
        <v>0</v>
      </c>
      <c r="O22" s="8">
        <v>0</v>
      </c>
      <c r="P22" s="9">
        <f>+O22/$H22</f>
        <v>0</v>
      </c>
      <c r="Q22" s="8">
        <v>0</v>
      </c>
      <c r="R22" s="9">
        <f>+Q22/$H22</f>
        <v>0</v>
      </c>
    </row>
    <row r="24" spans="1:18" x14ac:dyDescent="0.2">
      <c r="A24" s="36"/>
      <c r="B24" s="37"/>
      <c r="C24" s="37"/>
      <c r="D24" s="38"/>
      <c r="E24" s="38"/>
      <c r="F24" s="38"/>
      <c r="G24" s="38"/>
      <c r="H24" s="39"/>
      <c r="I24" s="39"/>
      <c r="J24" s="40"/>
      <c r="K24" s="39"/>
      <c r="L24" s="40"/>
      <c r="M24" s="39"/>
      <c r="N24" s="40"/>
      <c r="O24" s="39"/>
      <c r="P24" s="40"/>
      <c r="Q24" s="39"/>
      <c r="R24" s="41"/>
    </row>
    <row r="25" spans="1:18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45</v>
      </c>
      <c r="F25" s="4" t="s">
        <v>46</v>
      </c>
      <c r="G25" s="4" t="s">
        <v>47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10</v>
      </c>
      <c r="M25" s="4" t="s">
        <v>11</v>
      </c>
      <c r="N25" s="4" t="s">
        <v>12</v>
      </c>
      <c r="O25" s="4" t="s">
        <v>13</v>
      </c>
      <c r="P25" s="4" t="s">
        <v>14</v>
      </c>
      <c r="Q25" s="4" t="s">
        <v>15</v>
      </c>
      <c r="R25" s="4" t="s">
        <v>16</v>
      </c>
    </row>
    <row r="26" spans="1:18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8">
        <v>0</v>
      </c>
      <c r="H26" s="8">
        <v>75440000</v>
      </c>
      <c r="I26" s="8">
        <v>75440000</v>
      </c>
      <c r="J26" s="9">
        <f>+I26/$H26</f>
        <v>1</v>
      </c>
      <c r="K26" s="8">
        <v>0</v>
      </c>
      <c r="L26" s="9">
        <f>+K26/$H26</f>
        <v>0</v>
      </c>
      <c r="M26" s="8">
        <v>75440000</v>
      </c>
      <c r="N26" s="9">
        <f>+M26/$H26</f>
        <v>1</v>
      </c>
      <c r="O26" s="8">
        <v>75440000</v>
      </c>
      <c r="P26" s="9">
        <f>+O26/$H26</f>
        <v>1</v>
      </c>
      <c r="Q26" s="8">
        <v>75440000</v>
      </c>
      <c r="R26" s="9">
        <f>+Q26/$H26</f>
        <v>1</v>
      </c>
    </row>
    <row r="27" spans="1:18" ht="24" x14ac:dyDescent="0.2">
      <c r="A27" s="5" t="s">
        <v>38</v>
      </c>
      <c r="B27" s="6" t="s">
        <v>17</v>
      </c>
      <c r="C27" s="6">
        <v>10</v>
      </c>
      <c r="D27" s="7" t="s">
        <v>40</v>
      </c>
      <c r="E27" s="8">
        <v>0</v>
      </c>
      <c r="F27" s="8">
        <v>41687609</v>
      </c>
      <c r="G27" s="8">
        <v>0</v>
      </c>
      <c r="H27" s="8">
        <v>41687609</v>
      </c>
      <c r="I27" s="8">
        <v>41687609</v>
      </c>
      <c r="J27" s="9">
        <f>+I27/$H27</f>
        <v>1</v>
      </c>
      <c r="K27" s="8">
        <v>0</v>
      </c>
      <c r="L27" s="9">
        <f>+K27/$H27</f>
        <v>0</v>
      </c>
      <c r="M27" s="8">
        <v>41687609</v>
      </c>
      <c r="N27" s="9">
        <f>+M27/$H27</f>
        <v>1</v>
      </c>
      <c r="O27" s="8">
        <v>41687609</v>
      </c>
      <c r="P27" s="9">
        <f>+O27/$H27</f>
        <v>1</v>
      </c>
      <c r="Q27" s="8">
        <v>41687609</v>
      </c>
      <c r="R27" s="9">
        <f>+Q27/$H27</f>
        <v>1</v>
      </c>
    </row>
    <row r="28" spans="1:18" x14ac:dyDescent="0.2">
      <c r="A28" s="36"/>
      <c r="B28" s="37"/>
      <c r="C28" s="37"/>
      <c r="D28" s="38"/>
      <c r="E28" s="38"/>
      <c r="F28" s="38"/>
      <c r="G28" s="38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1"/>
    </row>
    <row r="29" spans="1:18" x14ac:dyDescent="0.2">
      <c r="A29" s="50" t="s">
        <v>22</v>
      </c>
      <c r="B29" s="50"/>
      <c r="C29" s="50"/>
      <c r="D29" s="50"/>
      <c r="E29" s="10">
        <f>+E11+E17+E22+E21+E26+E27</f>
        <v>19873389000</v>
      </c>
      <c r="F29" s="10">
        <f>+F11+F17+F22+F21+F26+F27</f>
        <v>3196828609</v>
      </c>
      <c r="G29" s="10">
        <f>+G11+G17+G22+G21+G26+G27</f>
        <v>3196828609</v>
      </c>
      <c r="H29" s="10">
        <f>+H11+H17+H22+H21+H26+H27</f>
        <v>19873389000</v>
      </c>
      <c r="I29" s="10">
        <f>+I11+I17+I22+I21+I26+I27</f>
        <v>16509433636.24</v>
      </c>
      <c r="J29" s="11">
        <f t="shared" ref="J29:J36" si="10">+I29/H29</f>
        <v>0.83073066381581917</v>
      </c>
      <c r="K29" s="10">
        <f>+K11+K17+K22+K21+K26+K27</f>
        <v>3363955363.7600002</v>
      </c>
      <c r="L29" s="11">
        <f t="shared" ref="L29:L36" si="11">+K29/H29</f>
        <v>0.16926933618418077</v>
      </c>
      <c r="M29" s="10">
        <f>+M11+M17+M22+M21+M26+M27</f>
        <v>16509433636.24</v>
      </c>
      <c r="N29" s="11">
        <f t="shared" ref="N29:N36" si="12">+M29/H29</f>
        <v>0.83073066381581917</v>
      </c>
      <c r="O29" s="10">
        <f>+O11+O17+O22+O21+O26+O27</f>
        <v>16503356422.440001</v>
      </c>
      <c r="P29" s="11">
        <f t="shared" ref="P29:P36" si="13">+O29/H29</f>
        <v>0.83042486726546738</v>
      </c>
      <c r="Q29" s="10">
        <f>+Q11+Q17+Q22+Q21+Q26+Q27</f>
        <v>16503356422.440001</v>
      </c>
      <c r="R29" s="12">
        <f>+Q29/H29</f>
        <v>0.83042486726546738</v>
      </c>
    </row>
    <row r="30" spans="1:18" ht="6.75" customHeight="1" x14ac:dyDescent="0.2">
      <c r="A30" s="31"/>
      <c r="B30" s="31"/>
      <c r="C30" s="31"/>
      <c r="D30" s="31"/>
      <c r="E30" s="31"/>
      <c r="F30" s="31"/>
      <c r="G30" s="31"/>
      <c r="H30" s="16"/>
      <c r="I30" s="16"/>
      <c r="J30" s="17"/>
      <c r="K30" s="16"/>
      <c r="L30" s="17"/>
      <c r="M30" s="16"/>
      <c r="N30" s="17"/>
      <c r="O30" s="16"/>
      <c r="P30" s="17"/>
      <c r="Q30" s="16"/>
      <c r="R30" s="18"/>
    </row>
    <row r="31" spans="1:18" ht="12" customHeight="1" x14ac:dyDescent="0.2">
      <c r="A31" s="32" t="s">
        <v>23</v>
      </c>
      <c r="B31" s="33"/>
      <c r="C31" s="33"/>
      <c r="D31" s="33"/>
      <c r="E31" s="33"/>
      <c r="F31" s="33"/>
      <c r="G31" s="33"/>
      <c r="H31" s="20"/>
      <c r="I31" s="20"/>
      <c r="J31" s="21"/>
      <c r="K31" s="20"/>
      <c r="L31" s="21"/>
      <c r="M31" s="20"/>
      <c r="N31" s="21"/>
      <c r="O31" s="20"/>
      <c r="P31" s="21"/>
      <c r="Q31" s="20"/>
      <c r="R31" s="22"/>
    </row>
    <row r="32" spans="1:18" x14ac:dyDescent="0.2">
      <c r="A32" s="4" t="s">
        <v>2</v>
      </c>
      <c r="B32" s="4" t="s">
        <v>3</v>
      </c>
      <c r="C32" s="4" t="s">
        <v>4</v>
      </c>
      <c r="D32" s="4" t="s">
        <v>5</v>
      </c>
      <c r="E32" s="4" t="s">
        <v>45</v>
      </c>
      <c r="F32" s="4" t="s">
        <v>46</v>
      </c>
      <c r="G32" s="4" t="s">
        <v>47</v>
      </c>
      <c r="H32" s="4" t="s">
        <v>6</v>
      </c>
      <c r="I32" s="4" t="s">
        <v>7</v>
      </c>
      <c r="J32" s="4" t="s">
        <v>8</v>
      </c>
      <c r="K32" s="4" t="s">
        <v>9</v>
      </c>
      <c r="L32" s="4" t="s">
        <v>10</v>
      </c>
      <c r="M32" s="4" t="s">
        <v>11</v>
      </c>
      <c r="N32" s="4" t="s">
        <v>12</v>
      </c>
      <c r="O32" s="4" t="s">
        <v>13</v>
      </c>
      <c r="P32" s="4" t="s">
        <v>14</v>
      </c>
      <c r="Q32" s="4" t="s">
        <v>15</v>
      </c>
      <c r="R32" s="4" t="s">
        <v>16</v>
      </c>
    </row>
    <row r="33" spans="1:18" ht="54" customHeight="1" x14ac:dyDescent="0.2">
      <c r="A33" s="5" t="s">
        <v>24</v>
      </c>
      <c r="B33" s="6" t="s">
        <v>17</v>
      </c>
      <c r="C33" s="6" t="s">
        <v>39</v>
      </c>
      <c r="D33" s="7" t="s">
        <v>25</v>
      </c>
      <c r="E33" s="8">
        <v>31076164311</v>
      </c>
      <c r="F33" s="8">
        <v>0</v>
      </c>
      <c r="G33" s="8">
        <v>0</v>
      </c>
      <c r="H33" s="8">
        <v>31076164311</v>
      </c>
      <c r="I33" s="8">
        <v>28945111895.509998</v>
      </c>
      <c r="J33" s="9">
        <f>+I33/H33</f>
        <v>0.93142485687219534</v>
      </c>
      <c r="K33" s="8">
        <v>2131052415.49</v>
      </c>
      <c r="L33" s="9">
        <f>+K33/H33</f>
        <v>6.8575143127804661E-2</v>
      </c>
      <c r="M33" s="8">
        <v>28945111895.509998</v>
      </c>
      <c r="N33" s="9">
        <f>+M33/H33</f>
        <v>0.93142485687219534</v>
      </c>
      <c r="O33" s="8">
        <v>28914937018.669998</v>
      </c>
      <c r="P33" s="9">
        <f>+O33/H33</f>
        <v>0.93045385940487535</v>
      </c>
      <c r="Q33" s="8">
        <v>28914937018.669998</v>
      </c>
      <c r="R33" s="9">
        <f>+Q33/H33</f>
        <v>0.93045385940487535</v>
      </c>
    </row>
    <row r="34" spans="1:18" x14ac:dyDescent="0.2">
      <c r="A34" s="50" t="s">
        <v>26</v>
      </c>
      <c r="B34" s="50"/>
      <c r="C34" s="50"/>
      <c r="D34" s="50"/>
      <c r="E34" s="42">
        <f>+E33</f>
        <v>31076164311</v>
      </c>
      <c r="F34" s="10">
        <f t="shared" ref="F34:G34" si="14">+F33</f>
        <v>0</v>
      </c>
      <c r="G34" s="10">
        <f t="shared" si="14"/>
        <v>0</v>
      </c>
      <c r="H34" s="10">
        <f>SUM(H33:H33)</f>
        <v>31076164311</v>
      </c>
      <c r="I34" s="10">
        <f>SUM(I33:I33)</f>
        <v>28945111895.509998</v>
      </c>
      <c r="J34" s="11">
        <f t="shared" ref="J34" si="15">+I34/$H34</f>
        <v>0.93142485687219534</v>
      </c>
      <c r="K34" s="10">
        <f>SUM(K33:K33)</f>
        <v>2131052415.49</v>
      </c>
      <c r="L34" s="11">
        <f t="shared" ref="L34" si="16">+K34/$H34</f>
        <v>6.8575143127804661E-2</v>
      </c>
      <c r="M34" s="10">
        <f>SUM(M33:M33)</f>
        <v>28945111895.509998</v>
      </c>
      <c r="N34" s="11">
        <f t="shared" ref="N34" si="17">+M34/$H34</f>
        <v>0.93142485687219534</v>
      </c>
      <c r="O34" s="10">
        <f>SUM(O33:O33)</f>
        <v>28914937018.669998</v>
      </c>
      <c r="P34" s="11">
        <f t="shared" ref="P34" si="18">+O34/$H34</f>
        <v>0.93045385940487535</v>
      </c>
      <c r="Q34" s="10">
        <f>SUM(Q33:Q33)</f>
        <v>28914937018.669998</v>
      </c>
      <c r="R34" s="12">
        <f t="shared" ref="R34" si="19">+Q34/$H34</f>
        <v>0.93045385940487535</v>
      </c>
    </row>
    <row r="35" spans="1:18" ht="7.5" customHeight="1" x14ac:dyDescent="0.2">
      <c r="A35" s="25"/>
      <c r="B35" s="25"/>
      <c r="C35" s="26"/>
      <c r="D35" s="27"/>
      <c r="E35" s="27"/>
      <c r="F35" s="27"/>
      <c r="G35" s="27"/>
      <c r="H35" s="28"/>
      <c r="I35" s="28"/>
      <c r="J35" s="29"/>
      <c r="K35" s="28"/>
      <c r="L35" s="29"/>
      <c r="M35" s="28"/>
      <c r="N35" s="29"/>
      <c r="O35" s="28"/>
      <c r="P35" s="29"/>
      <c r="Q35" s="28"/>
      <c r="R35" s="30"/>
    </row>
    <row r="36" spans="1:18" x14ac:dyDescent="0.2">
      <c r="A36" s="50" t="s">
        <v>27</v>
      </c>
      <c r="B36" s="50"/>
      <c r="C36" s="50"/>
      <c r="D36" s="50"/>
      <c r="E36" s="10">
        <f>+E29+E34</f>
        <v>50949553311</v>
      </c>
      <c r="F36" s="10">
        <f>+F29+F34</f>
        <v>3196828609</v>
      </c>
      <c r="G36" s="10">
        <f>+G29+G34</f>
        <v>3196828609</v>
      </c>
      <c r="H36" s="10">
        <f>+H29+H34</f>
        <v>50949553311</v>
      </c>
      <c r="I36" s="10">
        <f>+I29+I34</f>
        <v>45454545531.75</v>
      </c>
      <c r="J36" s="11">
        <f t="shared" si="10"/>
        <v>0.89214806760506715</v>
      </c>
      <c r="K36" s="10">
        <f>+K29+K34</f>
        <v>5495007779.25</v>
      </c>
      <c r="L36" s="11">
        <f t="shared" si="11"/>
        <v>0.10785193239493286</v>
      </c>
      <c r="M36" s="10">
        <f>+M29+M34</f>
        <v>45454545531.75</v>
      </c>
      <c r="N36" s="11">
        <f t="shared" si="12"/>
        <v>0.89214806760506715</v>
      </c>
      <c r="O36" s="10">
        <f>+O29+O34</f>
        <v>45418293441.110001</v>
      </c>
      <c r="P36" s="11">
        <f t="shared" si="13"/>
        <v>0.89143653848883109</v>
      </c>
      <c r="Q36" s="10">
        <f>+Q29+Q34</f>
        <v>45418293441.110001</v>
      </c>
      <c r="R36" s="12">
        <f>+Q36/H36</f>
        <v>0.89143653848883109</v>
      </c>
    </row>
    <row r="37" spans="1:18" ht="0" hidden="1" customHeight="1" x14ac:dyDescent="0.2"/>
    <row r="38" spans="1:18" ht="39" customHeight="1" x14ac:dyDescent="0.2">
      <c r="A38" s="46" t="s">
        <v>48</v>
      </c>
      <c r="B38" s="46"/>
      <c r="C38" s="46"/>
      <c r="D38" s="46"/>
      <c r="K38" s="45"/>
    </row>
    <row r="39" spans="1:18" x14ac:dyDescent="0.2">
      <c r="J39" s="44"/>
      <c r="Q39" s="35"/>
    </row>
    <row r="40" spans="1:18" x14ac:dyDescent="0.2">
      <c r="K40" s="43"/>
    </row>
    <row r="41" spans="1:18" x14ac:dyDescent="0.2">
      <c r="K41" s="35"/>
    </row>
  </sheetData>
  <mergeCells count="12">
    <mergeCell ref="A38:D38"/>
    <mergeCell ref="A13:C13"/>
    <mergeCell ref="A1:P3"/>
    <mergeCell ref="Q1:R3"/>
    <mergeCell ref="A5:B5"/>
    <mergeCell ref="A6:C6"/>
    <mergeCell ref="A11:D11"/>
    <mergeCell ref="A17:D17"/>
    <mergeCell ref="A19:B19"/>
    <mergeCell ref="A29:D29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2022-02-01T14:11:29Z</dcterms:modified>
</cp:coreProperties>
</file>