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ny.rojas\Downloads\"/>
    </mc:Choice>
  </mc:AlternateContent>
  <xr:revisionPtr revIDLastSave="0" documentId="8_{ACA2BF17-3865-4961-AF50-332200FB5736}" xr6:coauthVersionLast="47" xr6:coauthVersionMax="47" xr10:uidLastSave="{00000000-0000-0000-0000-000000000000}"/>
  <bookViews>
    <workbookView xWindow="28680" yWindow="-120" windowWidth="21840" windowHeight="1314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6" i="1" l="1"/>
  <c r="Q15" i="1"/>
  <c r="Q14" i="1"/>
  <c r="Q13" i="1"/>
  <c r="Q12" i="1"/>
  <c r="Q11" i="1"/>
  <c r="Q10" i="1"/>
  <c r="Q9" i="1"/>
  <c r="Q8" i="1"/>
  <c r="Q7" i="1"/>
  <c r="Q6" i="1"/>
  <c r="Q5" i="1"/>
  <c r="O16" i="1"/>
  <c r="O15" i="1"/>
  <c r="O14" i="1"/>
  <c r="O13" i="1"/>
  <c r="O12" i="1"/>
  <c r="O11" i="1"/>
  <c r="O10" i="1"/>
  <c r="O9" i="1"/>
  <c r="O8" i="1"/>
  <c r="O7" i="1"/>
  <c r="O6" i="1"/>
  <c r="O5" i="1"/>
  <c r="M16" i="1"/>
  <c r="M15" i="1"/>
  <c r="M14" i="1"/>
  <c r="M13" i="1"/>
  <c r="M12" i="1"/>
  <c r="M11" i="1"/>
  <c r="M10" i="1"/>
  <c r="M9" i="1"/>
  <c r="M8" i="1"/>
  <c r="M7" i="1"/>
  <c r="M6" i="1"/>
  <c r="M5" i="1"/>
  <c r="P13" i="1"/>
  <c r="N13" i="1"/>
  <c r="L13" i="1"/>
  <c r="K13" i="1"/>
  <c r="J13" i="1"/>
  <c r="I13" i="1"/>
  <c r="H13" i="1"/>
  <c r="G13" i="1"/>
  <c r="F13" i="1"/>
  <c r="P15" i="1"/>
  <c r="N15" i="1"/>
  <c r="L15" i="1"/>
  <c r="K15" i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<sst xmlns="http://schemas.openxmlformats.org/spreadsheetml/2006/main" count="66" uniqueCount="44">
  <si>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</si>
  <si>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</si>
  <si>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</si>
  <si>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</si>
  <si>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</si>
  <si>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</si>
  <si>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</si>
  <si>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</si>
  <si>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</si>
  <si>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CDP</t>
  </si>
  <si>
    <t>APR. DISPONIBLE</t>
  </si>
  <si>
    <t>COMPROMISO</t>
  </si>
  <si>
    <t>OBLIGACION</t>
  </si>
  <si>
    <t>PAGOS</t>
  </si>
  <si>
    <t>A-1-0-1-1</t>
  </si>
  <si>
    <t>Nación</t>
  </si>
  <si>
    <t>10</t>
  </si>
  <si>
    <t>CSF</t>
  </si>
  <si>
    <t>SUELDOS DE PERSONAL DE NOMINA</t>
  </si>
  <si>
    <t>A-1-0-1-4</t>
  </si>
  <si>
    <t>PRIMA TECNICA</t>
  </si>
  <si>
    <t>A-1-0-1-5</t>
  </si>
  <si>
    <t>OTROS</t>
  </si>
  <si>
    <t>A-1-0-2</t>
  </si>
  <si>
    <t>SERVICIOS PERSONALES INDIRECTOS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</si>
  <si>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</si>
  <si>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</si>
  <si>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</si>
  <si>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</si>
  <si>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</si>
  <si>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</si>
  <si>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</si>
  <si>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11</t>
  </si>
  <si>
    <t>SSF</t>
  </si>
  <si>
    <t>CUOTA DE AUDITAJE CONTRANAL</t>
  </si>
  <si>
    <t>C-520-1000-1</t>
  </si>
  <si>
    <t>FORTALECIMIENTO DE LA CONTRATACIÓN PÚBLICA NACIONAL</t>
  </si>
  <si>
    <t>% Comp.</t>
  </si>
  <si>
    <t>% Oblig.</t>
  </si>
  <si>
    <t>% Pago</t>
  </si>
  <si>
    <t>Total Funcionamiento</t>
  </si>
  <si>
    <t>Total Inversion</t>
  </si>
  <si>
    <t>Total Presupuesto</t>
  </si>
  <si>
    <t>Colombia Compra Eficiente 
Ejecución Presupuestal a 31/12/2012
Ejcucion Definitiva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</si>
</sst>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40A]&quot;$&quot;\ #,##0.00;\-&quot;$&quot;\ #,##0.00"/>
    <numFmt numFmtId="165" formatCode="0.0%"/>
  </numFmts>
  <fonts count="7">
    <font>
      <sz val="11"/>
      <color rgb="FF000000"/>
      <name val="Calibri"/>
      <family val="2"/>
      <scheme val="minor"/>
    </font>
    <font>
      <sz val="11"/>
      <name val="Calibri"/>
    </font>
    <font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rgb="FF000000"/>
      <name val="Times New Roman"/>
      <family val="1"/>
    </font>
    <font>
      <b/>
      <sz val="8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" fillId="0" borderId="0"/>
  </cellStyleXfs>
  <cellXfs count="16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2" fillId="0" borderId="1" xfId="0" applyNumberFormat="1" applyFont="1" applyFill="1" applyBorder="1" applyAlignment="1">
      <alignment vertical="center" wrapText="1" readingOrder="1"/>
    </xf>
    <xf numFmtId="164" fontId="2" fillId="0" borderId="1" xfId="0" applyNumberFormat="1" applyFont="1" applyFill="1" applyBorder="1" applyAlignment="1">
      <alignment horizontal="right" vertical="center" wrapText="1" readingOrder="1"/>
    </xf>
    <xf numFmtId="0" fontId="4" fillId="0" borderId="0" xfId="2" applyFont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1"/>
    </xf>
    <xf numFmtId="164" fontId="6" fillId="3" borderId="1" xfId="0" applyNumberFormat="1" applyFont="1" applyFill="1" applyBorder="1" applyAlignment="1">
      <alignment horizontal="right" vertical="center" wrapText="1" readingOrder="1"/>
    </xf>
    <xf numFmtId="164" fontId="6" fillId="2" borderId="1" xfId="0" applyNumberFormat="1" applyFont="1" applyFill="1" applyBorder="1" applyAlignment="1">
      <alignment horizontal="right" vertical="center" wrapText="1" readingOrder="1"/>
    </xf>
    <xf numFmtId="165" fontId="2" fillId="0" borderId="1" xfId="1" applyNumberFormat="1" applyFont="1" applyFill="1" applyBorder="1" applyAlignment="1">
      <alignment horizontal="right" vertical="center" wrapText="1" readingOrder="1"/>
    </xf>
    <xf numFmtId="165" fontId="6" fillId="3" borderId="1" xfId="1" applyNumberFormat="1" applyFont="1" applyFill="1" applyBorder="1" applyAlignment="1">
      <alignment horizontal="right" vertical="center" wrapText="1" readingOrder="1"/>
    </xf>
    <xf numFmtId="165" fontId="6" fillId="2" borderId="1" xfId="1" applyNumberFormat="1" applyFont="1" applyFill="1" applyBorder="1" applyAlignment="1">
      <alignment horizontal="right" vertical="center" wrapText="1" readingOrder="1"/>
    </xf>
  </cellXfs>
  <cellStyles count="3">
    <cellStyle name="Normal" xfId="0" builtinId="0"/>
    <cellStyle name="Normal 2" xfId="2" xr:uid="{2FA120AB-A750-48CA-AE68-9A2CE61FA407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314325</xdr:colOff>
      <xdr:row>0</xdr:row>
      <xdr:rowOff>19050</xdr:rowOff>
    </xdr:from>
    <xdr:to>
      <xdr:col>17</xdr:col>
      <xdr:colOff>73025</xdr:colOff>
      <xdr:row>3</xdr:row>
      <xdr:rowOff>19548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7A9C4A73-D6F9-4D53-B7F3-35A9C0596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0" y="19050"/>
          <a:ext cx="1663700" cy="571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7"/>
  <sheetViews>
    <sheetView showGridLines="0" tabSelected="1" topLeftCell="F1" workbookViewId="0">
      <selection activeCell="E17" sqref="E17"/>
    </sheetView>
  </sheetViews>
  <sheetFormatPr baseColWidth="10" defaultRowHeight="15"/>
  <cols>
    <col min="1" max="1" width="10.5703125" bestFit="1" customWidth="1"/>
    <col min="2" max="2" width="7.5703125" bestFit="1" customWidth="1"/>
    <col min="3" max="3" width="4.42578125" bestFit="1" customWidth="1"/>
    <col min="4" max="4" width="3.85546875" bestFit="1" customWidth="1"/>
    <col min="5" max="5" width="27.5703125" customWidth="1"/>
    <col min="6" max="6" width="14.28515625" bestFit="1" customWidth="1"/>
    <col min="7" max="7" width="16.42578125" bestFit="1" customWidth="1"/>
    <col min="8" max="10" width="14.28515625" bestFit="1" customWidth="1"/>
    <col min="11" max="11" width="15.5703125" bestFit="1" customWidth="1"/>
    <col min="12" max="12" width="14.28515625" bestFit="1" customWidth="1"/>
    <col min="13" max="13" width="7.85546875" bestFit="1" customWidth="1"/>
    <col min="14" max="14" width="14.28515625" bestFit="1" customWidth="1"/>
    <col min="15" max="15" width="7.7109375" bestFit="1" customWidth="1"/>
    <col min="16" max="16" width="14.28515625" bestFit="1" customWidth="1"/>
    <col min="17" max="17" width="6.5703125" bestFit="1" customWidth="1"/>
    <col min="18" max="18" width="6.42578125" customWidth="1"/>
  </cols>
  <sheetData>
    <row r="1" spans="1:17">
      <c r="A1" s="5" t="s">
        <v>43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37</v>
      </c>
      <c r="N4" s="6" t="s">
        <v>12</v>
      </c>
      <c r="O4" s="6" t="s">
        <v>38</v>
      </c>
      <c r="P4" s="6" t="s">
        <v>13</v>
      </c>
      <c r="Q4" s="6" t="s">
        <v>39</v>
      </c>
    </row>
    <row r="5" spans="1:17" ht="22.5">
      <c r="A5" s="3" t="s">
        <v>14</v>
      </c>
      <c r="B5" s="1" t="s">
        <v>15</v>
      </c>
      <c r="C5" s="1" t="s">
        <v>16</v>
      </c>
      <c r="D5" s="1" t="s">
        <v>17</v>
      </c>
      <c r="E5" s="2" t="s">
        <v>18</v>
      </c>
      <c r="F5" s="4">
        <v>1651000000</v>
      </c>
      <c r="G5" s="4">
        <v>0</v>
      </c>
      <c r="H5" s="4">
        <v>625000000</v>
      </c>
      <c r="I5" s="4">
        <v>1026000000</v>
      </c>
      <c r="J5" s="4">
        <v>734573821.86000001</v>
      </c>
      <c r="K5" s="4">
        <v>291426178.13999999</v>
      </c>
      <c r="L5" s="4">
        <v>734573821.86000001</v>
      </c>
      <c r="M5" s="13">
        <f>+L5/$I5</f>
        <v>0.71595889070175445</v>
      </c>
      <c r="N5" s="4">
        <v>734573821.86000001</v>
      </c>
      <c r="O5" s="13">
        <f>+N5/$I5</f>
        <v>0.71595889070175445</v>
      </c>
      <c r="P5" s="4">
        <v>734573821.86000001</v>
      </c>
      <c r="Q5" s="13">
        <f>+P5/$I5</f>
        <v>0.71595889070175445</v>
      </c>
    </row>
    <row r="6" spans="1:17">
      <c r="A6" s="3" t="s">
        <v>19</v>
      </c>
      <c r="B6" s="1" t="s">
        <v>15</v>
      </c>
      <c r="C6" s="1" t="s">
        <v>16</v>
      </c>
      <c r="D6" s="1" t="s">
        <v>17</v>
      </c>
      <c r="E6" s="2" t="s">
        <v>20</v>
      </c>
      <c r="F6" s="4">
        <v>265000000</v>
      </c>
      <c r="G6" s="4">
        <v>0</v>
      </c>
      <c r="H6" s="4">
        <v>95000000</v>
      </c>
      <c r="I6" s="4">
        <v>170000000</v>
      </c>
      <c r="J6" s="4">
        <v>133196073</v>
      </c>
      <c r="K6" s="4">
        <v>36803927</v>
      </c>
      <c r="L6" s="4">
        <v>133196073</v>
      </c>
      <c r="M6" s="13">
        <f t="shared" ref="M6:M16" si="0">+L6/$I6</f>
        <v>0.78350631176470587</v>
      </c>
      <c r="N6" s="4">
        <v>133196073</v>
      </c>
      <c r="O6" s="13">
        <f t="shared" ref="O6:O16" si="1">+N6/$I6</f>
        <v>0.78350631176470587</v>
      </c>
      <c r="P6" s="4">
        <v>133196073</v>
      </c>
      <c r="Q6" s="13">
        <f t="shared" ref="Q6:Q16" si="2">+P6/$I6</f>
        <v>0.78350631176470587</v>
      </c>
    </row>
    <row r="7" spans="1:17">
      <c r="A7" s="3" t="s">
        <v>21</v>
      </c>
      <c r="B7" s="1" t="s">
        <v>15</v>
      </c>
      <c r="C7" s="1" t="s">
        <v>16</v>
      </c>
      <c r="D7" s="1" t="s">
        <v>17</v>
      </c>
      <c r="E7" s="2" t="s">
        <v>22</v>
      </c>
      <c r="F7" s="4">
        <v>394000000</v>
      </c>
      <c r="G7" s="4">
        <v>0</v>
      </c>
      <c r="H7" s="4">
        <v>185000000</v>
      </c>
      <c r="I7" s="4">
        <v>209000000</v>
      </c>
      <c r="J7" s="4">
        <v>117879312.15000001</v>
      </c>
      <c r="K7" s="4">
        <v>91120687.849999994</v>
      </c>
      <c r="L7" s="4">
        <v>117879312.15000001</v>
      </c>
      <c r="M7" s="13">
        <f t="shared" si="0"/>
        <v>0.56401584760765555</v>
      </c>
      <c r="N7" s="4">
        <v>117879312.15000001</v>
      </c>
      <c r="O7" s="13">
        <f t="shared" si="1"/>
        <v>0.56401584760765555</v>
      </c>
      <c r="P7" s="4">
        <v>117879312.15000001</v>
      </c>
      <c r="Q7" s="13">
        <f t="shared" si="2"/>
        <v>0.56401584760765555</v>
      </c>
    </row>
    <row r="8" spans="1:17" ht="22.5">
      <c r="A8" s="3" t="s">
        <v>23</v>
      </c>
      <c r="B8" s="1" t="s">
        <v>15</v>
      </c>
      <c r="C8" s="1" t="s">
        <v>16</v>
      </c>
      <c r="D8" s="1" t="s">
        <v>17</v>
      </c>
      <c r="E8" s="2" t="s">
        <v>24</v>
      </c>
      <c r="F8" s="4">
        <v>0</v>
      </c>
      <c r="G8" s="4">
        <v>150000000</v>
      </c>
      <c r="H8" s="4">
        <v>0</v>
      </c>
      <c r="I8" s="4">
        <v>150000000</v>
      </c>
      <c r="J8" s="4">
        <v>146740000</v>
      </c>
      <c r="K8" s="4">
        <v>3260000</v>
      </c>
      <c r="L8" s="4">
        <v>146740000</v>
      </c>
      <c r="M8" s="13">
        <f t="shared" si="0"/>
        <v>0.97826666666666662</v>
      </c>
      <c r="N8" s="4">
        <v>146740000</v>
      </c>
      <c r="O8" s="13">
        <f t="shared" si="1"/>
        <v>0.97826666666666662</v>
      </c>
      <c r="P8" s="4">
        <v>119625000</v>
      </c>
      <c r="Q8" s="13">
        <f t="shared" si="2"/>
        <v>0.79749999999999999</v>
      </c>
    </row>
    <row r="9" spans="1:17" ht="33.75">
      <c r="A9" s="3" t="s">
        <v>25</v>
      </c>
      <c r="B9" s="1" t="s">
        <v>15</v>
      </c>
      <c r="C9" s="1" t="s">
        <v>16</v>
      </c>
      <c r="D9" s="1" t="s">
        <v>17</v>
      </c>
      <c r="E9" s="2" t="s">
        <v>26</v>
      </c>
      <c r="F9" s="4">
        <v>723000000</v>
      </c>
      <c r="G9" s="4">
        <v>0</v>
      </c>
      <c r="H9" s="4">
        <v>295000000</v>
      </c>
      <c r="I9" s="4">
        <v>428000000</v>
      </c>
      <c r="J9" s="4">
        <v>291531383</v>
      </c>
      <c r="K9" s="4">
        <v>136468617</v>
      </c>
      <c r="L9" s="4">
        <v>291531383</v>
      </c>
      <c r="M9" s="13">
        <f t="shared" si="0"/>
        <v>0.68114809112149532</v>
      </c>
      <c r="N9" s="4">
        <v>291531383</v>
      </c>
      <c r="O9" s="13">
        <f t="shared" si="1"/>
        <v>0.68114809112149532</v>
      </c>
      <c r="P9" s="4">
        <v>291531383</v>
      </c>
      <c r="Q9" s="13">
        <f t="shared" si="2"/>
        <v>0.68114809112149532</v>
      </c>
    </row>
    <row r="10" spans="1:17">
      <c r="A10" s="3" t="s">
        <v>27</v>
      </c>
      <c r="B10" s="1" t="s">
        <v>15</v>
      </c>
      <c r="C10" s="1" t="s">
        <v>16</v>
      </c>
      <c r="D10" s="1" t="s">
        <v>17</v>
      </c>
      <c r="E10" s="2" t="s">
        <v>28</v>
      </c>
      <c r="F10" s="4">
        <v>5000000</v>
      </c>
      <c r="G10" s="4">
        <v>0</v>
      </c>
      <c r="H10" s="4">
        <v>0</v>
      </c>
      <c r="I10" s="4">
        <v>5000000</v>
      </c>
      <c r="J10" s="4">
        <v>0</v>
      </c>
      <c r="K10" s="4">
        <v>5000000</v>
      </c>
      <c r="L10" s="4">
        <v>0</v>
      </c>
      <c r="M10" s="13">
        <f t="shared" si="0"/>
        <v>0</v>
      </c>
      <c r="N10" s="4">
        <v>0</v>
      </c>
      <c r="O10" s="13">
        <f t="shared" si="1"/>
        <v>0</v>
      </c>
      <c r="P10" s="4">
        <v>0</v>
      </c>
      <c r="Q10" s="13">
        <f t="shared" si="2"/>
        <v>0</v>
      </c>
    </row>
    <row r="11" spans="1:17" ht="22.5">
      <c r="A11" s="3" t="s">
        <v>29</v>
      </c>
      <c r="B11" s="1" t="s">
        <v>15</v>
      </c>
      <c r="C11" s="1" t="s">
        <v>16</v>
      </c>
      <c r="D11" s="1" t="s">
        <v>17</v>
      </c>
      <c r="E11" s="2" t="s">
        <v>30</v>
      </c>
      <c r="F11" s="4">
        <v>430000000</v>
      </c>
      <c r="G11" s="4">
        <v>1050000000</v>
      </c>
      <c r="H11" s="4">
        <v>0</v>
      </c>
      <c r="I11" s="4">
        <v>1480000000</v>
      </c>
      <c r="J11" s="4">
        <v>782795664</v>
      </c>
      <c r="K11" s="4">
        <v>697204336</v>
      </c>
      <c r="L11" s="4">
        <v>782795664</v>
      </c>
      <c r="M11" s="13">
        <f t="shared" si="0"/>
        <v>0.52891598918918914</v>
      </c>
      <c r="N11" s="4">
        <v>782795664</v>
      </c>
      <c r="O11" s="13">
        <f t="shared" si="1"/>
        <v>0.52891598918918914</v>
      </c>
      <c r="P11" s="4">
        <v>621341476</v>
      </c>
      <c r="Q11" s="13">
        <f t="shared" si="2"/>
        <v>0.41982532162162162</v>
      </c>
    </row>
    <row r="12" spans="1:17" ht="22.5">
      <c r="A12" s="3" t="s">
        <v>31</v>
      </c>
      <c r="B12" s="1" t="s">
        <v>15</v>
      </c>
      <c r="C12" s="1" t="s">
        <v>32</v>
      </c>
      <c r="D12" s="1" t="s">
        <v>33</v>
      </c>
      <c r="E12" s="2" t="s">
        <v>34</v>
      </c>
      <c r="F12" s="4">
        <v>32000000</v>
      </c>
      <c r="G12" s="4">
        <v>0</v>
      </c>
      <c r="H12" s="4">
        <v>0</v>
      </c>
      <c r="I12" s="4">
        <v>32000000</v>
      </c>
      <c r="J12" s="4">
        <v>0</v>
      </c>
      <c r="K12" s="4">
        <v>32000000</v>
      </c>
      <c r="L12" s="4">
        <v>0</v>
      </c>
      <c r="M12" s="13">
        <f t="shared" si="0"/>
        <v>0</v>
      </c>
      <c r="N12" s="4">
        <v>0</v>
      </c>
      <c r="O12" s="13">
        <f t="shared" si="1"/>
        <v>0</v>
      </c>
      <c r="P12" s="4">
        <v>0</v>
      </c>
      <c r="Q12" s="13">
        <f t="shared" si="2"/>
        <v>0</v>
      </c>
    </row>
    <row r="13" spans="1:17">
      <c r="A13" s="7" t="s">
        <v>40</v>
      </c>
      <c r="B13" s="7"/>
      <c r="C13" s="7"/>
      <c r="D13" s="7"/>
      <c r="E13" s="8"/>
      <c r="F13" s="11">
        <f>SUM(F5:F12)</f>
        <v>3500000000</v>
      </c>
      <c r="G13" s="11">
        <f t="shared" ref="G13:P13" si="3">SUM(G5:G12)</f>
        <v>1200000000</v>
      </c>
      <c r="H13" s="11">
        <f t="shared" si="3"/>
        <v>1200000000</v>
      </c>
      <c r="I13" s="11">
        <f t="shared" si="3"/>
        <v>3500000000</v>
      </c>
      <c r="J13" s="11">
        <f t="shared" si="3"/>
        <v>2206716254.0100002</v>
      </c>
      <c r="K13" s="11">
        <f t="shared" si="3"/>
        <v>1293283745.99</v>
      </c>
      <c r="L13" s="11">
        <f t="shared" si="3"/>
        <v>2206716254.0100002</v>
      </c>
      <c r="M13" s="14">
        <f t="shared" si="0"/>
        <v>0.63049035828857147</v>
      </c>
      <c r="N13" s="11">
        <f t="shared" si="3"/>
        <v>2206716254.0100002</v>
      </c>
      <c r="O13" s="14">
        <f t="shared" si="1"/>
        <v>0.63049035828857147</v>
      </c>
      <c r="P13" s="11">
        <f t="shared" si="3"/>
        <v>2018147066.01</v>
      </c>
      <c r="Q13" s="14">
        <f t="shared" si="2"/>
        <v>0.57661344743142862</v>
      </c>
    </row>
    <row r="14" spans="1:17" ht="33.75">
      <c r="A14" s="3" t="s">
        <v>35</v>
      </c>
      <c r="B14" s="1" t="s">
        <v>15</v>
      </c>
      <c r="C14" s="1" t="s">
        <v>32</v>
      </c>
      <c r="D14" s="1" t="s">
        <v>17</v>
      </c>
      <c r="E14" s="2" t="s">
        <v>36</v>
      </c>
      <c r="F14" s="4">
        <v>0</v>
      </c>
      <c r="G14" s="4">
        <v>1979000000</v>
      </c>
      <c r="H14" s="4">
        <v>0</v>
      </c>
      <c r="I14" s="4">
        <v>1979000000</v>
      </c>
      <c r="J14" s="4">
        <v>1691455093</v>
      </c>
      <c r="K14" s="4">
        <v>287544907</v>
      </c>
      <c r="L14" s="4">
        <v>1691455093</v>
      </c>
      <c r="M14" s="13">
        <f t="shared" si="0"/>
        <v>0.85470191662455786</v>
      </c>
      <c r="N14" s="4">
        <v>1691455093</v>
      </c>
      <c r="O14" s="13">
        <f t="shared" si="1"/>
        <v>0.85470191662455786</v>
      </c>
      <c r="P14" s="4">
        <v>1625907893</v>
      </c>
      <c r="Q14" s="13">
        <f t="shared" si="2"/>
        <v>0.82158054219302679</v>
      </c>
    </row>
    <row r="15" spans="1:17">
      <c r="A15" s="7" t="s">
        <v>41</v>
      </c>
      <c r="B15" s="7"/>
      <c r="C15" s="7"/>
      <c r="D15" s="7"/>
      <c r="E15" s="8"/>
      <c r="F15" s="11">
        <f>+F14</f>
        <v>0</v>
      </c>
      <c r="G15" s="11">
        <f t="shared" ref="G15:P15" si="4">+G14</f>
        <v>1979000000</v>
      </c>
      <c r="H15" s="11">
        <f t="shared" si="4"/>
        <v>0</v>
      </c>
      <c r="I15" s="11">
        <f t="shared" si="4"/>
        <v>1979000000</v>
      </c>
      <c r="J15" s="11">
        <f t="shared" si="4"/>
        <v>1691455093</v>
      </c>
      <c r="K15" s="11">
        <f t="shared" si="4"/>
        <v>287544907</v>
      </c>
      <c r="L15" s="11">
        <f t="shared" si="4"/>
        <v>1691455093</v>
      </c>
      <c r="M15" s="14">
        <f t="shared" si="0"/>
        <v>0.85470191662455786</v>
      </c>
      <c r="N15" s="11">
        <f t="shared" si="4"/>
        <v>1691455093</v>
      </c>
      <c r="O15" s="14">
        <f t="shared" si="1"/>
        <v>0.85470191662455786</v>
      </c>
      <c r="P15" s="11">
        <f t="shared" si="4"/>
        <v>1625907893</v>
      </c>
      <c r="Q15" s="14">
        <f t="shared" si="2"/>
        <v>0.82158054219302679</v>
      </c>
    </row>
    <row r="16" spans="1:17">
      <c r="A16" s="9" t="s">
        <v>42</v>
      </c>
      <c r="B16" s="9"/>
      <c r="C16" s="9"/>
      <c r="D16" s="9"/>
      <c r="E16" s="10"/>
      <c r="F16" s="12">
        <v>3500000000</v>
      </c>
      <c r="G16" s="12">
        <v>3179000000</v>
      </c>
      <c r="H16" s="12">
        <v>1200000000</v>
      </c>
      <c r="I16" s="12">
        <v>5479000000</v>
      </c>
      <c r="J16" s="12">
        <v>3898171347.0100002</v>
      </c>
      <c r="K16" s="12">
        <v>1580828652.99</v>
      </c>
      <c r="L16" s="12">
        <v>3898171347.0100002</v>
      </c>
      <c r="M16" s="15">
        <f t="shared" si="0"/>
        <v>0.71147496751414496</v>
      </c>
      <c r="N16" s="12">
        <v>3898171347.0100002</v>
      </c>
      <c r="O16" s="15">
        <f t="shared" si="1"/>
        <v>0.71147496751414496</v>
      </c>
      <c r="P16" s="12">
        <v>3644054959.0100002</v>
      </c>
      <c r="Q16" s="15">
        <f t="shared" si="2"/>
        <v>0.66509490034860386</v>
      </c>
    </row>
    <row r="17" ht="33.950000000000003" customHeight="1"/>
  </sheetData>
  <mergeCells count="4">
    <mergeCell ref="A1:Q3"/>
    <mergeCell ref="A13:E13"/>
    <mergeCell ref="A15:E15"/>
    <mergeCell ref="A16:E16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dcterms:created xsi:type="dcterms:W3CDTF">2022-03-22T13:54:42Z</dcterms:created>
  <dcterms:modified xsi:type="dcterms:W3CDTF">2022-03-22T13:54:42Z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