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.rojas\OneDrive - Colombia Compra Eficiente\Mis Documentos\PRESUPUESTO\2019\7. EJECUCIONES\1. ENERO\"/>
    </mc:Choice>
  </mc:AlternateContent>
  <xr:revisionPtr revIDLastSave="0" documentId="8_{BF9D5662-B530-4418-8580-E99C20CCBFAD}" xr6:coauthVersionLast="36" xr6:coauthVersionMax="36" xr10:uidLastSave="{00000000-0000-0000-0000-000000000000}"/>
  <bookViews>
    <workbookView xWindow="0" yWindow="0" windowWidth="24000" windowHeight="8910" xr2:uid="{00000000-000D-0000-FFFF-FFFF00000000}"/>
  </bookViews>
  <sheets>
    <sheet name="CCE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4" i="1" l="1"/>
  <c r="O23" i="1"/>
  <c r="M24" i="1"/>
  <c r="M23" i="1"/>
  <c r="K24" i="1"/>
  <c r="K23" i="1"/>
  <c r="I24" i="1"/>
  <c r="I23" i="1"/>
  <c r="G24" i="1"/>
  <c r="G23" i="1"/>
  <c r="G20" i="1"/>
  <c r="I20" i="1"/>
  <c r="K20" i="1"/>
  <c r="M20" i="1"/>
  <c r="O20" i="1"/>
  <c r="G15" i="1"/>
  <c r="I15" i="1"/>
  <c r="K15" i="1"/>
  <c r="M15" i="1"/>
  <c r="O15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N26" i="1"/>
  <c r="L26" i="1"/>
  <c r="J26" i="1"/>
  <c r="H26" i="1"/>
  <c r="F26" i="1"/>
  <c r="E26" i="1"/>
  <c r="O31" i="1"/>
  <c r="O30" i="1"/>
  <c r="M31" i="1"/>
  <c r="M30" i="1"/>
  <c r="K31" i="1"/>
  <c r="K30" i="1"/>
  <c r="I31" i="1"/>
  <c r="I30" i="1"/>
  <c r="G31" i="1"/>
  <c r="G30" i="1"/>
  <c r="N16" i="1" l="1"/>
  <c r="L16" i="1"/>
  <c r="J16" i="1"/>
  <c r="H16" i="1"/>
  <c r="F16" i="1"/>
  <c r="E16" i="1"/>
  <c r="N11" i="1"/>
  <c r="L11" i="1"/>
  <c r="J11" i="1"/>
  <c r="H11" i="1"/>
  <c r="F11" i="1"/>
  <c r="E11" i="1"/>
  <c r="K16" i="1" l="1"/>
  <c r="O16" i="1"/>
  <c r="M16" i="1"/>
  <c r="I16" i="1"/>
  <c r="G16" i="1"/>
  <c r="O11" i="1"/>
  <c r="M11" i="1"/>
  <c r="K11" i="1"/>
  <c r="I11" i="1"/>
  <c r="G11" i="1"/>
  <c r="N32" i="1" l="1"/>
  <c r="L32" i="1"/>
  <c r="J32" i="1"/>
  <c r="H32" i="1"/>
  <c r="F32" i="1"/>
  <c r="E32" i="1"/>
  <c r="O32" i="1" l="1"/>
  <c r="G32" i="1"/>
  <c r="M32" i="1"/>
  <c r="K32" i="1"/>
  <c r="I32" i="1"/>
  <c r="E34" i="1"/>
  <c r="M26" i="1" l="1"/>
  <c r="L34" i="1"/>
  <c r="M34" i="1" s="1"/>
  <c r="I26" i="1"/>
  <c r="H34" i="1"/>
  <c r="I34" i="1" s="1"/>
  <c r="K26" i="1"/>
  <c r="J34" i="1"/>
  <c r="K34" i="1" s="1"/>
  <c r="G26" i="1"/>
  <c r="F34" i="1"/>
  <c r="G34" i="1" s="1"/>
  <c r="O26" i="1"/>
  <c r="N34" i="1"/>
  <c r="O34" i="1" s="1"/>
</calcChain>
</file>

<file path=xl/sharedStrings.xml><?xml version="1.0" encoding="utf-8"?>
<sst xmlns="http://schemas.openxmlformats.org/spreadsheetml/2006/main" count="117" uniqueCount="46">
  <si>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</si>
  <si>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</si>
  <si>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</si>
  <si>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</si>
  <si>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</si>
  <si>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</si>
  <si>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</si>
  <si>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</si>
  <si>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</si>
  <si>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</si>
  <si>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</si>
  <si>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</si>
  <si>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</si>
  <si>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</si>
  <si>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</si>
  <si>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</si>
  <si>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</si>
  <si>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</si>
  <si>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</si>
  <si>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</si>
  <si>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</si>
  <si>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</si>
  <si>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</si>
  <si>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</si>
  <si>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</si>
  <si>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</si>
  <si>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</si>
  <si>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</si>
  <si>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</si>
  <si>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14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</si>
  <si>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</si>
  <si>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</si>
  <si>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</si>
  <si>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</si>
  <si>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</si>
  <si>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</si>
  <si>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</si>
  <si>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</si>
  <si>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</si>
  <si>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</si>
  <si>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</si>
  <si>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</si>
  <si>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</si>
  <si>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</si>
  <si>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</si>
  <si>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Colombia Compra Eficiente 
Ejecución Presupuestal a 31/01/2019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</si>
</sst>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3</xdr:row>
      <xdr:rowOff>85165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showGridLines="0" tabSelected="1" topLeftCell="A12" zoomScaleNormal="100" zoomScaleSheetLayoutView="85" workbookViewId="0">
      <selection activeCell="H19" sqref="H19"/>
    </sheetView>
  </sheetViews>
  <sheetFormatPr baseColWidth="10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0.2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38" t="s">
        <v>0</v>
      </c>
      <c r="B5" s="3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38" t="s">
        <v>1</v>
      </c>
      <c r="B6" s="38"/>
      <c r="C6" s="3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30</v>
      </c>
      <c r="B8" s="6" t="s">
        <v>17</v>
      </c>
      <c r="C8" s="6">
        <v>10</v>
      </c>
      <c r="D8" s="7" t="s">
        <v>33</v>
      </c>
      <c r="E8" s="8">
        <v>3739000000</v>
      </c>
      <c r="F8" s="8">
        <v>3739000000</v>
      </c>
      <c r="G8" s="9">
        <f>+F8/E8</f>
        <v>1</v>
      </c>
      <c r="H8" s="8">
        <v>0</v>
      </c>
      <c r="I8" s="9">
        <f>+H8/$E8</f>
        <v>0</v>
      </c>
      <c r="J8" s="8">
        <v>224678207</v>
      </c>
      <c r="K8" s="9">
        <f>+J8/$E8</f>
        <v>6.0090453864669699E-2</v>
      </c>
      <c r="L8" s="8">
        <v>224678207</v>
      </c>
      <c r="M8" s="9">
        <f>+L8/$E8</f>
        <v>6.0090453864669699E-2</v>
      </c>
      <c r="N8" s="8">
        <v>224678207</v>
      </c>
      <c r="O8" s="9">
        <f>+N8/$E8</f>
        <v>6.0090453864669699E-2</v>
      </c>
    </row>
    <row r="9" spans="1:15" ht="24" x14ac:dyDescent="0.2">
      <c r="A9" s="7" t="s">
        <v>31</v>
      </c>
      <c r="B9" s="6" t="s">
        <v>17</v>
      </c>
      <c r="C9" s="6">
        <v>10</v>
      </c>
      <c r="D9" s="7" t="s">
        <v>34</v>
      </c>
      <c r="E9" s="8">
        <v>1291000000</v>
      </c>
      <c r="F9" s="8">
        <v>1291000000</v>
      </c>
      <c r="G9" s="9">
        <f>+F9/E9</f>
        <v>1</v>
      </c>
      <c r="H9" s="8">
        <v>0</v>
      </c>
      <c r="I9" s="9">
        <f>+H9/$E9</f>
        <v>0</v>
      </c>
      <c r="J9" s="8">
        <v>89998508</v>
      </c>
      <c r="K9" s="9">
        <f>+J9/$E9</f>
        <v>6.9712244771494972E-2</v>
      </c>
      <c r="L9" s="8">
        <v>89998508</v>
      </c>
      <c r="M9" s="9">
        <f>+L9/$E9</f>
        <v>6.9712244771494972E-2</v>
      </c>
      <c r="N9" s="8">
        <v>89998508</v>
      </c>
      <c r="O9" s="9">
        <f>+N9/$E9</f>
        <v>6.9712244771494972E-2</v>
      </c>
    </row>
    <row r="10" spans="1:15" ht="36" x14ac:dyDescent="0.2">
      <c r="A10" s="7" t="s">
        <v>32</v>
      </c>
      <c r="B10" s="6" t="s">
        <v>17</v>
      </c>
      <c r="C10" s="6">
        <v>10</v>
      </c>
      <c r="D10" s="7" t="s">
        <v>35</v>
      </c>
      <c r="E10" s="8">
        <v>484000000</v>
      </c>
      <c r="F10" s="8">
        <v>484000000</v>
      </c>
      <c r="G10" s="9">
        <f>+F10/E10</f>
        <v>1</v>
      </c>
      <c r="H10" s="8">
        <v>0</v>
      </c>
      <c r="I10" s="9">
        <f>+H10/$E10</f>
        <v>0</v>
      </c>
      <c r="J10" s="8">
        <v>37762725</v>
      </c>
      <c r="K10" s="9">
        <f>+J10/$E10</f>
        <v>7.8022159090909093E-2</v>
      </c>
      <c r="L10" s="8">
        <v>37762725</v>
      </c>
      <c r="M10" s="9">
        <f>+L10/$E10</f>
        <v>7.8022159090909093E-2</v>
      </c>
      <c r="N10" s="8">
        <v>37762725</v>
      </c>
      <c r="O10" s="9">
        <f>+N10/$E10</f>
        <v>7.8022159090909093E-2</v>
      </c>
    </row>
    <row r="11" spans="1:15" x14ac:dyDescent="0.2">
      <c r="A11" s="39" t="s">
        <v>18</v>
      </c>
      <c r="B11" s="39"/>
      <c r="C11" s="39"/>
      <c r="D11" s="39"/>
      <c r="E11" s="10">
        <f>SUM(E8:E10)</f>
        <v>5514000000</v>
      </c>
      <c r="F11" s="10">
        <f>SUM(F8:F10)</f>
        <v>5514000000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352439440</v>
      </c>
      <c r="K11" s="11">
        <f t="shared" ref="K11" si="2">+J11/$E11</f>
        <v>6.3917199854914758E-2</v>
      </c>
      <c r="L11" s="10">
        <f>SUM(L8:L10)</f>
        <v>352439440</v>
      </c>
      <c r="M11" s="11">
        <f t="shared" ref="M11" si="3">+L11/$E11</f>
        <v>6.3917199854914758E-2</v>
      </c>
      <c r="N11" s="10">
        <f>SUM(N8:N10)</f>
        <v>352439440</v>
      </c>
      <c r="O11" s="12">
        <f t="shared" ref="O8:O11" si="4">+N11/$E11</f>
        <v>6.3917199854914758E-2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36" t="s">
        <v>19</v>
      </c>
      <c r="B13" s="36"/>
      <c r="C13" s="36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36</v>
      </c>
      <c r="B15" s="6" t="s">
        <v>17</v>
      </c>
      <c r="C15" s="6">
        <v>10</v>
      </c>
      <c r="D15" s="7" t="s">
        <v>37</v>
      </c>
      <c r="E15" s="8">
        <v>3724000000</v>
      </c>
      <c r="F15" s="8">
        <v>2319090755.54</v>
      </c>
      <c r="G15" s="9">
        <f>+F15/$E15</f>
        <v>0.62274187850161111</v>
      </c>
      <c r="H15" s="8">
        <v>1404909244.46</v>
      </c>
      <c r="I15" s="9">
        <f>+H15/$E15</f>
        <v>0.37725812149838883</v>
      </c>
      <c r="J15" s="8">
        <v>2040158711.54</v>
      </c>
      <c r="K15" s="9">
        <f>+J15/$E15</f>
        <v>0.54784068516111706</v>
      </c>
      <c r="L15" s="8">
        <v>99998580</v>
      </c>
      <c r="M15" s="9">
        <f>+L15/$E15</f>
        <v>2.6852465091299679E-2</v>
      </c>
      <c r="N15" s="8">
        <v>99998580</v>
      </c>
      <c r="O15" s="9">
        <f>+N15/$E15</f>
        <v>2.6852465091299679E-2</v>
      </c>
    </row>
    <row r="16" spans="1:15" x14ac:dyDescent="0.2">
      <c r="A16" s="39" t="s">
        <v>20</v>
      </c>
      <c r="B16" s="39"/>
      <c r="C16" s="39"/>
      <c r="D16" s="39"/>
      <c r="E16" s="10">
        <f>SUM(E15:E15)</f>
        <v>3724000000</v>
      </c>
      <c r="F16" s="10">
        <f>SUM(F15:F15)</f>
        <v>2319090755.54</v>
      </c>
      <c r="G16" s="11">
        <f>+F16/$E16</f>
        <v>0.62274187850161111</v>
      </c>
      <c r="H16" s="10">
        <f>SUM(H15:H15)</f>
        <v>1404909244.46</v>
      </c>
      <c r="I16" s="11">
        <f t="shared" ref="I16" si="5">+H16/$E16</f>
        <v>0.37725812149838883</v>
      </c>
      <c r="J16" s="10">
        <f>SUM(J15:J15)</f>
        <v>2040158711.54</v>
      </c>
      <c r="K16" s="11">
        <f>+J16/$E16</f>
        <v>0.54784068516111706</v>
      </c>
      <c r="L16" s="10">
        <f>SUM(L15:L15)</f>
        <v>99998580</v>
      </c>
      <c r="M16" s="11">
        <f t="shared" ref="M16" si="6">+L16/$E16</f>
        <v>2.6852465091299679E-2</v>
      </c>
      <c r="N16" s="10">
        <f>SUM(N15:N15)</f>
        <v>99998580</v>
      </c>
      <c r="O16" s="12">
        <f t="shared" ref="O15:O16" si="7">+N16/$E16</f>
        <v>2.6852465091299679E-2</v>
      </c>
    </row>
    <row r="17" spans="1:15" ht="6" customHeight="1" x14ac:dyDescent="0.2">
      <c r="A17" s="13"/>
      <c r="B17" s="13"/>
      <c r="C17" s="14"/>
      <c r="D17" s="13"/>
      <c r="E17" s="16"/>
      <c r="F17" s="16"/>
      <c r="G17" s="17"/>
      <c r="H17" s="16"/>
      <c r="I17" s="17"/>
      <c r="J17" s="16"/>
      <c r="K17" s="17"/>
      <c r="L17" s="16"/>
      <c r="M17" s="17"/>
      <c r="N17" s="16"/>
      <c r="O17" s="18"/>
    </row>
    <row r="18" spans="1:15" x14ac:dyDescent="0.2">
      <c r="A18" s="36" t="s">
        <v>21</v>
      </c>
      <c r="B18" s="36"/>
      <c r="C18" s="23"/>
      <c r="D18" s="24"/>
      <c r="E18" s="20"/>
      <c r="F18" s="20"/>
      <c r="G18" s="21"/>
      <c r="H18" s="20"/>
      <c r="I18" s="21"/>
      <c r="J18" s="20"/>
      <c r="K18" s="21"/>
      <c r="L18" s="20"/>
      <c r="M18" s="21"/>
      <c r="N18" s="20"/>
      <c r="O18" s="22"/>
    </row>
    <row r="19" spans="1:15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4" t="s">
        <v>10</v>
      </c>
      <c r="J19" s="4" t="s">
        <v>11</v>
      </c>
      <c r="K19" s="4" t="s">
        <v>12</v>
      </c>
      <c r="L19" s="4" t="s">
        <v>13</v>
      </c>
      <c r="M19" s="4" t="s">
        <v>14</v>
      </c>
      <c r="N19" s="4" t="s">
        <v>15</v>
      </c>
      <c r="O19" s="4" t="s">
        <v>16</v>
      </c>
    </row>
    <row r="20" spans="1:15" ht="36" x14ac:dyDescent="0.2">
      <c r="A20" s="5" t="s">
        <v>39</v>
      </c>
      <c r="B20" s="6" t="s">
        <v>17</v>
      </c>
      <c r="C20" s="6">
        <v>10</v>
      </c>
      <c r="D20" s="7" t="s">
        <v>38</v>
      </c>
      <c r="E20" s="8">
        <v>9000000</v>
      </c>
      <c r="F20" s="8">
        <v>9000000</v>
      </c>
      <c r="G20" s="9">
        <f>+F20/$E20</f>
        <v>1</v>
      </c>
      <c r="H20" s="8">
        <v>0</v>
      </c>
      <c r="I20" s="9">
        <f>+H20/$E20</f>
        <v>0</v>
      </c>
      <c r="J20" s="8">
        <v>0</v>
      </c>
      <c r="K20" s="9">
        <f>+J20/$E20</f>
        <v>0</v>
      </c>
      <c r="L20" s="8">
        <v>0</v>
      </c>
      <c r="M20" s="9">
        <f>+L20/$E20</f>
        <v>0</v>
      </c>
      <c r="N20" s="8">
        <v>0</v>
      </c>
      <c r="O20" s="9">
        <f>+N20/$E20</f>
        <v>0</v>
      </c>
    </row>
    <row r="21" spans="1:15" x14ac:dyDescent="0.2">
      <c r="A21" s="40"/>
      <c r="B21" s="41"/>
      <c r="C21" s="41"/>
      <c r="D21" s="42"/>
      <c r="E21" s="43"/>
      <c r="F21" s="43"/>
      <c r="G21" s="44"/>
      <c r="H21" s="43"/>
      <c r="I21" s="44"/>
      <c r="J21" s="43"/>
      <c r="K21" s="44"/>
      <c r="L21" s="43"/>
      <c r="M21" s="44"/>
      <c r="N21" s="43"/>
      <c r="O21" s="45"/>
    </row>
    <row r="22" spans="1:15" x14ac:dyDescent="0.2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4" t="s">
        <v>7</v>
      </c>
      <c r="G22" s="4" t="s">
        <v>8</v>
      </c>
      <c r="H22" s="4" t="s">
        <v>9</v>
      </c>
      <c r="I22" s="4" t="s">
        <v>10</v>
      </c>
      <c r="J22" s="4" t="s">
        <v>11</v>
      </c>
      <c r="K22" s="4" t="s">
        <v>12</v>
      </c>
      <c r="L22" s="4" t="s">
        <v>13</v>
      </c>
      <c r="M22" s="4" t="s">
        <v>14</v>
      </c>
      <c r="N22" s="4" t="s">
        <v>15</v>
      </c>
      <c r="O22" s="4" t="s">
        <v>16</v>
      </c>
    </row>
    <row r="23" spans="1:15" x14ac:dyDescent="0.2">
      <c r="A23" s="5" t="s">
        <v>40</v>
      </c>
      <c r="B23" s="6" t="s">
        <v>17</v>
      </c>
      <c r="C23" s="6" t="s">
        <v>28</v>
      </c>
      <c r="D23" s="7" t="s">
        <v>43</v>
      </c>
      <c r="E23" s="8">
        <v>4000000</v>
      </c>
      <c r="F23" s="8">
        <v>0</v>
      </c>
      <c r="G23" s="9">
        <f>+F23/$E23</f>
        <v>0</v>
      </c>
      <c r="H23" s="8">
        <v>4000000</v>
      </c>
      <c r="I23" s="9">
        <f>+H23/$E23</f>
        <v>1</v>
      </c>
      <c r="J23" s="8">
        <v>0</v>
      </c>
      <c r="K23" s="9">
        <f>+J23/$E23</f>
        <v>0</v>
      </c>
      <c r="L23" s="8">
        <v>0</v>
      </c>
      <c r="M23" s="9">
        <f>+L23/$E23</f>
        <v>0</v>
      </c>
      <c r="N23" s="8">
        <v>0</v>
      </c>
      <c r="O23" s="9">
        <f>+N23/$E23</f>
        <v>0</v>
      </c>
    </row>
    <row r="24" spans="1:15" ht="24" x14ac:dyDescent="0.2">
      <c r="A24" s="5" t="s">
        <v>41</v>
      </c>
      <c r="B24" s="6" t="s">
        <v>17</v>
      </c>
      <c r="C24" s="6" t="s">
        <v>42</v>
      </c>
      <c r="D24" s="7" t="s">
        <v>44</v>
      </c>
      <c r="E24" s="8">
        <v>29000000</v>
      </c>
      <c r="F24" s="8">
        <v>0</v>
      </c>
      <c r="G24" s="9">
        <f>+F24/$E24</f>
        <v>0</v>
      </c>
      <c r="H24" s="8">
        <v>29000000</v>
      </c>
      <c r="I24" s="9">
        <f>+H24/$E24</f>
        <v>1</v>
      </c>
      <c r="J24" s="8">
        <v>0</v>
      </c>
      <c r="K24" s="9">
        <f>+J24/$E24</f>
        <v>0</v>
      </c>
      <c r="L24" s="8">
        <v>0</v>
      </c>
      <c r="M24" s="9">
        <f>+L24/$E24</f>
        <v>0</v>
      </c>
      <c r="N24" s="8">
        <v>0</v>
      </c>
      <c r="O24" s="9">
        <f>+N24/$E24</f>
        <v>0</v>
      </c>
    </row>
    <row r="25" spans="1:15" x14ac:dyDescent="0.2">
      <c r="A25" s="40"/>
      <c r="B25" s="41"/>
      <c r="C25" s="41"/>
      <c r="D25" s="42"/>
      <c r="E25" s="43"/>
      <c r="F25" s="43"/>
      <c r="G25" s="44"/>
      <c r="H25" s="43"/>
      <c r="I25" s="44"/>
      <c r="J25" s="43"/>
      <c r="K25" s="44"/>
      <c r="L25" s="43"/>
      <c r="M25" s="44"/>
      <c r="N25" s="43"/>
      <c r="O25" s="45"/>
    </row>
    <row r="26" spans="1:15" x14ac:dyDescent="0.2">
      <c r="A26" s="39" t="s">
        <v>22</v>
      </c>
      <c r="B26" s="39"/>
      <c r="C26" s="39"/>
      <c r="D26" s="39"/>
      <c r="E26" s="10">
        <f>+E11+E16+E20+E23+E24</f>
        <v>9280000000</v>
      </c>
      <c r="F26" s="10">
        <f>+F11+F16+F20+F23+F24</f>
        <v>7842090755.54</v>
      </c>
      <c r="G26" s="11">
        <f t="shared" ref="G26:G34" si="8">+F26/E26</f>
        <v>0.8450528831400862</v>
      </c>
      <c r="H26" s="10">
        <f>+H11+H16+H20+H23+H24</f>
        <v>1437909244.46</v>
      </c>
      <c r="I26" s="11">
        <f t="shared" ref="I26:I34" si="9">+H26/E26</f>
        <v>0.1549471168599138</v>
      </c>
      <c r="J26" s="10">
        <f>+J11+J16+J20+J23+J24</f>
        <v>2392598151.54</v>
      </c>
      <c r="K26" s="11">
        <f t="shared" ref="K26:K34" si="10">+J26/E26</f>
        <v>0.25782307667456894</v>
      </c>
      <c r="L26" s="10">
        <f>+L11+L16+L20+L23+L24</f>
        <v>452438020</v>
      </c>
      <c r="M26" s="11">
        <f t="shared" ref="M26:M34" si="11">+L26/E26</f>
        <v>4.8754096982758621E-2</v>
      </c>
      <c r="N26" s="10">
        <f>+N11+N16+N20+N23+N24</f>
        <v>452438020</v>
      </c>
      <c r="O26" s="12">
        <f>+N26/E26</f>
        <v>4.8754096982758621E-2</v>
      </c>
    </row>
    <row r="27" spans="1:15" ht="6.75" customHeight="1" x14ac:dyDescent="0.2">
      <c r="A27" s="31"/>
      <c r="B27" s="31"/>
      <c r="C27" s="31"/>
      <c r="D27" s="31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8"/>
    </row>
    <row r="28" spans="1:15" ht="12" customHeight="1" x14ac:dyDescent="0.2">
      <c r="A28" s="32" t="s">
        <v>23</v>
      </c>
      <c r="B28" s="33"/>
      <c r="C28" s="33"/>
      <c r="D28" s="33"/>
      <c r="E28" s="20"/>
      <c r="F28" s="20"/>
      <c r="G28" s="21"/>
      <c r="H28" s="20"/>
      <c r="I28" s="21"/>
      <c r="J28" s="20"/>
      <c r="K28" s="21"/>
      <c r="L28" s="20"/>
      <c r="M28" s="21"/>
      <c r="N28" s="20"/>
      <c r="O28" s="22"/>
    </row>
    <row r="29" spans="1:15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4" t="s">
        <v>15</v>
      </c>
      <c r="O29" s="4" t="s">
        <v>16</v>
      </c>
    </row>
    <row r="30" spans="1:15" ht="54" customHeight="1" x14ac:dyDescent="0.2">
      <c r="A30" s="5" t="s">
        <v>24</v>
      </c>
      <c r="B30" s="6" t="s">
        <v>17</v>
      </c>
      <c r="C30" s="6" t="s">
        <v>42</v>
      </c>
      <c r="D30" s="7" t="s">
        <v>25</v>
      </c>
      <c r="E30" s="8">
        <v>11028631909</v>
      </c>
      <c r="F30" s="8">
        <v>7434380193.1700001</v>
      </c>
      <c r="G30" s="9">
        <f>+F30/E30</f>
        <v>0.67409813424846621</v>
      </c>
      <c r="H30" s="8">
        <v>3594251715.8299999</v>
      </c>
      <c r="I30" s="9">
        <f>+H30/E30</f>
        <v>0.32590186575153379</v>
      </c>
      <c r="J30" s="8">
        <v>7357801027.1700001</v>
      </c>
      <c r="K30" s="9">
        <f>+J30/E30</f>
        <v>0.66715446556572533</v>
      </c>
      <c r="L30" s="8">
        <v>0</v>
      </c>
      <c r="M30" s="9">
        <f>+L30/E30</f>
        <v>0</v>
      </c>
      <c r="N30" s="8">
        <v>0</v>
      </c>
      <c r="O30" s="9">
        <f>+N30/E30</f>
        <v>0</v>
      </c>
    </row>
    <row r="31" spans="1:15" ht="48" x14ac:dyDescent="0.2">
      <c r="A31" s="5" t="s">
        <v>24</v>
      </c>
      <c r="B31" s="6" t="s">
        <v>17</v>
      </c>
      <c r="C31" s="6" t="s">
        <v>29</v>
      </c>
      <c r="D31" s="7" t="s">
        <v>25</v>
      </c>
      <c r="E31" s="8">
        <v>2971368091</v>
      </c>
      <c r="F31" s="8">
        <v>2969445424</v>
      </c>
      <c r="G31" s="9">
        <f>+F31/E31</f>
        <v>0.99935293543542325</v>
      </c>
      <c r="H31" s="8">
        <v>1922667</v>
      </c>
      <c r="I31" s="9">
        <f>+H31/E31</f>
        <v>6.4706456457669489E-4</v>
      </c>
      <c r="J31" s="8">
        <v>2967015563.8600001</v>
      </c>
      <c r="K31" s="9">
        <f>+J31/E31</f>
        <v>0.99853517739751485</v>
      </c>
      <c r="L31" s="8">
        <v>0</v>
      </c>
      <c r="M31" s="9">
        <f>+L31/E31</f>
        <v>0</v>
      </c>
      <c r="N31" s="8">
        <v>0</v>
      </c>
      <c r="O31" s="9">
        <f>+N31/E31</f>
        <v>0</v>
      </c>
    </row>
    <row r="32" spans="1:15" x14ac:dyDescent="0.2">
      <c r="A32" s="39" t="s">
        <v>26</v>
      </c>
      <c r="B32" s="39"/>
      <c r="C32" s="39"/>
      <c r="D32" s="39"/>
      <c r="E32" s="10">
        <f>SUM(E30:E31)</f>
        <v>14000000000</v>
      </c>
      <c r="F32" s="10">
        <f>SUM(F30:F31)</f>
        <v>10403825617.17</v>
      </c>
      <c r="G32" s="11">
        <f t="shared" ref="G30:G32" si="12">+F32/$E32</f>
        <v>0.74313040122642859</v>
      </c>
      <c r="H32" s="10">
        <f>SUM(H30:H31)</f>
        <v>3596174382.8299999</v>
      </c>
      <c r="I32" s="11">
        <f t="shared" ref="I30:I32" si="13">+H32/$E32</f>
        <v>0.25686959877357141</v>
      </c>
      <c r="J32" s="10">
        <f>SUM(J30:J31)</f>
        <v>10324816591.030001</v>
      </c>
      <c r="K32" s="11">
        <f t="shared" ref="K30:K32" si="14">+J32/$E32</f>
        <v>0.7374868993592858</v>
      </c>
      <c r="L32" s="10">
        <f>SUM(L30:L31)</f>
        <v>0</v>
      </c>
      <c r="M32" s="11">
        <f t="shared" ref="M30:M32" si="15">+L32/$E32</f>
        <v>0</v>
      </c>
      <c r="N32" s="10">
        <f>SUM(N30:N31)</f>
        <v>0</v>
      </c>
      <c r="O32" s="12">
        <f t="shared" ref="O30:O32" si="16">+N32/$E32</f>
        <v>0</v>
      </c>
    </row>
    <row r="33" spans="1:15" ht="7.5" customHeight="1" x14ac:dyDescent="0.2">
      <c r="A33" s="25"/>
      <c r="B33" s="25"/>
      <c r="C33" s="26"/>
      <c r="D33" s="27"/>
      <c r="E33" s="28"/>
      <c r="F33" s="28"/>
      <c r="G33" s="29"/>
      <c r="H33" s="28"/>
      <c r="I33" s="29"/>
      <c r="J33" s="28"/>
      <c r="K33" s="29"/>
      <c r="L33" s="28"/>
      <c r="M33" s="29"/>
      <c r="N33" s="28"/>
      <c r="O33" s="30"/>
    </row>
    <row r="34" spans="1:15" x14ac:dyDescent="0.2">
      <c r="A34" s="39" t="s">
        <v>27</v>
      </c>
      <c r="B34" s="39"/>
      <c r="C34" s="39"/>
      <c r="D34" s="39"/>
      <c r="E34" s="10">
        <f>+E26+E32</f>
        <v>23280000000</v>
      </c>
      <c r="F34" s="10">
        <f>+F26+F32</f>
        <v>18245916372.709999</v>
      </c>
      <c r="G34" s="11">
        <f t="shared" si="8"/>
        <v>0.78375929436039515</v>
      </c>
      <c r="H34" s="10">
        <f>+H26+H32</f>
        <v>5034083627.29</v>
      </c>
      <c r="I34" s="11">
        <f t="shared" si="9"/>
        <v>0.21624070563960482</v>
      </c>
      <c r="J34" s="10">
        <f>+J26+J32</f>
        <v>12717414742.57</v>
      </c>
      <c r="K34" s="11">
        <f t="shared" si="10"/>
        <v>0.54628070200042955</v>
      </c>
      <c r="L34" s="10">
        <f>+L26+L32</f>
        <v>452438020</v>
      </c>
      <c r="M34" s="11">
        <f t="shared" si="11"/>
        <v>1.9434622852233678E-2</v>
      </c>
      <c r="N34" s="10">
        <f>+N26+N32</f>
        <v>452438020</v>
      </c>
      <c r="O34" s="12">
        <f>+N34/E34</f>
        <v>1.9434622852233678E-2</v>
      </c>
    </row>
    <row r="35" spans="1:15" ht="0" hidden="1" customHeight="1" x14ac:dyDescent="0.2"/>
    <row r="38" spans="1:15" x14ac:dyDescent="0.2">
      <c r="N38" s="35"/>
    </row>
    <row r="39" spans="1:15" x14ac:dyDescent="0.2">
      <c r="N39" s="35"/>
    </row>
    <row r="40" spans="1:15" x14ac:dyDescent="0.2">
      <c r="N40" s="35"/>
    </row>
  </sheetData>
  <mergeCells count="11">
    <mergeCell ref="A16:D16"/>
    <mergeCell ref="A18:B18"/>
    <mergeCell ref="A26:D26"/>
    <mergeCell ref="A32:D32"/>
    <mergeCell ref="A34:D34"/>
    <mergeCell ref="A13:C13"/>
    <mergeCell ref="A1:M3"/>
    <mergeCell ref="N1:O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2019-02-06T22:09:33Z</dcterms:modified>
</cp:coreProperties>
</file>