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bookViews>
    <workbookView xWindow="0" yWindow="0" windowWidth="24000" windowHeight="8910"/>
  </bookViews>
  <sheets>
    <sheet name="MARZO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N33" i="1"/>
  <c r="L33" i="1"/>
  <c r="J33" i="1"/>
  <c r="H33" i="1"/>
  <c r="F33" i="1"/>
  <c r="G33" i="1" s="1"/>
  <c r="E33" i="1"/>
  <c r="Q32" i="1"/>
  <c r="O32" i="1"/>
  <c r="M32" i="1"/>
  <c r="K32" i="1"/>
  <c r="I32" i="1"/>
  <c r="G32" i="1"/>
  <c r="Q31" i="1"/>
  <c r="O31" i="1"/>
  <c r="M31" i="1"/>
  <c r="K31" i="1"/>
  <c r="I31" i="1"/>
  <c r="G31" i="1"/>
  <c r="Q30" i="1"/>
  <c r="O30" i="1"/>
  <c r="M30" i="1"/>
  <c r="K30" i="1"/>
  <c r="I30" i="1"/>
  <c r="G30" i="1"/>
  <c r="Q24" i="1"/>
  <c r="O24" i="1"/>
  <c r="M24" i="1"/>
  <c r="K24" i="1"/>
  <c r="I24" i="1"/>
  <c r="G24" i="1"/>
  <c r="P20" i="1"/>
  <c r="N20" i="1"/>
  <c r="L20" i="1"/>
  <c r="J20" i="1"/>
  <c r="H20" i="1"/>
  <c r="F20" i="1"/>
  <c r="E20" i="1"/>
  <c r="Q19" i="1"/>
  <c r="O19" i="1"/>
  <c r="M19" i="1"/>
  <c r="K19" i="1"/>
  <c r="I19" i="1"/>
  <c r="G19" i="1"/>
  <c r="Q18" i="1"/>
  <c r="O18" i="1"/>
  <c r="M18" i="1"/>
  <c r="K18" i="1"/>
  <c r="I18" i="1"/>
  <c r="G18" i="1"/>
  <c r="P14" i="1"/>
  <c r="N14" i="1"/>
  <c r="N26" i="1" s="1"/>
  <c r="L14" i="1"/>
  <c r="J14" i="1"/>
  <c r="H14" i="1"/>
  <c r="F14" i="1"/>
  <c r="E14" i="1"/>
  <c r="Q13" i="1"/>
  <c r="O13" i="1"/>
  <c r="M13" i="1"/>
  <c r="K13" i="1"/>
  <c r="I13" i="1"/>
  <c r="G13" i="1"/>
  <c r="Q12" i="1"/>
  <c r="O12" i="1"/>
  <c r="M12" i="1"/>
  <c r="K12" i="1"/>
  <c r="I12" i="1"/>
  <c r="G12" i="1"/>
  <c r="Q11" i="1"/>
  <c r="O11" i="1"/>
  <c r="M11" i="1"/>
  <c r="K11" i="1"/>
  <c r="I11" i="1"/>
  <c r="G11" i="1"/>
  <c r="Q10" i="1"/>
  <c r="O10" i="1"/>
  <c r="M10" i="1"/>
  <c r="K10" i="1"/>
  <c r="I10" i="1"/>
  <c r="G10" i="1"/>
  <c r="Q9" i="1"/>
  <c r="O9" i="1"/>
  <c r="M9" i="1"/>
  <c r="K9" i="1"/>
  <c r="I9" i="1"/>
  <c r="G9" i="1"/>
  <c r="Q8" i="1"/>
  <c r="O8" i="1"/>
  <c r="M8" i="1"/>
  <c r="K8" i="1"/>
  <c r="I8" i="1"/>
  <c r="G8" i="1"/>
  <c r="K33" i="1" l="1"/>
  <c r="M33" i="1"/>
  <c r="I33" i="1"/>
  <c r="O33" i="1"/>
  <c r="Q33" i="1"/>
  <c r="O20" i="1"/>
  <c r="G20" i="1"/>
  <c r="K20" i="1"/>
  <c r="M14" i="1"/>
  <c r="I14" i="1"/>
  <c r="Q14" i="1"/>
  <c r="K14" i="1"/>
  <c r="E26" i="1"/>
  <c r="E35" i="1" s="1"/>
  <c r="G14" i="1"/>
  <c r="N35" i="1"/>
  <c r="M20" i="1"/>
  <c r="F26" i="1"/>
  <c r="J26" i="1"/>
  <c r="O14" i="1"/>
  <c r="I20" i="1"/>
  <c r="Q20" i="1"/>
  <c r="H26" i="1"/>
  <c r="L26" i="1"/>
  <c r="P26" i="1"/>
  <c r="O26" i="1" l="1"/>
  <c r="O35" i="1"/>
  <c r="M26" i="1"/>
  <c r="L35" i="1"/>
  <c r="M35" i="1" s="1"/>
  <c r="I26" i="1"/>
  <c r="H35" i="1"/>
  <c r="I35" i="1" s="1"/>
  <c r="K26" i="1"/>
  <c r="J35" i="1"/>
  <c r="K35" i="1" s="1"/>
  <c r="G26" i="1"/>
  <c r="F35" i="1"/>
  <c r="G35" i="1" s="1"/>
  <c r="Q26" i="1"/>
  <c r="P35" i="1"/>
  <c r="Q35" i="1" s="1"/>
</calcChain>
</file>

<file path=xl/sharedStrings.xml><?xml version="1.0" encoding="utf-8"?>
<sst xmlns="http://schemas.openxmlformats.org/spreadsheetml/2006/main" count="116" uniqueCount="52">
  <si>
    <t/>
  </si>
  <si>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</si>
  <si>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</si>
  <si>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</si>
  <si>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</si>
  <si>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</si>
  <si>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</si>
  <si>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</si>
  <si>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</si>
  <si>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</si>
  <si>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</si>
  <si>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</si>
  <si>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</si>
  <si>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</si>
  <si>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</si>
  <si>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</si>
  <si>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</si>
  <si>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</si>
  <si>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</si>
  <si>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</si>
  <si>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</si>
  <si>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</si>
  <si>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</si>
  <si>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</si>
  <si>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</si>
  <si>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</si>
  <si>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</si>
  <si>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</si>
  <si>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</si>
  <si>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</si>
  <si>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</si>
  <si>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</si>
  <si>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</si>
  <si>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</si>
  <si>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</si>
  <si>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</si>
  <si>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</si>
  <si>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</si>
  <si>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</si>
  <si>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</si>
  <si>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</si>
  <si>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</si>
  <si>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</si>
  <si>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</si>
  <si>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</si>
  <si>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</si>
  <si>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</si>
  <si>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</si>
  <si>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</si>
  <si>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</si>
  <si>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</si>
  <si>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Colombia Compra Eficiente 
Ejecución Presupuestal a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</si>
</sst>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/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914400</xdr:colOff>
      <xdr:row>0</xdr:row>
      <xdr:rowOff>66675</xdr:rowOff>
    </xdr:from>
    <xdr:to>
      <xdr:col>16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D16" sqref="D16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5" bestFit="1" customWidth="1"/>
    <col min="8" max="8" width="16.28515625" style="1" bestFit="1" customWidth="1"/>
    <col min="9" max="9" width="10.42578125" style="35" bestFit="1" customWidth="1"/>
    <col min="10" max="10" width="17.28515625" style="1" bestFit="1" customWidth="1"/>
    <col min="11" max="11" width="8" style="35" bestFit="1" customWidth="1"/>
    <col min="12" max="12" width="17.28515625" style="1" bestFit="1" customWidth="1"/>
    <col min="13" max="13" width="8" style="35" bestFit="1" customWidth="1"/>
    <col min="14" max="14" width="17.28515625" style="1" hidden="1" customWidth="1"/>
    <col min="15" max="15" width="14.5703125" style="35" hidden="1" customWidth="1"/>
    <col min="16" max="16" width="17.28515625" style="1" bestFit="1" customWidth="1"/>
    <col min="17" max="17" width="8" style="1" bestFit="1" customWidth="1"/>
    <col min="18" max="18" width="13.42578125" style="1" customWidth="1"/>
    <col min="19" max="16384" width="11.42578125" style="1"/>
  </cols>
  <sheetData>
    <row r="1" spans="1:17" ht="12" customHeight="1" x14ac:dyDescent="0.2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 t="s">
        <v>0</v>
      </c>
      <c r="O1" s="38"/>
      <c r="P1" s="38"/>
      <c r="Q1" s="38"/>
    </row>
    <row r="2" spans="1:17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x14ac:dyDescent="0.2">
      <c r="A5" s="39" t="s">
        <v>1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x14ac:dyDescent="0.2">
      <c r="A6" s="39" t="s">
        <v>2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ht="18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</row>
    <row r="8" spans="1:17" ht="24" x14ac:dyDescent="0.2">
      <c r="A8" s="5" t="s">
        <v>20</v>
      </c>
      <c r="B8" s="6" t="s">
        <v>21</v>
      </c>
      <c r="C8" s="6">
        <v>10</v>
      </c>
      <c r="D8" s="7" t="s">
        <v>22</v>
      </c>
      <c r="E8" s="8">
        <v>2529054372</v>
      </c>
      <c r="F8" s="8">
        <v>2529054336</v>
      </c>
      <c r="G8" s="9">
        <f>+F8/E8</f>
        <v>0.99999998576543059</v>
      </c>
      <c r="H8" s="8">
        <v>36</v>
      </c>
      <c r="I8" s="9">
        <f>+H8/E8</f>
        <v>1.4234569410040346E-8</v>
      </c>
      <c r="J8" s="8">
        <v>660141010</v>
      </c>
      <c r="K8" s="9">
        <f>+J8/E8</f>
        <v>0.26102286186830942</v>
      </c>
      <c r="L8" s="8">
        <v>658400378</v>
      </c>
      <c r="M8" s="9">
        <f>+L8/E8</f>
        <v>0.26033460778438339</v>
      </c>
      <c r="N8" s="8">
        <v>413714252</v>
      </c>
      <c r="O8" s="9">
        <f>+N8/E8</f>
        <v>0.16358456211158121</v>
      </c>
      <c r="P8" s="8">
        <v>658400378</v>
      </c>
      <c r="Q8" s="10">
        <f>+P8/E8</f>
        <v>0.26033460778438339</v>
      </c>
    </row>
    <row r="9" spans="1:17" x14ac:dyDescent="0.2">
      <c r="A9" s="5" t="s">
        <v>23</v>
      </c>
      <c r="B9" s="6" t="s">
        <v>21</v>
      </c>
      <c r="C9" s="6">
        <v>10</v>
      </c>
      <c r="D9" s="7" t="s">
        <v>24</v>
      </c>
      <c r="E9" s="8">
        <v>583207914</v>
      </c>
      <c r="F9" s="8">
        <v>564000000</v>
      </c>
      <c r="G9" s="9">
        <f t="shared" ref="G9:G35" si="0">+F9/E9</f>
        <v>0.96706506626725919</v>
      </c>
      <c r="H9" s="8">
        <v>19207914</v>
      </c>
      <c r="I9" s="9">
        <f t="shared" ref="I9:I35" si="1">+H9/E9</f>
        <v>3.2934933732740805E-2</v>
      </c>
      <c r="J9" s="8">
        <v>102534350</v>
      </c>
      <c r="K9" s="9">
        <f t="shared" ref="K9:K35" si="2">+J9/E9</f>
        <v>0.17581097159117082</v>
      </c>
      <c r="L9" s="8">
        <v>102060051</v>
      </c>
      <c r="M9" s="9">
        <f t="shared" ref="M9:M35" si="3">+L9/E9</f>
        <v>0.17499771273679937</v>
      </c>
      <c r="N9" s="8">
        <v>48672369</v>
      </c>
      <c r="O9" s="9">
        <f t="shared" ref="O9:O35" si="4">+N9/E9</f>
        <v>8.3456290341080666E-2</v>
      </c>
      <c r="P9" s="8">
        <v>102060051</v>
      </c>
      <c r="Q9" s="10">
        <f t="shared" ref="Q9:Q35" si="5">+P9/E9</f>
        <v>0.17499771273679937</v>
      </c>
    </row>
    <row r="10" spans="1:17" x14ac:dyDescent="0.2">
      <c r="A10" s="5" t="s">
        <v>25</v>
      </c>
      <c r="B10" s="6" t="s">
        <v>21</v>
      </c>
      <c r="C10" s="6">
        <v>10</v>
      </c>
      <c r="D10" s="7" t="s">
        <v>26</v>
      </c>
      <c r="E10" s="8">
        <v>905209027</v>
      </c>
      <c r="F10" s="8">
        <v>657000000</v>
      </c>
      <c r="G10" s="9">
        <f t="shared" si="0"/>
        <v>0.72579921366603872</v>
      </c>
      <c r="H10" s="8">
        <v>248209027</v>
      </c>
      <c r="I10" s="9">
        <f t="shared" si="1"/>
        <v>0.27420078633396128</v>
      </c>
      <c r="J10" s="8">
        <v>69507662</v>
      </c>
      <c r="K10" s="9">
        <f t="shared" si="2"/>
        <v>7.6786311146673975E-2</v>
      </c>
      <c r="L10" s="8">
        <v>63950686</v>
      </c>
      <c r="M10" s="9">
        <f t="shared" si="3"/>
        <v>7.0647424067281209E-2</v>
      </c>
      <c r="N10" s="8">
        <v>9908199</v>
      </c>
      <c r="O10" s="9">
        <f t="shared" si="4"/>
        <v>1.0945758056387566E-2</v>
      </c>
      <c r="P10" s="8">
        <v>63950686</v>
      </c>
      <c r="Q10" s="10">
        <f t="shared" si="5"/>
        <v>7.0647424067281209E-2</v>
      </c>
    </row>
    <row r="11" spans="1:17" ht="36" x14ac:dyDescent="0.2">
      <c r="A11" s="5" t="s">
        <v>27</v>
      </c>
      <c r="B11" s="6" t="s">
        <v>21</v>
      </c>
      <c r="C11" s="6">
        <v>10</v>
      </c>
      <c r="D11" s="7" t="s">
        <v>28</v>
      </c>
      <c r="E11" s="8">
        <v>31530000</v>
      </c>
      <c r="F11" s="8">
        <v>31500000</v>
      </c>
      <c r="G11" s="9">
        <f t="shared" si="0"/>
        <v>0.99904852521408183</v>
      </c>
      <c r="H11" s="8">
        <v>30000</v>
      </c>
      <c r="I11" s="9">
        <f t="shared" si="1"/>
        <v>9.5147478591817321E-4</v>
      </c>
      <c r="J11" s="8">
        <v>30518419</v>
      </c>
      <c r="K11" s="9">
        <f t="shared" si="2"/>
        <v>0.96791687281953698</v>
      </c>
      <c r="L11" s="8">
        <v>29535512</v>
      </c>
      <c r="M11" s="9">
        <f t="shared" si="3"/>
        <v>0.93674316523945445</v>
      </c>
      <c r="N11" s="8">
        <v>0</v>
      </c>
      <c r="O11" s="9">
        <f t="shared" si="4"/>
        <v>0</v>
      </c>
      <c r="P11" s="8">
        <v>29535512</v>
      </c>
      <c r="Q11" s="10">
        <f t="shared" si="5"/>
        <v>0.93674316523945445</v>
      </c>
    </row>
    <row r="12" spans="1:17" ht="24" x14ac:dyDescent="0.2">
      <c r="A12" s="5" t="s">
        <v>29</v>
      </c>
      <c r="B12" s="6" t="s">
        <v>21</v>
      </c>
      <c r="C12" s="6">
        <v>10</v>
      </c>
      <c r="D12" s="7" t="s">
        <v>30</v>
      </c>
      <c r="E12" s="8">
        <v>1002676778</v>
      </c>
      <c r="F12" s="8">
        <v>1002676778</v>
      </c>
      <c r="G12" s="9">
        <f t="shared" si="0"/>
        <v>1</v>
      </c>
      <c r="H12" s="8">
        <v>0</v>
      </c>
      <c r="I12" s="9">
        <f t="shared" si="1"/>
        <v>0</v>
      </c>
      <c r="J12" s="8">
        <v>1002316778</v>
      </c>
      <c r="K12" s="9">
        <f t="shared" si="2"/>
        <v>0.99964096106751565</v>
      </c>
      <c r="L12" s="8">
        <v>162718540</v>
      </c>
      <c r="M12" s="9">
        <f t="shared" si="3"/>
        <v>0.16228414138060351</v>
      </c>
      <c r="N12" s="8">
        <v>70590818</v>
      </c>
      <c r="O12" s="9">
        <f t="shared" si="4"/>
        <v>7.0402366494220339E-2</v>
      </c>
      <c r="P12" s="8">
        <v>162718540</v>
      </c>
      <c r="Q12" s="10">
        <f t="shared" si="5"/>
        <v>0.16228414138060351</v>
      </c>
    </row>
    <row r="13" spans="1:17" ht="36" x14ac:dyDescent="0.2">
      <c r="A13" s="5" t="s">
        <v>31</v>
      </c>
      <c r="B13" s="6" t="s">
        <v>21</v>
      </c>
      <c r="C13" s="6">
        <v>10</v>
      </c>
      <c r="D13" s="7" t="s">
        <v>32</v>
      </c>
      <c r="E13" s="8">
        <v>1218166569</v>
      </c>
      <c r="F13" s="8">
        <v>1147000000</v>
      </c>
      <c r="G13" s="9">
        <f t="shared" si="0"/>
        <v>0.94157895085035781</v>
      </c>
      <c r="H13" s="8">
        <v>71166569</v>
      </c>
      <c r="I13" s="9">
        <f t="shared" si="1"/>
        <v>5.8421049149642197E-2</v>
      </c>
      <c r="J13" s="8">
        <v>283943097</v>
      </c>
      <c r="K13" s="9">
        <f t="shared" si="2"/>
        <v>0.23309053476413372</v>
      </c>
      <c r="L13" s="8">
        <v>283586497</v>
      </c>
      <c r="M13" s="9">
        <f t="shared" si="3"/>
        <v>0.23279779975639769</v>
      </c>
      <c r="N13" s="8">
        <v>170355217</v>
      </c>
      <c r="O13" s="9">
        <f t="shared" si="4"/>
        <v>0.1398455854356975</v>
      </c>
      <c r="P13" s="8">
        <v>283586497</v>
      </c>
      <c r="Q13" s="10">
        <f t="shared" si="5"/>
        <v>0.23279779975639769</v>
      </c>
    </row>
    <row r="14" spans="1:17" x14ac:dyDescent="0.2">
      <c r="A14" s="36" t="s">
        <v>33</v>
      </c>
      <c r="B14" s="36"/>
      <c r="C14" s="36"/>
      <c r="D14" s="36"/>
      <c r="E14" s="11">
        <f>SUM(E8:E13)</f>
        <v>6269844660</v>
      </c>
      <c r="F14" s="11">
        <f>SUM(F8:F13)</f>
        <v>5931231114</v>
      </c>
      <c r="G14" s="12">
        <f t="shared" si="0"/>
        <v>0.94599331173860379</v>
      </c>
      <c r="H14" s="11">
        <f>SUM(H8:H13)</f>
        <v>338613546</v>
      </c>
      <c r="I14" s="12">
        <f t="shared" si="1"/>
        <v>5.4006688261396256E-2</v>
      </c>
      <c r="J14" s="11">
        <f>SUM(J8:J13)</f>
        <v>2148961316</v>
      </c>
      <c r="K14" s="12">
        <f t="shared" si="2"/>
        <v>0.34274554355546027</v>
      </c>
      <c r="L14" s="11">
        <f>SUM(L8:L13)</f>
        <v>1300251664</v>
      </c>
      <c r="M14" s="12">
        <f t="shared" si="3"/>
        <v>0.20738179883391242</v>
      </c>
      <c r="N14" s="11">
        <f>SUM(N8:N13)</f>
        <v>713240855</v>
      </c>
      <c r="O14" s="12">
        <f t="shared" si="4"/>
        <v>0.11375734068027134</v>
      </c>
      <c r="P14" s="11">
        <f>SUM(P8:P13)</f>
        <v>1300251664</v>
      </c>
      <c r="Q14" s="13">
        <f t="shared" si="5"/>
        <v>0.20738179883391242</v>
      </c>
    </row>
    <row r="15" spans="1:17" ht="7.5" customHeight="1" x14ac:dyDescent="0.2">
      <c r="A15" s="14"/>
      <c r="B15" s="14"/>
      <c r="C15" s="15"/>
      <c r="D15" s="16"/>
      <c r="E15" s="17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9"/>
    </row>
    <row r="16" spans="1:17" x14ac:dyDescent="0.2">
      <c r="A16" s="37" t="s">
        <v>34</v>
      </c>
      <c r="B16" s="37"/>
      <c r="C16" s="37"/>
      <c r="D16" s="20"/>
      <c r="E16" s="21"/>
      <c r="F16" s="21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3"/>
    </row>
    <row r="17" spans="1:17" x14ac:dyDescent="0.2">
      <c r="A17" s="4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4" t="s">
        <v>16</v>
      </c>
      <c r="O17" s="4" t="s">
        <v>17</v>
      </c>
      <c r="P17" s="4" t="s">
        <v>18</v>
      </c>
      <c r="Q17" s="4" t="s">
        <v>19</v>
      </c>
    </row>
    <row r="18" spans="1:17" x14ac:dyDescent="0.2">
      <c r="A18" s="5" t="s">
        <v>35</v>
      </c>
      <c r="B18" s="6" t="s">
        <v>21</v>
      </c>
      <c r="C18" s="6">
        <v>10</v>
      </c>
      <c r="D18" s="7" t="s">
        <v>36</v>
      </c>
      <c r="E18" s="8">
        <v>4120000</v>
      </c>
      <c r="F18" s="8">
        <v>0</v>
      </c>
      <c r="G18" s="9">
        <f t="shared" si="0"/>
        <v>0</v>
      </c>
      <c r="H18" s="8">
        <v>4120000</v>
      </c>
      <c r="I18" s="9">
        <f t="shared" si="1"/>
        <v>1</v>
      </c>
      <c r="J18" s="8">
        <v>0</v>
      </c>
      <c r="K18" s="9">
        <f t="shared" si="2"/>
        <v>0</v>
      </c>
      <c r="L18" s="8">
        <v>0</v>
      </c>
      <c r="M18" s="9">
        <f t="shared" si="3"/>
        <v>0</v>
      </c>
      <c r="N18" s="8">
        <v>0</v>
      </c>
      <c r="O18" s="9">
        <f t="shared" si="4"/>
        <v>0</v>
      </c>
      <c r="P18" s="8">
        <v>0</v>
      </c>
      <c r="Q18" s="10">
        <f t="shared" si="5"/>
        <v>0</v>
      </c>
    </row>
    <row r="19" spans="1:17" ht="24" x14ac:dyDescent="0.2">
      <c r="A19" s="5" t="s">
        <v>37</v>
      </c>
      <c r="B19" s="6" t="s">
        <v>21</v>
      </c>
      <c r="C19" s="6">
        <v>10</v>
      </c>
      <c r="D19" s="7" t="s">
        <v>38</v>
      </c>
      <c r="E19" s="8">
        <v>2912491380</v>
      </c>
      <c r="F19" s="8">
        <v>2750005036.0700002</v>
      </c>
      <c r="G19" s="9">
        <f t="shared" si="0"/>
        <v>0.94421053224542084</v>
      </c>
      <c r="H19" s="8">
        <v>162486343.93000001</v>
      </c>
      <c r="I19" s="9">
        <f t="shared" si="1"/>
        <v>5.5789467754579249E-2</v>
      </c>
      <c r="J19" s="8">
        <v>1963431037.27</v>
      </c>
      <c r="K19" s="9">
        <f t="shared" si="2"/>
        <v>0.6741414071652978</v>
      </c>
      <c r="L19" s="8">
        <v>618814586.63</v>
      </c>
      <c r="M19" s="9">
        <f t="shared" si="3"/>
        <v>0.21246915643403552</v>
      </c>
      <c r="N19" s="8">
        <v>242116495.96000001</v>
      </c>
      <c r="O19" s="9">
        <f t="shared" si="4"/>
        <v>8.3130373405603003E-2</v>
      </c>
      <c r="P19" s="8">
        <v>618814586.63</v>
      </c>
      <c r="Q19" s="10">
        <f t="shared" si="5"/>
        <v>0.21246915643403552</v>
      </c>
    </row>
    <row r="20" spans="1:17" x14ac:dyDescent="0.2">
      <c r="A20" s="36" t="s">
        <v>39</v>
      </c>
      <c r="B20" s="36"/>
      <c r="C20" s="36"/>
      <c r="D20" s="36"/>
      <c r="E20" s="11">
        <f t="shared" ref="E20:P20" si="6">SUM(E18:E19)</f>
        <v>2916611380</v>
      </c>
      <c r="F20" s="11">
        <f t="shared" si="6"/>
        <v>2750005036.0700002</v>
      </c>
      <c r="G20" s="12">
        <f t="shared" si="0"/>
        <v>0.94287674214245165</v>
      </c>
      <c r="H20" s="11">
        <f t="shared" si="6"/>
        <v>166606343.93000001</v>
      </c>
      <c r="I20" s="12">
        <f t="shared" si="1"/>
        <v>5.7123257857548376E-2</v>
      </c>
      <c r="J20" s="11">
        <f t="shared" si="6"/>
        <v>1963431037.27</v>
      </c>
      <c r="K20" s="12">
        <f t="shared" si="2"/>
        <v>0.6731891162236362</v>
      </c>
      <c r="L20" s="11">
        <f t="shared" si="6"/>
        <v>618814586.63</v>
      </c>
      <c r="M20" s="12">
        <f t="shared" si="3"/>
        <v>0.21216902288504408</v>
      </c>
      <c r="N20" s="11">
        <f t="shared" si="6"/>
        <v>242116495.96000001</v>
      </c>
      <c r="O20" s="12">
        <f t="shared" si="4"/>
        <v>8.3012943589351282E-2</v>
      </c>
      <c r="P20" s="11">
        <f t="shared" si="6"/>
        <v>618814586.63</v>
      </c>
      <c r="Q20" s="13">
        <f t="shared" si="5"/>
        <v>0.21216902288504408</v>
      </c>
    </row>
    <row r="21" spans="1:17" x14ac:dyDescent="0.2">
      <c r="A21" s="14"/>
      <c r="B21" s="14"/>
      <c r="C21" s="15"/>
      <c r="D21" s="14"/>
      <c r="E21" s="17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9"/>
    </row>
    <row r="22" spans="1:17" x14ac:dyDescent="0.2">
      <c r="A22" s="37" t="s">
        <v>40</v>
      </c>
      <c r="B22" s="37"/>
      <c r="C22" s="24"/>
      <c r="D22" s="25"/>
      <c r="E22" s="21"/>
      <c r="F22" s="21"/>
      <c r="G22" s="22"/>
      <c r="H22" s="21"/>
      <c r="I22" s="22"/>
      <c r="J22" s="21"/>
      <c r="K22" s="22"/>
      <c r="L22" s="21"/>
      <c r="M22" s="22"/>
      <c r="N22" s="21"/>
      <c r="O22" s="22"/>
      <c r="P22" s="21"/>
      <c r="Q22" s="23"/>
    </row>
    <row r="23" spans="1:17" x14ac:dyDescent="0.2">
      <c r="A23" s="4" t="s">
        <v>3</v>
      </c>
      <c r="B23" s="4" t="s">
        <v>4</v>
      </c>
      <c r="C23" s="4" t="s">
        <v>5</v>
      </c>
      <c r="D23" s="4" t="s">
        <v>6</v>
      </c>
      <c r="E23" s="4" t="s">
        <v>7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12</v>
      </c>
      <c r="K23" s="4" t="s">
        <v>13</v>
      </c>
      <c r="L23" s="4" t="s">
        <v>14</v>
      </c>
      <c r="M23" s="4" t="s">
        <v>15</v>
      </c>
      <c r="N23" s="4" t="s">
        <v>16</v>
      </c>
      <c r="O23" s="4" t="s">
        <v>17</v>
      </c>
      <c r="P23" s="4" t="s">
        <v>18</v>
      </c>
      <c r="Q23" s="4" t="s">
        <v>19</v>
      </c>
    </row>
    <row r="24" spans="1:17" ht="24" x14ac:dyDescent="0.2">
      <c r="A24" s="5" t="s">
        <v>41</v>
      </c>
      <c r="B24" s="6" t="s">
        <v>21</v>
      </c>
      <c r="C24" s="6">
        <v>11</v>
      </c>
      <c r="D24" s="7" t="s">
        <v>42</v>
      </c>
      <c r="E24" s="8">
        <v>38110000</v>
      </c>
      <c r="F24" s="8">
        <v>0</v>
      </c>
      <c r="G24" s="9">
        <f t="shared" si="0"/>
        <v>0</v>
      </c>
      <c r="H24" s="8">
        <v>38110000</v>
      </c>
      <c r="I24" s="9">
        <f t="shared" si="1"/>
        <v>1</v>
      </c>
      <c r="J24" s="8">
        <v>0</v>
      </c>
      <c r="K24" s="9">
        <f t="shared" si="2"/>
        <v>0</v>
      </c>
      <c r="L24" s="8">
        <v>0</v>
      </c>
      <c r="M24" s="9">
        <f t="shared" si="3"/>
        <v>0</v>
      </c>
      <c r="N24" s="8">
        <v>0</v>
      </c>
      <c r="O24" s="9">
        <f t="shared" si="4"/>
        <v>0</v>
      </c>
      <c r="P24" s="8">
        <v>0</v>
      </c>
      <c r="Q24" s="10">
        <f t="shared" si="5"/>
        <v>0</v>
      </c>
    </row>
    <row r="25" spans="1:17" x14ac:dyDescent="0.2">
      <c r="A25" s="26"/>
      <c r="B25" s="27"/>
      <c r="C25" s="27"/>
      <c r="D25" s="28"/>
      <c r="E25" s="29"/>
      <c r="F25" s="29"/>
      <c r="G25" s="30"/>
      <c r="H25" s="29"/>
      <c r="I25" s="30"/>
      <c r="J25" s="29"/>
      <c r="K25" s="30"/>
      <c r="L25" s="29"/>
      <c r="M25" s="30"/>
      <c r="N25" s="29"/>
      <c r="O25" s="30"/>
      <c r="P25" s="29"/>
      <c r="Q25" s="31"/>
    </row>
    <row r="26" spans="1:17" x14ac:dyDescent="0.2">
      <c r="A26" s="36" t="s">
        <v>43</v>
      </c>
      <c r="B26" s="36"/>
      <c r="C26" s="36"/>
      <c r="D26" s="36"/>
      <c r="E26" s="11">
        <f>+E24+E20+E14</f>
        <v>9224566040</v>
      </c>
      <c r="F26" s="11">
        <f>+F24+F20+F14</f>
        <v>8681236150.0699997</v>
      </c>
      <c r="G26" s="12">
        <f t="shared" si="0"/>
        <v>0.94109968018289558</v>
      </c>
      <c r="H26" s="11">
        <f>+H24+H20+H14</f>
        <v>543329889.93000007</v>
      </c>
      <c r="I26" s="12">
        <f t="shared" si="1"/>
        <v>5.8900319817104377E-2</v>
      </c>
      <c r="J26" s="11">
        <f>+J24+J20+J14</f>
        <v>4112392353.27</v>
      </c>
      <c r="K26" s="12">
        <f t="shared" si="2"/>
        <v>0.44580876058967428</v>
      </c>
      <c r="L26" s="11">
        <f>+L24+L20+L14</f>
        <v>1919066250.6300001</v>
      </c>
      <c r="M26" s="12">
        <f t="shared" si="3"/>
        <v>0.20803864835575508</v>
      </c>
      <c r="N26" s="11">
        <f>+N24+N20+N14</f>
        <v>955357350.96000004</v>
      </c>
      <c r="O26" s="12">
        <f t="shared" si="4"/>
        <v>0.10356664441636976</v>
      </c>
      <c r="P26" s="11">
        <f>+P24+P20+P14</f>
        <v>1919066250.6300001</v>
      </c>
      <c r="Q26" s="13">
        <f t="shared" si="5"/>
        <v>0.20803864835575508</v>
      </c>
    </row>
    <row r="27" spans="1:17" x14ac:dyDescent="0.2">
      <c r="A27" s="32"/>
      <c r="B27" s="32"/>
      <c r="C27" s="32"/>
      <c r="D27" s="32"/>
      <c r="E27" s="17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9"/>
    </row>
    <row r="28" spans="1:17" x14ac:dyDescent="0.2">
      <c r="A28" s="33" t="s">
        <v>44</v>
      </c>
      <c r="B28" s="34"/>
      <c r="C28" s="34"/>
      <c r="D28" s="34"/>
      <c r="E28" s="21"/>
      <c r="F28" s="21"/>
      <c r="G28" s="22"/>
      <c r="H28" s="21"/>
      <c r="I28" s="22"/>
      <c r="J28" s="21"/>
      <c r="K28" s="22"/>
      <c r="L28" s="21"/>
      <c r="M28" s="22"/>
      <c r="N28" s="21"/>
      <c r="O28" s="22"/>
      <c r="P28" s="21"/>
      <c r="Q28" s="23"/>
    </row>
    <row r="29" spans="1:17" x14ac:dyDescent="0.2">
      <c r="A29" s="4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4" t="s">
        <v>12</v>
      </c>
      <c r="K29" s="4" t="s">
        <v>13</v>
      </c>
      <c r="L29" s="4" t="s">
        <v>14</v>
      </c>
      <c r="M29" s="4" t="s">
        <v>15</v>
      </c>
      <c r="N29" s="4" t="s">
        <v>16</v>
      </c>
      <c r="O29" s="4" t="s">
        <v>17</v>
      </c>
      <c r="P29" s="4" t="s">
        <v>18</v>
      </c>
      <c r="Q29" s="4" t="s">
        <v>19</v>
      </c>
    </row>
    <row r="30" spans="1:17" ht="36" x14ac:dyDescent="0.2">
      <c r="A30" s="5" t="s">
        <v>45</v>
      </c>
      <c r="B30" s="6" t="s">
        <v>21</v>
      </c>
      <c r="C30" s="6">
        <v>14</v>
      </c>
      <c r="D30" s="7" t="s">
        <v>46</v>
      </c>
      <c r="E30" s="8">
        <v>1047943903</v>
      </c>
      <c r="F30" s="8">
        <v>940906584</v>
      </c>
      <c r="G30" s="9">
        <f t="shared" si="0"/>
        <v>0.89785968629276902</v>
      </c>
      <c r="H30" s="8">
        <v>107037319</v>
      </c>
      <c r="I30" s="9">
        <f t="shared" si="1"/>
        <v>0.10214031370723095</v>
      </c>
      <c r="J30" s="8">
        <v>940906584</v>
      </c>
      <c r="K30" s="9">
        <f t="shared" si="2"/>
        <v>0.89785968629276902</v>
      </c>
      <c r="L30" s="8">
        <v>160119813</v>
      </c>
      <c r="M30" s="9">
        <f t="shared" si="3"/>
        <v>0.15279425982785647</v>
      </c>
      <c r="N30" s="8">
        <v>59307970</v>
      </c>
      <c r="O30" s="9">
        <f t="shared" si="4"/>
        <v>5.6594603804856529E-2</v>
      </c>
      <c r="P30" s="8">
        <v>160119813</v>
      </c>
      <c r="Q30" s="10">
        <f t="shared" si="5"/>
        <v>0.15279425982785647</v>
      </c>
    </row>
    <row r="31" spans="1:17" ht="48" x14ac:dyDescent="0.2">
      <c r="A31" s="5" t="s">
        <v>47</v>
      </c>
      <c r="B31" s="6" t="s">
        <v>21</v>
      </c>
      <c r="C31" s="6">
        <v>10</v>
      </c>
      <c r="D31" s="7" t="s">
        <v>48</v>
      </c>
      <c r="E31" s="8">
        <v>3969757100</v>
      </c>
      <c r="F31" s="8">
        <v>3969707099.8200002</v>
      </c>
      <c r="G31" s="9">
        <f t="shared" si="0"/>
        <v>0.999987404725594</v>
      </c>
      <c r="H31" s="8">
        <v>50000.18</v>
      </c>
      <c r="I31" s="9">
        <f t="shared" si="1"/>
        <v>1.2595274406083939E-5</v>
      </c>
      <c r="J31" s="8">
        <v>3424102724.8200002</v>
      </c>
      <c r="K31" s="9">
        <f t="shared" si="2"/>
        <v>0.86254716310476531</v>
      </c>
      <c r="L31" s="8">
        <v>704628199</v>
      </c>
      <c r="M31" s="9">
        <f t="shared" si="3"/>
        <v>0.17749907141673732</v>
      </c>
      <c r="N31" s="8">
        <v>117885712</v>
      </c>
      <c r="O31" s="9">
        <f t="shared" si="4"/>
        <v>2.9695950918508338E-2</v>
      </c>
      <c r="P31" s="8">
        <v>704628199</v>
      </c>
      <c r="Q31" s="10">
        <f t="shared" si="5"/>
        <v>0.17749907141673732</v>
      </c>
    </row>
    <row r="32" spans="1:17" ht="48" x14ac:dyDescent="0.2">
      <c r="A32" s="5" t="s">
        <v>47</v>
      </c>
      <c r="B32" s="6" t="s">
        <v>21</v>
      </c>
      <c r="C32" s="6">
        <v>14</v>
      </c>
      <c r="D32" s="7" t="s">
        <v>48</v>
      </c>
      <c r="E32" s="8">
        <v>3982298997</v>
      </c>
      <c r="F32" s="8">
        <v>3961288695</v>
      </c>
      <c r="G32" s="9">
        <f t="shared" si="0"/>
        <v>0.99472407721875533</v>
      </c>
      <c r="H32" s="8">
        <v>21010302</v>
      </c>
      <c r="I32" s="9">
        <f t="shared" si="1"/>
        <v>5.2759227812446451E-3</v>
      </c>
      <c r="J32" s="8">
        <v>3861786695</v>
      </c>
      <c r="K32" s="9">
        <f t="shared" si="2"/>
        <v>0.96973800759541506</v>
      </c>
      <c r="L32" s="8">
        <v>616637137</v>
      </c>
      <c r="M32" s="9">
        <f t="shared" si="3"/>
        <v>0.15484451003416205</v>
      </c>
      <c r="N32" s="8">
        <v>133492531</v>
      </c>
      <c r="O32" s="9">
        <f t="shared" si="4"/>
        <v>3.3521473676528163E-2</v>
      </c>
      <c r="P32" s="8">
        <v>616637137</v>
      </c>
      <c r="Q32" s="10">
        <f t="shared" si="5"/>
        <v>0.15484451003416205</v>
      </c>
    </row>
    <row r="33" spans="1:17" x14ac:dyDescent="0.2">
      <c r="A33" s="36" t="s">
        <v>49</v>
      </c>
      <c r="B33" s="36"/>
      <c r="C33" s="36"/>
      <c r="D33" s="36"/>
      <c r="E33" s="11">
        <f>SUM(E30:E32)</f>
        <v>9000000000</v>
      </c>
      <c r="F33" s="11">
        <f>SUM(F30:F32)</f>
        <v>8871902378.8199997</v>
      </c>
      <c r="G33" s="12">
        <f t="shared" si="0"/>
        <v>0.98576693098000001</v>
      </c>
      <c r="H33" s="11">
        <f>SUM(H30:H32)</f>
        <v>128097621.18000001</v>
      </c>
      <c r="I33" s="12">
        <f t="shared" si="1"/>
        <v>1.4233069020000001E-2</v>
      </c>
      <c r="J33" s="11">
        <f>SUM(J30:J32)</f>
        <v>8226796003.8199997</v>
      </c>
      <c r="K33" s="12">
        <f t="shared" si="2"/>
        <v>0.91408844486888885</v>
      </c>
      <c r="L33" s="11">
        <f>SUM(L30:L32)</f>
        <v>1481385149</v>
      </c>
      <c r="M33" s="12">
        <f t="shared" si="3"/>
        <v>0.16459834988888888</v>
      </c>
      <c r="N33" s="11">
        <f>SUM(N30:N32)</f>
        <v>310686213</v>
      </c>
      <c r="O33" s="12">
        <f t="shared" si="4"/>
        <v>3.4520690333333333E-2</v>
      </c>
      <c r="P33" s="11">
        <f>SUM(P30:P32)</f>
        <v>1481385149</v>
      </c>
      <c r="Q33" s="13">
        <f t="shared" si="5"/>
        <v>0.16459834988888888</v>
      </c>
    </row>
    <row r="34" spans="1:17" x14ac:dyDescent="0.2">
      <c r="A34" s="26"/>
      <c r="B34" s="26"/>
      <c r="C34" s="27"/>
      <c r="D34" s="28"/>
      <c r="E34" s="29"/>
      <c r="F34" s="29"/>
      <c r="G34" s="30"/>
      <c r="H34" s="29"/>
      <c r="I34" s="30"/>
      <c r="J34" s="29"/>
      <c r="K34" s="30"/>
      <c r="L34" s="29"/>
      <c r="M34" s="30"/>
      <c r="N34" s="29"/>
      <c r="O34" s="30"/>
      <c r="P34" s="29"/>
      <c r="Q34" s="31"/>
    </row>
    <row r="35" spans="1:17" x14ac:dyDescent="0.2">
      <c r="A35" s="36" t="s">
        <v>50</v>
      </c>
      <c r="B35" s="36"/>
      <c r="C35" s="36"/>
      <c r="D35" s="36"/>
      <c r="E35" s="11">
        <f>+E26+E33</f>
        <v>18224566040</v>
      </c>
      <c r="F35" s="11">
        <f>+F26+F33</f>
        <v>17553138528.889999</v>
      </c>
      <c r="G35" s="12">
        <f t="shared" si="0"/>
        <v>0.96315810704977423</v>
      </c>
      <c r="H35" s="11">
        <f>+H26+H33</f>
        <v>671427511.11000013</v>
      </c>
      <c r="I35" s="12">
        <f t="shared" si="1"/>
        <v>3.6841892950225781E-2</v>
      </c>
      <c r="J35" s="11">
        <f>+J26+J33</f>
        <v>12339188357.09</v>
      </c>
      <c r="K35" s="12">
        <f t="shared" si="2"/>
        <v>0.67706349385809572</v>
      </c>
      <c r="L35" s="11">
        <f>+L26+L33</f>
        <v>3400451399.6300001</v>
      </c>
      <c r="M35" s="12">
        <f t="shared" si="3"/>
        <v>0.18658613830181495</v>
      </c>
      <c r="N35" s="11">
        <f>+N26+N33</f>
        <v>1266043563.96</v>
      </c>
      <c r="O35" s="12">
        <f t="shared" si="4"/>
        <v>6.9469065062028768E-2</v>
      </c>
      <c r="P35" s="11">
        <f>+P26+P33</f>
        <v>3400451399.6300001</v>
      </c>
      <c r="Q35" s="13">
        <f t="shared" si="5"/>
        <v>0.18658613830181495</v>
      </c>
    </row>
    <row r="36" spans="1:17" ht="0" hidden="1" customHeight="1" x14ac:dyDescent="0.2"/>
  </sheetData>
  <mergeCells count="11">
    <mergeCell ref="A16:C16"/>
    <mergeCell ref="A1:M3"/>
    <mergeCell ref="N1:Q3"/>
    <mergeCell ref="A5:B5"/>
    <mergeCell ref="A6:C6"/>
    <mergeCell ref="A14:D14"/>
    <mergeCell ref="A20:D20"/>
    <mergeCell ref="A22:B22"/>
    <mergeCell ref="A26:D26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2018-04-06T15:19:56Z</dcterms:modified>
</cp:coreProperties>
</file>