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18/EJECUCION/"/>
    </mc:Choice>
  </mc:AlternateContent>
  <bookViews>
    <workbookView xWindow="0" yWindow="0" windowWidth="24000" windowHeight="8910"/>
  </bookViews>
  <sheets>
    <sheet name="ENERO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Q33" i="1" s="1"/>
  <c r="N33" i="1"/>
  <c r="O33" i="1" s="1"/>
  <c r="L33" i="1"/>
  <c r="M33" i="1" s="1"/>
  <c r="J33" i="1"/>
  <c r="K33" i="1" s="1"/>
  <c r="H33" i="1"/>
  <c r="I33" i="1" s="1"/>
  <c r="F33" i="1"/>
  <c r="G33" i="1" s="1"/>
  <c r="E33" i="1"/>
  <c r="Q32" i="1"/>
  <c r="O32" i="1"/>
  <c r="M32" i="1"/>
  <c r="K32" i="1"/>
  <c r="I32" i="1"/>
  <c r="G32" i="1"/>
  <c r="Q31" i="1"/>
  <c r="O31" i="1"/>
  <c r="M31" i="1"/>
  <c r="K31" i="1"/>
  <c r="I31" i="1"/>
  <c r="G31" i="1"/>
  <c r="Q30" i="1"/>
  <c r="O30" i="1"/>
  <c r="M30" i="1"/>
  <c r="K30" i="1"/>
  <c r="I30" i="1"/>
  <c r="G30" i="1"/>
  <c r="P26" i="1"/>
  <c r="Q26" i="1" s="1"/>
  <c r="L26" i="1"/>
  <c r="M26" i="1" s="1"/>
  <c r="Q24" i="1"/>
  <c r="O24" i="1"/>
  <c r="M24" i="1"/>
  <c r="K24" i="1"/>
  <c r="I24" i="1"/>
  <c r="G24" i="1"/>
  <c r="P20" i="1"/>
  <c r="Q20" i="1" s="1"/>
  <c r="N20" i="1"/>
  <c r="O20" i="1" s="1"/>
  <c r="L20" i="1"/>
  <c r="M20" i="1" s="1"/>
  <c r="J20" i="1"/>
  <c r="K20" i="1" s="1"/>
  <c r="F20" i="1"/>
  <c r="F26" i="1" s="1"/>
  <c r="E20" i="1"/>
  <c r="Q19" i="1"/>
  <c r="O19" i="1"/>
  <c r="M19" i="1"/>
  <c r="K19" i="1"/>
  <c r="H19" i="1"/>
  <c r="I19" i="1" s="1"/>
  <c r="G19" i="1"/>
  <c r="Q18" i="1"/>
  <c r="O18" i="1"/>
  <c r="M18" i="1"/>
  <c r="K18" i="1"/>
  <c r="H18" i="1"/>
  <c r="H20" i="1" s="1"/>
  <c r="G18" i="1"/>
  <c r="P14" i="1"/>
  <c r="N14" i="1"/>
  <c r="O14" i="1" s="1"/>
  <c r="L14" i="1"/>
  <c r="J14" i="1"/>
  <c r="K14" i="1" s="1"/>
  <c r="F14" i="1"/>
  <c r="G14" i="1" s="1"/>
  <c r="E14" i="1"/>
  <c r="E26" i="1" s="1"/>
  <c r="E35" i="1" s="1"/>
  <c r="Q13" i="1"/>
  <c r="O13" i="1"/>
  <c r="M13" i="1"/>
  <c r="K13" i="1"/>
  <c r="H13" i="1"/>
  <c r="I13" i="1" s="1"/>
  <c r="G13" i="1"/>
  <c r="Q12" i="1"/>
  <c r="O12" i="1"/>
  <c r="M12" i="1"/>
  <c r="K12" i="1"/>
  <c r="I12" i="1"/>
  <c r="H12" i="1"/>
  <c r="G12" i="1"/>
  <c r="Q11" i="1"/>
  <c r="O11" i="1"/>
  <c r="M11" i="1"/>
  <c r="K11" i="1"/>
  <c r="H11" i="1"/>
  <c r="I11" i="1" s="1"/>
  <c r="G11" i="1"/>
  <c r="Q10" i="1"/>
  <c r="O10" i="1"/>
  <c r="M10" i="1"/>
  <c r="K10" i="1"/>
  <c r="H10" i="1"/>
  <c r="I10" i="1" s="1"/>
  <c r="G10" i="1"/>
  <c r="Q9" i="1"/>
  <c r="O9" i="1"/>
  <c r="M9" i="1"/>
  <c r="K9" i="1"/>
  <c r="H9" i="1"/>
  <c r="I9" i="1" s="1"/>
  <c r="G9" i="1"/>
  <c r="Q8" i="1"/>
  <c r="O8" i="1"/>
  <c r="M8" i="1"/>
  <c r="K8" i="1"/>
  <c r="I8" i="1"/>
  <c r="H8" i="1"/>
  <c r="H14" i="1" s="1"/>
  <c r="I14" i="1" s="1"/>
  <c r="G8" i="1"/>
  <c r="I20" i="1" l="1"/>
  <c r="H26" i="1"/>
  <c r="G26" i="1"/>
  <c r="F35" i="1"/>
  <c r="G35" i="1" s="1"/>
  <c r="G20" i="1"/>
  <c r="I18" i="1"/>
  <c r="J26" i="1"/>
  <c r="N26" i="1"/>
  <c r="M14" i="1"/>
  <c r="Q14" i="1"/>
  <c r="L35" i="1"/>
  <c r="M35" i="1" s="1"/>
  <c r="P35" i="1"/>
  <c r="Q35" i="1" s="1"/>
  <c r="K26" i="1" l="1"/>
  <c r="J35" i="1"/>
  <c r="K35" i="1" s="1"/>
  <c r="I26" i="1"/>
  <c r="H35" i="1"/>
  <c r="I35" i="1" s="1"/>
  <c r="O26" i="1"/>
  <c r="N35" i="1"/>
  <c r="O35" i="1" s="1"/>
</calcChain>
</file>

<file path=xl/sharedStrings.xml><?xml version="1.0" encoding="utf-8"?>
<sst xmlns="http://schemas.openxmlformats.org/spreadsheetml/2006/main" count="116" uniqueCount="52">
  <si>
    <t>Colombia Compra Eficiente 
Ejecución Presupuestal a 31/01/2018</t>
  </si>
  <si>
    <t/>
  </si>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</sst>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1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/>
    <xf numFmtId="0" fontId="4" fillId="2" borderId="1" xfId="2" applyNumberFormat="1" applyFont="1" applyFill="1" applyBorder="1" applyAlignment="1">
      <alignment horizontal="left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2" fillId="0" borderId="3" xfId="2" applyNumberFormat="1" applyFont="1" applyFill="1" applyBorder="1" applyAlignment="1">
      <alignment horizontal="left" vertical="center" wrapText="1" readingOrder="1"/>
    </xf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914400</xdr:colOff>
      <xdr:row>0</xdr:row>
      <xdr:rowOff>66675</xdr:rowOff>
    </xdr:from>
    <xdr:to>
      <xdr:col>16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8A842A1-9477-46F7-A6DB-17C945DE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J7" sqref="J7"/>
    </sheetView>
  </sheetViews>
  <sheetFormatPr baseColWidth="10" defaultRowHeight="12" x14ac:dyDescent="0.2"/>
  <cols>
    <col min="1" max="1" width="11.42578125" style="2" bestFit="1" customWidth="1"/>
    <col min="2" max="2" width="8.7109375" style="2" bestFit="1" customWidth="1"/>
    <col min="3" max="3" width="4.28515625" style="2" bestFit="1" customWidth="1"/>
    <col min="4" max="4" width="27.140625" style="2" bestFit="1" customWidth="1"/>
    <col min="5" max="5" width="17.28515625" style="2" bestFit="1" customWidth="1"/>
    <col min="6" max="6" width="19.28515625" style="2" customWidth="1"/>
    <col min="7" max="7" width="8" style="39" bestFit="1" customWidth="1"/>
    <col min="8" max="8" width="16.28515625" style="2" bestFit="1" customWidth="1"/>
    <col min="9" max="9" width="10.42578125" style="39" bestFit="1" customWidth="1"/>
    <col min="10" max="10" width="17.28515625" style="2" bestFit="1" customWidth="1"/>
    <col min="11" max="11" width="8" style="39" bestFit="1" customWidth="1"/>
    <col min="12" max="12" width="17.28515625" style="2" bestFit="1" customWidth="1"/>
    <col min="13" max="13" width="8" style="39" bestFit="1" customWidth="1"/>
    <col min="14" max="14" width="17.28515625" style="2" hidden="1" customWidth="1"/>
    <col min="15" max="15" width="14.5703125" style="39" hidden="1" customWidth="1"/>
    <col min="16" max="16" width="17.28515625" style="2" bestFit="1" customWidth="1"/>
    <col min="17" max="17" width="8" style="2" bestFit="1" customWidth="1"/>
    <col min="18" max="18" width="13.42578125" style="2" customWidth="1"/>
    <col min="19" max="16384" width="11.42578125" style="2"/>
  </cols>
  <sheetData>
    <row r="1" spans="1:17" ht="12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1</v>
      </c>
      <c r="O1" s="1"/>
      <c r="P1" s="1"/>
      <c r="Q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x14ac:dyDescent="0.2">
      <c r="A5" s="4" t="s">
        <v>2</v>
      </c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"/>
    </row>
    <row r="6" spans="1:17" x14ac:dyDescent="0.2">
      <c r="A6" s="4" t="s">
        <v>3</v>
      </c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"/>
    </row>
    <row r="7" spans="1:17" ht="18" customHeight="1" x14ac:dyDescent="0.2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</row>
    <row r="8" spans="1:17" ht="24" x14ac:dyDescent="0.2">
      <c r="A8" s="7" t="s">
        <v>21</v>
      </c>
      <c r="B8" s="8" t="s">
        <v>22</v>
      </c>
      <c r="C8" s="8">
        <v>10</v>
      </c>
      <c r="D8" s="9" t="s">
        <v>23</v>
      </c>
      <c r="E8" s="10">
        <v>2529054372</v>
      </c>
      <c r="F8" s="10">
        <v>2529054336</v>
      </c>
      <c r="G8" s="11">
        <f>+F8/E8</f>
        <v>0.99999998576543059</v>
      </c>
      <c r="H8" s="10">
        <f>+E8-F8</f>
        <v>36</v>
      </c>
      <c r="I8" s="11">
        <f>+H8/E8</f>
        <v>1.4234569410040346E-8</v>
      </c>
      <c r="J8" s="10">
        <v>203493057</v>
      </c>
      <c r="K8" s="11">
        <f>+J8/E8</f>
        <v>8.0462112342438802E-2</v>
      </c>
      <c r="L8" s="10">
        <v>203493057</v>
      </c>
      <c r="M8" s="11">
        <f>+L8/E8</f>
        <v>8.0462112342438802E-2</v>
      </c>
      <c r="N8" s="10">
        <v>203493057</v>
      </c>
      <c r="O8" s="11">
        <f>+N8/E8</f>
        <v>8.0462112342438802E-2</v>
      </c>
      <c r="P8" s="10">
        <v>203493057</v>
      </c>
      <c r="Q8" s="12">
        <f>+P8/E8</f>
        <v>8.0462112342438802E-2</v>
      </c>
    </row>
    <row r="9" spans="1:17" x14ac:dyDescent="0.2">
      <c r="A9" s="7" t="s">
        <v>24</v>
      </c>
      <c r="B9" s="8" t="s">
        <v>22</v>
      </c>
      <c r="C9" s="8">
        <v>10</v>
      </c>
      <c r="D9" s="9" t="s">
        <v>25</v>
      </c>
      <c r="E9" s="10">
        <v>583207914</v>
      </c>
      <c r="F9" s="10">
        <v>564000000</v>
      </c>
      <c r="G9" s="11">
        <f t="shared" ref="G9:G35" si="0">+F9/E9</f>
        <v>0.96706506626725919</v>
      </c>
      <c r="H9" s="10">
        <f t="shared" ref="H9:H13" si="1">+E9-F9</f>
        <v>19207914</v>
      </c>
      <c r="I9" s="11">
        <f t="shared" ref="I9:I35" si="2">+H9/E9</f>
        <v>3.2934933732740805E-2</v>
      </c>
      <c r="J9" s="10">
        <v>18513414</v>
      </c>
      <c r="K9" s="11">
        <f t="shared" ref="K9:K35" si="3">+J9/E9</f>
        <v>3.1744106270821283E-2</v>
      </c>
      <c r="L9" s="10">
        <v>18513414</v>
      </c>
      <c r="M9" s="11">
        <f t="shared" ref="M9:M35" si="4">+L9/E9</f>
        <v>3.1744106270821283E-2</v>
      </c>
      <c r="N9" s="10">
        <v>18513414</v>
      </c>
      <c r="O9" s="11">
        <f t="shared" ref="O9:O35" si="5">+N9/E9</f>
        <v>3.1744106270821283E-2</v>
      </c>
      <c r="P9" s="10">
        <v>18513414</v>
      </c>
      <c r="Q9" s="12">
        <f t="shared" ref="Q9:Q35" si="6">+P9/E9</f>
        <v>3.1744106270821283E-2</v>
      </c>
    </row>
    <row r="10" spans="1:17" x14ac:dyDescent="0.2">
      <c r="A10" s="7" t="s">
        <v>26</v>
      </c>
      <c r="B10" s="8" t="s">
        <v>22</v>
      </c>
      <c r="C10" s="8">
        <v>10</v>
      </c>
      <c r="D10" s="9" t="s">
        <v>27</v>
      </c>
      <c r="E10" s="10">
        <v>905209027</v>
      </c>
      <c r="F10" s="10">
        <v>657000000</v>
      </c>
      <c r="G10" s="11">
        <f t="shared" si="0"/>
        <v>0.72579921366603872</v>
      </c>
      <c r="H10" s="10">
        <f t="shared" si="1"/>
        <v>248209027</v>
      </c>
      <c r="I10" s="11">
        <f t="shared" si="2"/>
        <v>0.27420078633396128</v>
      </c>
      <c r="J10" s="10">
        <v>2470641</v>
      </c>
      <c r="K10" s="11">
        <f t="shared" si="3"/>
        <v>2.7293596576119872E-3</v>
      </c>
      <c r="L10" s="10">
        <v>2470641</v>
      </c>
      <c r="M10" s="11">
        <f t="shared" si="4"/>
        <v>2.7293596576119872E-3</v>
      </c>
      <c r="N10" s="10">
        <v>2470641</v>
      </c>
      <c r="O10" s="11">
        <f t="shared" si="5"/>
        <v>2.7293596576119872E-3</v>
      </c>
      <c r="P10" s="10">
        <v>2470641</v>
      </c>
      <c r="Q10" s="12">
        <f t="shared" si="6"/>
        <v>2.7293596576119872E-3</v>
      </c>
    </row>
    <row r="11" spans="1:17" ht="36" x14ac:dyDescent="0.2">
      <c r="A11" s="7" t="s">
        <v>28</v>
      </c>
      <c r="B11" s="8" t="s">
        <v>22</v>
      </c>
      <c r="C11" s="8">
        <v>10</v>
      </c>
      <c r="D11" s="9" t="s">
        <v>29</v>
      </c>
      <c r="E11" s="10">
        <v>31530000</v>
      </c>
      <c r="F11" s="10">
        <v>31500000</v>
      </c>
      <c r="G11" s="11">
        <f t="shared" si="0"/>
        <v>0.99904852521408183</v>
      </c>
      <c r="H11" s="10">
        <f t="shared" si="1"/>
        <v>30000</v>
      </c>
      <c r="I11" s="11">
        <f t="shared" si="2"/>
        <v>9.5147478591817321E-4</v>
      </c>
      <c r="J11" s="10">
        <v>1365126</v>
      </c>
      <c r="K11" s="11">
        <f t="shared" si="3"/>
        <v>4.3296098953377736E-2</v>
      </c>
      <c r="L11" s="10">
        <v>0</v>
      </c>
      <c r="M11" s="11">
        <f t="shared" si="4"/>
        <v>0</v>
      </c>
      <c r="N11" s="10">
        <v>0</v>
      </c>
      <c r="O11" s="11">
        <f t="shared" si="5"/>
        <v>0</v>
      </c>
      <c r="P11" s="10">
        <v>0</v>
      </c>
      <c r="Q11" s="12">
        <f t="shared" si="6"/>
        <v>0</v>
      </c>
    </row>
    <row r="12" spans="1:17" ht="24" x14ac:dyDescent="0.2">
      <c r="A12" s="7" t="s">
        <v>30</v>
      </c>
      <c r="B12" s="8" t="s">
        <v>22</v>
      </c>
      <c r="C12" s="8">
        <v>10</v>
      </c>
      <c r="D12" s="9" t="s">
        <v>31</v>
      </c>
      <c r="E12" s="10">
        <v>1002676778</v>
      </c>
      <c r="F12" s="10">
        <v>1002676778</v>
      </c>
      <c r="G12" s="11">
        <f t="shared" si="0"/>
        <v>1</v>
      </c>
      <c r="H12" s="10">
        <f t="shared" si="1"/>
        <v>0</v>
      </c>
      <c r="I12" s="11">
        <f t="shared" si="2"/>
        <v>0</v>
      </c>
      <c r="J12" s="10">
        <v>1002316778</v>
      </c>
      <c r="K12" s="11">
        <f t="shared" si="3"/>
        <v>0.99964096106751565</v>
      </c>
      <c r="L12" s="10">
        <v>0</v>
      </c>
      <c r="M12" s="11">
        <f t="shared" si="4"/>
        <v>0</v>
      </c>
      <c r="N12" s="10">
        <v>0</v>
      </c>
      <c r="O12" s="11">
        <f t="shared" si="5"/>
        <v>0</v>
      </c>
      <c r="P12" s="10">
        <v>0</v>
      </c>
      <c r="Q12" s="12">
        <f t="shared" si="6"/>
        <v>0</v>
      </c>
    </row>
    <row r="13" spans="1:17" ht="36" x14ac:dyDescent="0.2">
      <c r="A13" s="7" t="s">
        <v>32</v>
      </c>
      <c r="B13" s="8" t="s">
        <v>22</v>
      </c>
      <c r="C13" s="8">
        <v>10</v>
      </c>
      <c r="D13" s="9" t="s">
        <v>33</v>
      </c>
      <c r="E13" s="10">
        <v>1218166569</v>
      </c>
      <c r="F13" s="10">
        <v>1147000000</v>
      </c>
      <c r="G13" s="11">
        <f t="shared" si="0"/>
        <v>0.94157895085035781</v>
      </c>
      <c r="H13" s="10">
        <f t="shared" si="1"/>
        <v>71166569</v>
      </c>
      <c r="I13" s="11">
        <f t="shared" si="2"/>
        <v>5.8421049149642197E-2</v>
      </c>
      <c r="J13" s="10">
        <v>83541379</v>
      </c>
      <c r="K13" s="11">
        <f t="shared" si="3"/>
        <v>6.8579602433663567E-2</v>
      </c>
      <c r="L13" s="10">
        <v>83312217</v>
      </c>
      <c r="M13" s="11">
        <f t="shared" si="4"/>
        <v>6.8391482019073538E-2</v>
      </c>
      <c r="N13" s="10">
        <v>83312217</v>
      </c>
      <c r="O13" s="11">
        <f t="shared" si="5"/>
        <v>6.8391482019073538E-2</v>
      </c>
      <c r="P13" s="10">
        <v>83312217</v>
      </c>
      <c r="Q13" s="12">
        <f t="shared" si="6"/>
        <v>6.8391482019073538E-2</v>
      </c>
    </row>
    <row r="14" spans="1:17" x14ac:dyDescent="0.2">
      <c r="A14" s="13" t="s">
        <v>34</v>
      </c>
      <c r="B14" s="13"/>
      <c r="C14" s="13"/>
      <c r="D14" s="13"/>
      <c r="E14" s="14">
        <f>SUM(E8:E13)</f>
        <v>6269844660</v>
      </c>
      <c r="F14" s="14">
        <f>SUM(F8:F13)</f>
        <v>5931231114</v>
      </c>
      <c r="G14" s="15">
        <f t="shared" si="0"/>
        <v>0.94599331173860379</v>
      </c>
      <c r="H14" s="14">
        <f>SUM(H8:H13)</f>
        <v>338613546</v>
      </c>
      <c r="I14" s="15">
        <f t="shared" si="2"/>
        <v>5.4006688261396256E-2</v>
      </c>
      <c r="J14" s="14">
        <f>SUM(J8:J13)</f>
        <v>1311700395</v>
      </c>
      <c r="K14" s="15">
        <f t="shared" si="3"/>
        <v>0.20920779798075573</v>
      </c>
      <c r="L14" s="14">
        <f>SUM(L8:L13)</f>
        <v>307789329</v>
      </c>
      <c r="M14" s="15">
        <f t="shared" si="4"/>
        <v>4.909042339814524E-2</v>
      </c>
      <c r="N14" s="14">
        <f>SUM(N8:N13)</f>
        <v>307789329</v>
      </c>
      <c r="O14" s="15">
        <f t="shared" si="5"/>
        <v>4.909042339814524E-2</v>
      </c>
      <c r="P14" s="14">
        <f>SUM(P8:P13)</f>
        <v>307789329</v>
      </c>
      <c r="Q14" s="16">
        <f t="shared" si="6"/>
        <v>4.909042339814524E-2</v>
      </c>
    </row>
    <row r="15" spans="1:17" ht="7.5" customHeight="1" x14ac:dyDescent="0.2">
      <c r="A15" s="17"/>
      <c r="B15" s="17"/>
      <c r="C15" s="18"/>
      <c r="D15" s="19"/>
      <c r="E15" s="20"/>
      <c r="F15" s="20"/>
      <c r="G15" s="21"/>
      <c r="H15" s="20"/>
      <c r="I15" s="21"/>
      <c r="J15" s="20"/>
      <c r="K15" s="21"/>
      <c r="L15" s="20"/>
      <c r="M15" s="21"/>
      <c r="N15" s="20"/>
      <c r="O15" s="21"/>
      <c r="P15" s="20"/>
      <c r="Q15" s="22"/>
    </row>
    <row r="16" spans="1:17" x14ac:dyDescent="0.2">
      <c r="A16" s="23" t="s">
        <v>35</v>
      </c>
      <c r="B16" s="23"/>
      <c r="C16" s="23"/>
      <c r="D16" s="24"/>
      <c r="E16" s="25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7"/>
    </row>
    <row r="17" spans="1:17" x14ac:dyDescent="0.2">
      <c r="A17" s="6" t="s">
        <v>4</v>
      </c>
      <c r="B17" s="6" t="s">
        <v>5</v>
      </c>
      <c r="C17" s="6" t="s">
        <v>6</v>
      </c>
      <c r="D17" s="6" t="s">
        <v>7</v>
      </c>
      <c r="E17" s="6" t="s">
        <v>8</v>
      </c>
      <c r="F17" s="6" t="s">
        <v>9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14</v>
      </c>
      <c r="L17" s="6" t="s">
        <v>15</v>
      </c>
      <c r="M17" s="6" t="s">
        <v>16</v>
      </c>
      <c r="N17" s="6" t="s">
        <v>17</v>
      </c>
      <c r="O17" s="6" t="s">
        <v>18</v>
      </c>
      <c r="P17" s="6" t="s">
        <v>19</v>
      </c>
      <c r="Q17" s="6" t="s">
        <v>20</v>
      </c>
    </row>
    <row r="18" spans="1:17" x14ac:dyDescent="0.2">
      <c r="A18" s="7" t="s">
        <v>36</v>
      </c>
      <c r="B18" s="8" t="s">
        <v>22</v>
      </c>
      <c r="C18" s="8">
        <v>10</v>
      </c>
      <c r="D18" s="9" t="s">
        <v>37</v>
      </c>
      <c r="E18" s="10">
        <v>4120000</v>
      </c>
      <c r="F18" s="10">
        <v>0</v>
      </c>
      <c r="G18" s="11">
        <f t="shared" si="0"/>
        <v>0</v>
      </c>
      <c r="H18" s="10">
        <f t="shared" ref="H18:H19" si="7">+E18-F18</f>
        <v>4120000</v>
      </c>
      <c r="I18" s="11">
        <f t="shared" si="2"/>
        <v>1</v>
      </c>
      <c r="J18" s="10">
        <v>0</v>
      </c>
      <c r="K18" s="11">
        <f t="shared" si="3"/>
        <v>0</v>
      </c>
      <c r="L18" s="10">
        <v>0</v>
      </c>
      <c r="M18" s="11">
        <f t="shared" si="4"/>
        <v>0</v>
      </c>
      <c r="N18" s="10">
        <v>0</v>
      </c>
      <c r="O18" s="11">
        <f t="shared" si="5"/>
        <v>0</v>
      </c>
      <c r="P18" s="10">
        <v>0</v>
      </c>
      <c r="Q18" s="12">
        <f t="shared" si="6"/>
        <v>0</v>
      </c>
    </row>
    <row r="19" spans="1:17" ht="24" x14ac:dyDescent="0.2">
      <c r="A19" s="7" t="s">
        <v>38</v>
      </c>
      <c r="B19" s="8" t="s">
        <v>22</v>
      </c>
      <c r="C19" s="8">
        <v>10</v>
      </c>
      <c r="D19" s="9" t="s">
        <v>39</v>
      </c>
      <c r="E19" s="10">
        <v>2912491380</v>
      </c>
      <c r="F19" s="10">
        <v>2098188120.0699999</v>
      </c>
      <c r="G19" s="11">
        <f t="shared" si="0"/>
        <v>0.72041007038791649</v>
      </c>
      <c r="H19" s="10">
        <f t="shared" si="7"/>
        <v>814303259.93000007</v>
      </c>
      <c r="I19" s="11">
        <f t="shared" si="2"/>
        <v>0.27958992961208357</v>
      </c>
      <c r="J19" s="10">
        <v>1848245018.0699999</v>
      </c>
      <c r="K19" s="11">
        <f t="shared" si="3"/>
        <v>0.63459244231994949</v>
      </c>
      <c r="L19" s="10">
        <v>110439609</v>
      </c>
      <c r="M19" s="11">
        <f t="shared" si="4"/>
        <v>3.7919291283876694E-2</v>
      </c>
      <c r="N19" s="10">
        <v>110439609</v>
      </c>
      <c r="O19" s="11">
        <f t="shared" si="5"/>
        <v>3.7919291283876694E-2</v>
      </c>
      <c r="P19" s="10">
        <v>110439609</v>
      </c>
      <c r="Q19" s="12">
        <f t="shared" si="6"/>
        <v>3.7919291283876694E-2</v>
      </c>
    </row>
    <row r="20" spans="1:17" x14ac:dyDescent="0.2">
      <c r="A20" s="13" t="s">
        <v>40</v>
      </c>
      <c r="B20" s="13"/>
      <c r="C20" s="13"/>
      <c r="D20" s="13"/>
      <c r="E20" s="14">
        <f t="shared" ref="E20:P20" si="8">SUM(E18:E19)</f>
        <v>2916611380</v>
      </c>
      <c r="F20" s="14">
        <f t="shared" si="8"/>
        <v>2098188120.0699999</v>
      </c>
      <c r="G20" s="15">
        <f t="shared" si="0"/>
        <v>0.71939242041564</v>
      </c>
      <c r="H20" s="14">
        <f t="shared" si="8"/>
        <v>818423259.93000007</v>
      </c>
      <c r="I20" s="15">
        <f t="shared" si="2"/>
        <v>0.28060757958436</v>
      </c>
      <c r="J20" s="14">
        <f t="shared" si="8"/>
        <v>1848245018.0699999</v>
      </c>
      <c r="K20" s="15">
        <f t="shared" si="3"/>
        <v>0.63369601817503707</v>
      </c>
      <c r="L20" s="14">
        <f t="shared" si="8"/>
        <v>110439609</v>
      </c>
      <c r="M20" s="15">
        <f t="shared" si="4"/>
        <v>3.7865726561075133E-2</v>
      </c>
      <c r="N20" s="14">
        <f t="shared" si="8"/>
        <v>110439609</v>
      </c>
      <c r="O20" s="15">
        <f t="shared" si="5"/>
        <v>3.7865726561075133E-2</v>
      </c>
      <c r="P20" s="14">
        <f t="shared" si="8"/>
        <v>110439609</v>
      </c>
      <c r="Q20" s="16">
        <f t="shared" si="6"/>
        <v>3.7865726561075133E-2</v>
      </c>
    </row>
    <row r="21" spans="1:17" x14ac:dyDescent="0.2">
      <c r="A21" s="17"/>
      <c r="B21" s="17"/>
      <c r="C21" s="18"/>
      <c r="D21" s="17"/>
      <c r="E21" s="20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2"/>
    </row>
    <row r="22" spans="1:17" x14ac:dyDescent="0.2">
      <c r="A22" s="23" t="s">
        <v>41</v>
      </c>
      <c r="B22" s="23"/>
      <c r="C22" s="28"/>
      <c r="D22" s="29"/>
      <c r="E22" s="25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7"/>
    </row>
    <row r="23" spans="1:17" x14ac:dyDescent="0.2">
      <c r="A23" s="6" t="s">
        <v>4</v>
      </c>
      <c r="B23" s="6" t="s">
        <v>5</v>
      </c>
      <c r="C23" s="6" t="s">
        <v>6</v>
      </c>
      <c r="D23" s="6" t="s">
        <v>7</v>
      </c>
      <c r="E23" s="6" t="s">
        <v>8</v>
      </c>
      <c r="F23" s="6" t="s">
        <v>9</v>
      </c>
      <c r="G23" s="6" t="s">
        <v>10</v>
      </c>
      <c r="H23" s="6" t="s">
        <v>11</v>
      </c>
      <c r="I23" s="6" t="s">
        <v>12</v>
      </c>
      <c r="J23" s="6" t="s">
        <v>13</v>
      </c>
      <c r="K23" s="6" t="s">
        <v>14</v>
      </c>
      <c r="L23" s="6" t="s">
        <v>15</v>
      </c>
      <c r="M23" s="6" t="s">
        <v>16</v>
      </c>
      <c r="N23" s="6" t="s">
        <v>17</v>
      </c>
      <c r="O23" s="6" t="s">
        <v>18</v>
      </c>
      <c r="P23" s="6" t="s">
        <v>19</v>
      </c>
      <c r="Q23" s="6" t="s">
        <v>20</v>
      </c>
    </row>
    <row r="24" spans="1:17" ht="24" x14ac:dyDescent="0.2">
      <c r="A24" s="7" t="s">
        <v>42</v>
      </c>
      <c r="B24" s="8" t="s">
        <v>22</v>
      </c>
      <c r="C24" s="8">
        <v>11</v>
      </c>
      <c r="D24" s="9" t="s">
        <v>43</v>
      </c>
      <c r="E24" s="10">
        <v>38110000</v>
      </c>
      <c r="F24" s="10">
        <v>0</v>
      </c>
      <c r="G24" s="11">
        <f t="shared" si="0"/>
        <v>0</v>
      </c>
      <c r="H24" s="10">
        <v>38110000</v>
      </c>
      <c r="I24" s="11">
        <f t="shared" si="2"/>
        <v>1</v>
      </c>
      <c r="J24" s="10">
        <v>0</v>
      </c>
      <c r="K24" s="11">
        <f t="shared" si="3"/>
        <v>0</v>
      </c>
      <c r="L24" s="10">
        <v>0</v>
      </c>
      <c r="M24" s="11">
        <f t="shared" si="4"/>
        <v>0</v>
      </c>
      <c r="N24" s="10">
        <v>0</v>
      </c>
      <c r="O24" s="11">
        <f t="shared" si="5"/>
        <v>0</v>
      </c>
      <c r="P24" s="10">
        <v>0</v>
      </c>
      <c r="Q24" s="12">
        <f t="shared" si="6"/>
        <v>0</v>
      </c>
    </row>
    <row r="25" spans="1:17" x14ac:dyDescent="0.2">
      <c r="A25" s="30"/>
      <c r="B25" s="31"/>
      <c r="C25" s="31"/>
      <c r="D25" s="32"/>
      <c r="E25" s="33"/>
      <c r="F25" s="33"/>
      <c r="G25" s="34"/>
      <c r="H25" s="33"/>
      <c r="I25" s="34"/>
      <c r="J25" s="33"/>
      <c r="K25" s="34"/>
      <c r="L25" s="33"/>
      <c r="M25" s="34"/>
      <c r="N25" s="33"/>
      <c r="O25" s="34"/>
      <c r="P25" s="33"/>
      <c r="Q25" s="35"/>
    </row>
    <row r="26" spans="1:17" x14ac:dyDescent="0.2">
      <c r="A26" s="13" t="s">
        <v>44</v>
      </c>
      <c r="B26" s="13"/>
      <c r="C26" s="13"/>
      <c r="D26" s="13"/>
      <c r="E26" s="14">
        <f>+E24+E20+E14</f>
        <v>9224566040</v>
      </c>
      <c r="F26" s="14">
        <f>+F24+F20+F14</f>
        <v>8029419234.0699997</v>
      </c>
      <c r="G26" s="15">
        <f t="shared" si="0"/>
        <v>0.87043869589663647</v>
      </c>
      <c r="H26" s="14">
        <f>+H24+H20+H14</f>
        <v>1195146805.9300001</v>
      </c>
      <c r="I26" s="15">
        <f t="shared" si="2"/>
        <v>0.12956130410336356</v>
      </c>
      <c r="J26" s="14">
        <f>+J24+J20+J14</f>
        <v>3159945413.0699997</v>
      </c>
      <c r="K26" s="15">
        <f t="shared" si="3"/>
        <v>0.34255762269657941</v>
      </c>
      <c r="L26" s="14">
        <f>+L24+L20+L14</f>
        <v>418228938</v>
      </c>
      <c r="M26" s="15">
        <f t="shared" si="4"/>
        <v>4.5338603050425988E-2</v>
      </c>
      <c r="N26" s="14">
        <f>+N24+N20+N14</f>
        <v>418228938</v>
      </c>
      <c r="O26" s="15">
        <f t="shared" si="5"/>
        <v>4.5338603050425988E-2</v>
      </c>
      <c r="P26" s="14">
        <f>+P24+P20+P14</f>
        <v>418228938</v>
      </c>
      <c r="Q26" s="16">
        <f t="shared" si="6"/>
        <v>4.5338603050425988E-2</v>
      </c>
    </row>
    <row r="27" spans="1:17" x14ac:dyDescent="0.2">
      <c r="A27" s="36"/>
      <c r="B27" s="36"/>
      <c r="C27" s="36"/>
      <c r="D27" s="36"/>
      <c r="E27" s="20"/>
      <c r="F27" s="20"/>
      <c r="G27" s="21"/>
      <c r="H27" s="20"/>
      <c r="I27" s="21"/>
      <c r="J27" s="20"/>
      <c r="K27" s="21"/>
      <c r="L27" s="20"/>
      <c r="M27" s="21"/>
      <c r="N27" s="20"/>
      <c r="O27" s="21"/>
      <c r="P27" s="20"/>
      <c r="Q27" s="22"/>
    </row>
    <row r="28" spans="1:17" x14ac:dyDescent="0.2">
      <c r="A28" s="37" t="s">
        <v>45</v>
      </c>
      <c r="B28" s="38"/>
      <c r="C28" s="38"/>
      <c r="D28" s="38"/>
      <c r="E28" s="25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5"/>
      <c r="Q28" s="27"/>
    </row>
    <row r="29" spans="1:17" x14ac:dyDescent="0.2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  <c r="H29" s="6" t="s">
        <v>11</v>
      </c>
      <c r="I29" s="6" t="s">
        <v>12</v>
      </c>
      <c r="J29" s="6" t="s">
        <v>13</v>
      </c>
      <c r="K29" s="6" t="s">
        <v>14</v>
      </c>
      <c r="L29" s="6" t="s">
        <v>15</v>
      </c>
      <c r="M29" s="6" t="s">
        <v>16</v>
      </c>
      <c r="N29" s="6" t="s">
        <v>17</v>
      </c>
      <c r="O29" s="6" t="s">
        <v>18</v>
      </c>
      <c r="P29" s="6" t="s">
        <v>19</v>
      </c>
      <c r="Q29" s="6" t="s">
        <v>20</v>
      </c>
    </row>
    <row r="30" spans="1:17" ht="36" x14ac:dyDescent="0.2">
      <c r="A30" s="7" t="s">
        <v>46</v>
      </c>
      <c r="B30" s="8" t="s">
        <v>22</v>
      </c>
      <c r="C30" s="8">
        <v>14</v>
      </c>
      <c r="D30" s="9" t="s">
        <v>47</v>
      </c>
      <c r="E30" s="10">
        <v>1047943903</v>
      </c>
      <c r="F30" s="10">
        <v>940906587</v>
      </c>
      <c r="G30" s="11">
        <f t="shared" si="0"/>
        <v>0.89785968915551773</v>
      </c>
      <c r="H30" s="10">
        <v>107037316</v>
      </c>
      <c r="I30" s="11">
        <f t="shared" si="2"/>
        <v>0.10214031084448229</v>
      </c>
      <c r="J30" s="10">
        <v>867594168</v>
      </c>
      <c r="K30" s="11">
        <f t="shared" si="3"/>
        <v>0.82790134616585487</v>
      </c>
      <c r="L30" s="10">
        <v>0</v>
      </c>
      <c r="M30" s="11">
        <f t="shared" si="4"/>
        <v>0</v>
      </c>
      <c r="N30" s="10">
        <v>0</v>
      </c>
      <c r="O30" s="11">
        <f t="shared" si="5"/>
        <v>0</v>
      </c>
      <c r="P30" s="10">
        <v>0</v>
      </c>
      <c r="Q30" s="12">
        <f t="shared" si="6"/>
        <v>0</v>
      </c>
    </row>
    <row r="31" spans="1:17" ht="48" x14ac:dyDescent="0.2">
      <c r="A31" s="7" t="s">
        <v>48</v>
      </c>
      <c r="B31" s="8" t="s">
        <v>22</v>
      </c>
      <c r="C31" s="8">
        <v>10</v>
      </c>
      <c r="D31" s="9" t="s">
        <v>49</v>
      </c>
      <c r="E31" s="10">
        <v>3969757100</v>
      </c>
      <c r="F31" s="10">
        <v>3969757099.8200002</v>
      </c>
      <c r="G31" s="11">
        <f t="shared" si="0"/>
        <v>0.99999999995465727</v>
      </c>
      <c r="H31" s="10">
        <v>0.18</v>
      </c>
      <c r="I31" s="11">
        <f t="shared" si="2"/>
        <v>4.5342824627733522E-11</v>
      </c>
      <c r="J31" s="10">
        <v>3424102724.8200002</v>
      </c>
      <c r="K31" s="11">
        <f t="shared" si="3"/>
        <v>0.86254716310476531</v>
      </c>
      <c r="L31" s="10">
        <v>0</v>
      </c>
      <c r="M31" s="11">
        <f t="shared" si="4"/>
        <v>0</v>
      </c>
      <c r="N31" s="10">
        <v>0</v>
      </c>
      <c r="O31" s="11">
        <f t="shared" si="5"/>
        <v>0</v>
      </c>
      <c r="P31" s="10">
        <v>0</v>
      </c>
      <c r="Q31" s="12">
        <f t="shared" si="6"/>
        <v>0</v>
      </c>
    </row>
    <row r="32" spans="1:17" ht="48" x14ac:dyDescent="0.2">
      <c r="A32" s="7" t="s">
        <v>48</v>
      </c>
      <c r="B32" s="8" t="s">
        <v>22</v>
      </c>
      <c r="C32" s="8">
        <v>14</v>
      </c>
      <c r="D32" s="9" t="s">
        <v>49</v>
      </c>
      <c r="E32" s="10">
        <v>3982298997</v>
      </c>
      <c r="F32" s="10">
        <v>2751031460</v>
      </c>
      <c r="G32" s="11">
        <f t="shared" si="0"/>
        <v>0.69081489412835262</v>
      </c>
      <c r="H32" s="10">
        <v>1231267537</v>
      </c>
      <c r="I32" s="11">
        <f t="shared" si="2"/>
        <v>0.30918510587164733</v>
      </c>
      <c r="J32" s="10">
        <v>2687020460</v>
      </c>
      <c r="K32" s="11">
        <f t="shared" si="3"/>
        <v>0.67474101317460666</v>
      </c>
      <c r="L32" s="10">
        <v>0</v>
      </c>
      <c r="M32" s="11">
        <f t="shared" si="4"/>
        <v>0</v>
      </c>
      <c r="N32" s="10">
        <v>0</v>
      </c>
      <c r="O32" s="11">
        <f t="shared" si="5"/>
        <v>0</v>
      </c>
      <c r="P32" s="10">
        <v>0</v>
      </c>
      <c r="Q32" s="12">
        <f t="shared" si="6"/>
        <v>0</v>
      </c>
    </row>
    <row r="33" spans="1:17" x14ac:dyDescent="0.2">
      <c r="A33" s="13" t="s">
        <v>50</v>
      </c>
      <c r="B33" s="13"/>
      <c r="C33" s="13"/>
      <c r="D33" s="13"/>
      <c r="E33" s="14">
        <f>SUM(E30:E32)</f>
        <v>9000000000</v>
      </c>
      <c r="F33" s="14">
        <f>SUM(F30:F32)</f>
        <v>7661695146.8199997</v>
      </c>
      <c r="G33" s="15">
        <f t="shared" si="0"/>
        <v>0.85129946075777774</v>
      </c>
      <c r="H33" s="14">
        <f>SUM(H30:H32)</f>
        <v>1338304853.1800001</v>
      </c>
      <c r="I33" s="15">
        <f t="shared" si="2"/>
        <v>0.14870053924222223</v>
      </c>
      <c r="J33" s="14">
        <f>SUM(J30:J32)</f>
        <v>6978717352.8199997</v>
      </c>
      <c r="K33" s="15">
        <f t="shared" si="3"/>
        <v>0.77541303920222215</v>
      </c>
      <c r="L33" s="14">
        <f>SUM(L30:L32)</f>
        <v>0</v>
      </c>
      <c r="M33" s="15">
        <f t="shared" si="4"/>
        <v>0</v>
      </c>
      <c r="N33" s="14">
        <f>SUM(N30:N32)</f>
        <v>0</v>
      </c>
      <c r="O33" s="15">
        <f t="shared" si="5"/>
        <v>0</v>
      </c>
      <c r="P33" s="14">
        <f>SUM(P30:P32)</f>
        <v>0</v>
      </c>
      <c r="Q33" s="16">
        <f t="shared" si="6"/>
        <v>0</v>
      </c>
    </row>
    <row r="34" spans="1:17" x14ac:dyDescent="0.2">
      <c r="A34" s="30"/>
      <c r="B34" s="30"/>
      <c r="C34" s="31"/>
      <c r="D34" s="32"/>
      <c r="E34" s="33"/>
      <c r="F34" s="33"/>
      <c r="G34" s="34"/>
      <c r="H34" s="33"/>
      <c r="I34" s="34"/>
      <c r="J34" s="33"/>
      <c r="K34" s="34"/>
      <c r="L34" s="33"/>
      <c r="M34" s="34"/>
      <c r="N34" s="33"/>
      <c r="O34" s="34"/>
      <c r="P34" s="33"/>
      <c r="Q34" s="35"/>
    </row>
    <row r="35" spans="1:17" x14ac:dyDescent="0.2">
      <c r="A35" s="13" t="s">
        <v>51</v>
      </c>
      <c r="B35" s="13"/>
      <c r="C35" s="13"/>
      <c r="D35" s="13"/>
      <c r="E35" s="14">
        <f>+E26+E33</f>
        <v>18224566040</v>
      </c>
      <c r="F35" s="14">
        <f>+F26+F33</f>
        <v>15691114380.889999</v>
      </c>
      <c r="G35" s="15">
        <f t="shared" si="0"/>
        <v>0.86098699669723378</v>
      </c>
      <c r="H35" s="14">
        <f>+H26+H33</f>
        <v>2533451659.1100001</v>
      </c>
      <c r="I35" s="15">
        <f t="shared" si="2"/>
        <v>0.13901300330276617</v>
      </c>
      <c r="J35" s="14">
        <f>+J26+J33</f>
        <v>10138662765.889999</v>
      </c>
      <c r="K35" s="15">
        <f t="shared" si="3"/>
        <v>0.55631847384663424</v>
      </c>
      <c r="L35" s="14">
        <f>+L26+L33</f>
        <v>418228938</v>
      </c>
      <c r="M35" s="15">
        <f t="shared" si="4"/>
        <v>2.2948636312220251E-2</v>
      </c>
      <c r="N35" s="14">
        <f>+N26+N33</f>
        <v>418228938</v>
      </c>
      <c r="O35" s="15">
        <f t="shared" si="5"/>
        <v>2.2948636312220251E-2</v>
      </c>
      <c r="P35" s="14">
        <f>+P26+P33</f>
        <v>418228938</v>
      </c>
      <c r="Q35" s="16">
        <f t="shared" si="6"/>
        <v>2.2948636312220251E-2</v>
      </c>
    </row>
    <row r="36" spans="1:17" ht="0" hidden="1" customHeight="1" x14ac:dyDescent="0.2"/>
  </sheetData>
  <mergeCells count="11">
    <mergeCell ref="A20:D20"/>
    <mergeCell ref="A22:B22"/>
    <mergeCell ref="A26:D26"/>
    <mergeCell ref="A33:D33"/>
    <mergeCell ref="A35:D35"/>
    <mergeCell ref="A1:M3"/>
    <mergeCell ref="N1:Q3"/>
    <mergeCell ref="A5:B5"/>
    <mergeCell ref="A6:C6"/>
    <mergeCell ref="A14:D14"/>
    <mergeCell ref="A16:C1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2018-03-01T16:07:51Z</dcterms:created>
  <dcterms:modified xsi:type="dcterms:W3CDTF">2018-03-01T16:09:09Z</dcterms:modified>
</cp:coreProperties>
</file>