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4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ceficiente-my.sharepoint.com/personal/danny_rojas_colombiacompra_gov_co/Documents/Mis Documentos/PRESUPUESTO/2018/EJECUCION/EJECUCIONES DEFINITIVAS/"/>
    </mc:Choice>
  </mc:AlternateContent>
  <bookViews>
    <workbookView xWindow="0" yWindow="0" windowWidth="24000" windowHeight="8910"/>
  </bookViews>
  <sheets>
    <sheet name="MARZO 2018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34" i="1" l="1"/>
  <c r="L34" i="1"/>
  <c r="J34" i="1"/>
  <c r="H34" i="1"/>
  <c r="F34" i="1"/>
  <c r="E34" i="1"/>
  <c r="N20" i="1" l="1"/>
  <c r="L20" i="1"/>
  <c r="J20" i="1"/>
  <c r="H20" i="1"/>
  <c r="F20" i="1"/>
  <c r="E20" i="1"/>
  <c r="N14" i="1"/>
  <c r="L14" i="1"/>
  <c r="J14" i="1"/>
  <c r="H14" i="1"/>
  <c r="F14" i="1"/>
  <c r="E14" i="1"/>
  <c r="G34" i="1" l="1"/>
  <c r="K34" i="1"/>
  <c r="M34" i="1"/>
  <c r="I34" i="1"/>
  <c r="O34" i="1"/>
  <c r="G20" i="1"/>
  <c r="K20" i="1"/>
  <c r="M14" i="1"/>
  <c r="I14" i="1"/>
  <c r="O14" i="1"/>
  <c r="K14" i="1"/>
  <c r="E26" i="1"/>
  <c r="E36" i="1" s="1"/>
  <c r="G14" i="1"/>
  <c r="M20" i="1"/>
  <c r="F26" i="1"/>
  <c r="J26" i="1"/>
  <c r="I20" i="1"/>
  <c r="O20" i="1"/>
  <c r="H26" i="1"/>
  <c r="L26" i="1"/>
  <c r="N26" i="1"/>
  <c r="M26" i="1" l="1"/>
  <c r="L36" i="1"/>
  <c r="M36" i="1" s="1"/>
  <c r="I26" i="1"/>
  <c r="H36" i="1"/>
  <c r="I36" i="1" s="1"/>
  <c r="K26" i="1"/>
  <c r="J36" i="1"/>
  <c r="K36" i="1" s="1"/>
  <c r="G26" i="1"/>
  <c r="F36" i="1"/>
  <c r="G36" i="1" s="1"/>
  <c r="O26" i="1"/>
  <c r="N36" i="1"/>
  <c r="O36" i="1" s="1"/>
</calcChain>
</file>

<file path=xl/sharedStrings.xml><?xml version="1.0" encoding="utf-8"?>
<sst xmlns="http://schemas.openxmlformats.org/spreadsheetml/2006/main" count="110" uniqueCount="49">
  <si>
    <t>Funcionamiento</t>
  </si>
  <si>
    <t>Gastos de Personal</t>
  </si>
  <si>
    <t>Rubro</t>
  </si>
  <si>
    <t>Fuente</t>
  </si>
  <si>
    <t>REC</t>
  </si>
  <si>
    <t>Descripción</t>
  </si>
  <si>
    <t>Apr. Vigente</t>
  </si>
  <si>
    <t>CDP</t>
  </si>
  <si>
    <t>% CDPs</t>
  </si>
  <si>
    <t>Apr. Disponible</t>
  </si>
  <si>
    <t>% Apr. Disp.</t>
  </si>
  <si>
    <t>Compromiso</t>
  </si>
  <si>
    <t>% Comp.</t>
  </si>
  <si>
    <t>Obligación</t>
  </si>
  <si>
    <t>% Oblig.</t>
  </si>
  <si>
    <t>Pago</t>
  </si>
  <si>
    <t>% Pago</t>
  </si>
  <si>
    <t>A-1-0-1-1</t>
  </si>
  <si>
    <t>Nación</t>
  </si>
  <si>
    <t>SUELDOS DE PERSONAL DE NOMINA</t>
  </si>
  <si>
    <t>A-1-0-1-4</t>
  </si>
  <si>
    <t>PRIMA TECNICA</t>
  </si>
  <si>
    <t>A-1-0-1-5</t>
  </si>
  <si>
    <t>OTROS</t>
  </si>
  <si>
    <t>A-1-0-1-9</t>
  </si>
  <si>
    <t>HORAS EXTRAS, DIAS FESTIVOS E INDEMNIZACION POR VACACIONES</t>
  </si>
  <si>
    <t>A-1-0-2</t>
  </si>
  <si>
    <t>SERVICIOS PERSONALES INDIRECTOS</t>
  </si>
  <si>
    <t>A-1-0-5</t>
  </si>
  <si>
    <t>CONTRIBUCIONES INHERENTES A LA NOMINA SECTOR PRIVADO Y PUBLICO</t>
  </si>
  <si>
    <t>Total Gastos de Personal</t>
  </si>
  <si>
    <t>Gastos Generales</t>
  </si>
  <si>
    <t>A-2-0-3</t>
  </si>
  <si>
    <t>IMPUESTOS Y MULTAS</t>
  </si>
  <si>
    <t>A-2-0-4</t>
  </si>
  <si>
    <t>ADQUISICION DE BIENES Y SERVICIOS</t>
  </si>
  <si>
    <t>Total Gastos Generales</t>
  </si>
  <si>
    <t>Transferencias</t>
  </si>
  <si>
    <t>A-3-2-1-1</t>
  </si>
  <si>
    <t>CUOTA DE AUDITAJE CONTRANAL</t>
  </si>
  <si>
    <t>Total Gastos de Funcionamiento</t>
  </si>
  <si>
    <t>Inversión</t>
  </si>
  <si>
    <t>C-0304-1000-1</t>
  </si>
  <si>
    <t>FORTALECIMIENTO DE LA CONTRATACIÓN PÚBLICA NACIONAL</t>
  </si>
  <si>
    <t>C-0304-1000-2</t>
  </si>
  <si>
    <t>INCREMENTO DEL VALOR POR DINERO QUE OBTIENE EL ESTADO EN LA COMPRA PÚBLICA.  NACIONAL</t>
  </si>
  <si>
    <t>Total Inversión</t>
  </si>
  <si>
    <t>Total Presupuesto CCE</t>
  </si>
  <si>
    <t>Colombia Compra Eficiente 
Ejecución Presupuestal a 30/04/2018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</si>
</sst>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1240A]&quot;$&quot;\ #,##0.00;\(&quot;$&quot;\ #,##0.00\)"/>
  </numFmts>
  <fonts count="6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9"/>
      <color rgb="FF000000"/>
      <name val="Arial"/>
      <family val="2"/>
    </font>
    <font>
      <sz val="9"/>
      <name val="Arial"/>
      <family val="2"/>
    </font>
    <font>
      <b/>
      <sz val="9"/>
      <color theme="0"/>
      <name val="Arial"/>
      <family val="2"/>
    </font>
    <font>
      <sz val="9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1" fillId="0" borderId="0"/>
  </cellStyleXfs>
  <cellXfs count="40">
    <xf numFmtId="0" fontId="0" fillId="0" borderId="0" xfId="0"/>
    <xf numFmtId="0" fontId="3" fillId="0" borderId="0" xfId="2" applyFont="1" applyFill="1" applyBorder="1"/>
    <xf numFmtId="0" fontId="2" fillId="0" borderId="0" xfId="2" applyNumberFormat="1" applyFont="1" applyFill="1" applyBorder="1" applyAlignment="1">
      <alignment horizontal="center" vertical="center" wrapText="1" readingOrder="1"/>
    </xf>
    <xf numFmtId="0" fontId="3" fillId="0" borderId="0" xfId="2" applyFont="1" applyFill="1" applyBorder="1" applyAlignment="1">
      <alignment horizontal="center" vertical="center" wrapText="1"/>
    </xf>
    <xf numFmtId="0" fontId="4" fillId="2" borderId="1" xfId="2" applyNumberFormat="1" applyFont="1" applyFill="1" applyBorder="1" applyAlignment="1">
      <alignment horizontal="center" vertical="center" wrapText="1" readingOrder="1"/>
    </xf>
    <xf numFmtId="0" fontId="5" fillId="0" borderId="1" xfId="2" applyNumberFormat="1" applyFont="1" applyFill="1" applyBorder="1" applyAlignment="1">
      <alignment vertical="center" wrapText="1" readingOrder="1"/>
    </xf>
    <xf numFmtId="0" fontId="5" fillId="0" borderId="1" xfId="2" applyNumberFormat="1" applyFont="1" applyFill="1" applyBorder="1" applyAlignment="1">
      <alignment horizontal="center" vertical="center" wrapText="1" readingOrder="1"/>
    </xf>
    <xf numFmtId="0" fontId="5" fillId="0" borderId="1" xfId="2" applyNumberFormat="1" applyFont="1" applyFill="1" applyBorder="1" applyAlignment="1">
      <alignment horizontal="left" vertical="center" wrapText="1" readingOrder="1"/>
    </xf>
    <xf numFmtId="164" fontId="5" fillId="0" borderId="1" xfId="2" applyNumberFormat="1" applyFont="1" applyFill="1" applyBorder="1" applyAlignment="1">
      <alignment horizontal="right" vertical="center" wrapText="1" readingOrder="1"/>
    </xf>
    <xf numFmtId="10" fontId="5" fillId="0" borderId="1" xfId="1" applyNumberFormat="1" applyFont="1" applyFill="1" applyBorder="1" applyAlignment="1">
      <alignment horizontal="center" vertical="center" wrapText="1" readingOrder="1"/>
    </xf>
    <xf numFmtId="10" fontId="3" fillId="0" borderId="1" xfId="1" applyNumberFormat="1" applyFont="1" applyFill="1" applyBorder="1"/>
    <xf numFmtId="164" fontId="4" fillId="2" borderId="1" xfId="2" applyNumberFormat="1" applyFont="1" applyFill="1" applyBorder="1" applyAlignment="1">
      <alignment horizontal="right" vertical="center" wrapText="1" readingOrder="1"/>
    </xf>
    <xf numFmtId="10" fontId="4" fillId="2" borderId="1" xfId="1" applyNumberFormat="1" applyFont="1" applyFill="1" applyBorder="1" applyAlignment="1">
      <alignment horizontal="center" vertical="center" wrapText="1" readingOrder="1"/>
    </xf>
    <xf numFmtId="10" fontId="4" fillId="2" borderId="1" xfId="1" applyNumberFormat="1" applyFont="1" applyFill="1" applyBorder="1"/>
    <xf numFmtId="0" fontId="5" fillId="0" borderId="2" xfId="2" applyNumberFormat="1" applyFont="1" applyFill="1" applyBorder="1" applyAlignment="1">
      <alignment vertical="center" wrapText="1" readingOrder="1"/>
    </xf>
    <xf numFmtId="0" fontId="5" fillId="0" borderId="2" xfId="2" applyNumberFormat="1" applyFont="1" applyFill="1" applyBorder="1" applyAlignment="1">
      <alignment horizontal="center" vertical="center" wrapText="1" readingOrder="1"/>
    </xf>
    <xf numFmtId="0" fontId="5" fillId="0" borderId="2" xfId="2" applyNumberFormat="1" applyFont="1" applyFill="1" applyBorder="1" applyAlignment="1">
      <alignment horizontal="left" vertical="center" wrapText="1" readingOrder="1"/>
    </xf>
    <xf numFmtId="164" fontId="5" fillId="0" borderId="2" xfId="2" applyNumberFormat="1" applyFont="1" applyFill="1" applyBorder="1" applyAlignment="1">
      <alignment horizontal="right" vertical="center" wrapText="1" readingOrder="1"/>
    </xf>
    <xf numFmtId="10" fontId="5" fillId="0" borderId="2" xfId="1" applyNumberFormat="1" applyFont="1" applyFill="1" applyBorder="1" applyAlignment="1">
      <alignment horizontal="center" vertical="center" wrapText="1" readingOrder="1"/>
    </xf>
    <xf numFmtId="10" fontId="3" fillId="0" borderId="2" xfId="1" applyNumberFormat="1" applyFont="1" applyFill="1" applyBorder="1"/>
    <xf numFmtId="0" fontId="5" fillId="0" borderId="3" xfId="2" applyNumberFormat="1" applyFont="1" applyFill="1" applyBorder="1" applyAlignment="1">
      <alignment horizontal="left" vertical="center" wrapText="1" readingOrder="1"/>
    </xf>
    <xf numFmtId="164" fontId="5" fillId="0" borderId="3" xfId="2" applyNumberFormat="1" applyFont="1" applyFill="1" applyBorder="1" applyAlignment="1">
      <alignment horizontal="right" vertical="center" wrapText="1" readingOrder="1"/>
    </xf>
    <xf numFmtId="10" fontId="5" fillId="0" borderId="3" xfId="1" applyNumberFormat="1" applyFont="1" applyFill="1" applyBorder="1" applyAlignment="1">
      <alignment horizontal="center" vertical="center" wrapText="1" readingOrder="1"/>
    </xf>
    <xf numFmtId="10" fontId="3" fillId="0" borderId="3" xfId="1" applyNumberFormat="1" applyFont="1" applyFill="1" applyBorder="1"/>
    <xf numFmtId="0" fontId="5" fillId="0" borderId="3" xfId="2" applyNumberFormat="1" applyFont="1" applyFill="1" applyBorder="1" applyAlignment="1">
      <alignment horizontal="center" vertical="center" wrapText="1" readingOrder="1"/>
    </xf>
    <xf numFmtId="0" fontId="5" fillId="0" borderId="3" xfId="2" applyNumberFormat="1" applyFont="1" applyFill="1" applyBorder="1" applyAlignment="1">
      <alignment vertical="center" wrapText="1" readingOrder="1"/>
    </xf>
    <xf numFmtId="0" fontId="5" fillId="0" borderId="4" xfId="2" applyNumberFormat="1" applyFont="1" applyFill="1" applyBorder="1" applyAlignment="1">
      <alignment vertical="center" wrapText="1" readingOrder="1"/>
    </xf>
    <xf numFmtId="0" fontId="5" fillId="0" borderId="4" xfId="2" applyNumberFormat="1" applyFont="1" applyFill="1" applyBorder="1" applyAlignment="1">
      <alignment horizontal="center" vertical="center" wrapText="1" readingOrder="1"/>
    </xf>
    <xf numFmtId="0" fontId="5" fillId="0" borderId="4" xfId="2" applyNumberFormat="1" applyFont="1" applyFill="1" applyBorder="1" applyAlignment="1">
      <alignment horizontal="left" vertical="center" wrapText="1" readingOrder="1"/>
    </xf>
    <xf numFmtId="164" fontId="5" fillId="0" borderId="4" xfId="2" applyNumberFormat="1" applyFont="1" applyFill="1" applyBorder="1" applyAlignment="1">
      <alignment horizontal="right" vertical="center" wrapText="1" readingOrder="1"/>
    </xf>
    <xf numFmtId="10" fontId="5" fillId="0" borderId="4" xfId="1" applyNumberFormat="1" applyFont="1" applyFill="1" applyBorder="1" applyAlignment="1">
      <alignment horizontal="center" vertical="center" wrapText="1" readingOrder="1"/>
    </xf>
    <xf numFmtId="10" fontId="3" fillId="0" borderId="4" xfId="1" applyNumberFormat="1" applyFont="1" applyFill="1" applyBorder="1"/>
    <xf numFmtId="0" fontId="4" fillId="0" borderId="2" xfId="2" applyNumberFormat="1" applyFont="1" applyFill="1" applyBorder="1" applyAlignment="1">
      <alignment horizontal="left" vertical="center" wrapText="1" readingOrder="1"/>
    </xf>
    <xf numFmtId="0" fontId="2" fillId="0" borderId="3" xfId="2" applyNumberFormat="1" applyFont="1" applyFill="1" applyBorder="1" applyAlignment="1">
      <alignment vertical="center" wrapText="1" readingOrder="1"/>
    </xf>
    <xf numFmtId="0" fontId="4" fillId="0" borderId="3" xfId="2" applyNumberFormat="1" applyFont="1" applyFill="1" applyBorder="1" applyAlignment="1">
      <alignment horizontal="left" vertical="center" wrapText="1" readingOrder="1"/>
    </xf>
    <xf numFmtId="0" fontId="3" fillId="0" borderId="0" xfId="2" applyFont="1" applyFill="1" applyBorder="1" applyAlignment="1">
      <alignment horizontal="center"/>
    </xf>
    <xf numFmtId="0" fontId="2" fillId="0" borderId="3" xfId="2" applyNumberFormat="1" applyFont="1" applyFill="1" applyBorder="1" applyAlignment="1">
      <alignment horizontal="left" vertical="center" wrapText="1" readingOrder="1"/>
    </xf>
    <xf numFmtId="0" fontId="2" fillId="0" borderId="1" xfId="2" applyNumberFormat="1" applyFont="1" applyFill="1" applyBorder="1" applyAlignment="1">
      <alignment horizontal="center" vertical="center" wrapText="1" readingOrder="1"/>
    </xf>
    <xf numFmtId="0" fontId="2" fillId="0" borderId="0" xfId="2" applyNumberFormat="1" applyFont="1" applyFill="1" applyBorder="1" applyAlignment="1">
      <alignment horizontal="left" vertical="center" wrapText="1" readingOrder="1"/>
    </xf>
    <xf numFmtId="0" fontId="4" fillId="2" borderId="1" xfId="2" applyNumberFormat="1" applyFont="1" applyFill="1" applyBorder="1" applyAlignment="1">
      <alignment horizontal="left" vertical="center" wrapText="1" readingOrder="1"/>
    </xf>
  </cellXfs>
  <cellStyles count="3">
    <cellStyle name="Normal" xfId="0" builtinId="0"/>
    <cellStyle name="Normal 2" xfId="2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0</xdr:colOff>
      <xdr:row>0</xdr:row>
      <xdr:rowOff>66675</xdr:rowOff>
    </xdr:from>
    <xdr:to>
      <xdr:col>14</xdr:col>
      <xdr:colOff>514350</xdr:colOff>
      <xdr:row>2</xdr:row>
      <xdr:rowOff>342900</xdr:rowOff>
    </xdr:to>
    <xdr:pic>
      <xdr:nvPicPr>
        <xdr:cNvPr id="2" name="0 Imagen">
          <a:extLst>
            <a:ext uri="{FF2B5EF4-FFF2-40B4-BE49-F238E27FC236}">
              <a16:creationId xmlns:a16="http://schemas.microsoft.com/office/drawing/2014/main" id="{D3A15A25-7319-4965-8C48-F6409B2BE6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63350" y="66675"/>
          <a:ext cx="1666875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40"/>
  <sheetViews>
    <sheetView showGridLines="0" tabSelected="1" workbookViewId="0">
      <selection activeCell="A42" sqref="A42"/>
    </sheetView>
  </sheetViews>
  <sheetFormatPr baseColWidth="10" defaultRowHeight="12" x14ac:dyDescent="0.2"/>
  <cols>
    <col min="1" max="1" width="13.5703125" style="1" customWidth="1"/>
    <col min="2" max="2" width="8.7109375" style="1" bestFit="1" customWidth="1"/>
    <col min="3" max="3" width="4.28515625" style="1" bestFit="1" customWidth="1"/>
    <col min="4" max="4" width="27.140625" style="1" bestFit="1" customWidth="1"/>
    <col min="5" max="5" width="17.28515625" style="1" bestFit="1" customWidth="1"/>
    <col min="6" max="6" width="19.28515625" style="1" customWidth="1"/>
    <col min="7" max="7" width="8" style="35" bestFit="1" customWidth="1"/>
    <col min="8" max="8" width="16.28515625" style="1" bestFit="1" customWidth="1"/>
    <col min="9" max="9" width="10.42578125" style="35" bestFit="1" customWidth="1"/>
    <col min="10" max="10" width="17.28515625" style="1" bestFit="1" customWidth="1"/>
    <col min="11" max="11" width="8" style="35" bestFit="1" customWidth="1"/>
    <col min="12" max="12" width="17.28515625" style="1" bestFit="1" customWidth="1"/>
    <col min="13" max="13" width="8" style="35" bestFit="1" customWidth="1"/>
    <col min="14" max="14" width="17.28515625" style="1" bestFit="1" customWidth="1"/>
    <col min="15" max="15" width="8" style="1" bestFit="1" customWidth="1"/>
    <col min="16" max="16" width="13.42578125" style="1" customWidth="1"/>
    <col min="17" max="16384" width="11.42578125" style="1"/>
  </cols>
  <sheetData>
    <row r="1" spans="1:15" ht="12" customHeight="1" x14ac:dyDescent="0.2">
      <c r="A1" s="37" t="s">
        <v>48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</row>
    <row r="2" spans="1:15" x14ac:dyDescent="0.2">
      <c r="A2" s="37"/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</row>
    <row r="3" spans="1:15" ht="36" customHeight="1" x14ac:dyDescent="0.2">
      <c r="A3" s="37"/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</row>
    <row r="4" spans="1:15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</row>
    <row r="5" spans="1:15" x14ac:dyDescent="0.2">
      <c r="A5" s="38" t="s">
        <v>0</v>
      </c>
      <c r="B5" s="38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3"/>
    </row>
    <row r="6" spans="1:15" x14ac:dyDescent="0.2">
      <c r="A6" s="38" t="s">
        <v>1</v>
      </c>
      <c r="B6" s="38"/>
      <c r="C6" s="38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3"/>
    </row>
    <row r="7" spans="1:15" ht="18" customHeight="1" x14ac:dyDescent="0.2">
      <c r="A7" s="4" t="s">
        <v>2</v>
      </c>
      <c r="B7" s="4" t="s">
        <v>3</v>
      </c>
      <c r="C7" s="4" t="s">
        <v>4</v>
      </c>
      <c r="D7" s="4" t="s">
        <v>5</v>
      </c>
      <c r="E7" s="4" t="s">
        <v>6</v>
      </c>
      <c r="F7" s="4" t="s">
        <v>7</v>
      </c>
      <c r="G7" s="4" t="s">
        <v>8</v>
      </c>
      <c r="H7" s="4" t="s">
        <v>9</v>
      </c>
      <c r="I7" s="4" t="s">
        <v>10</v>
      </c>
      <c r="J7" s="4" t="s">
        <v>11</v>
      </c>
      <c r="K7" s="4" t="s">
        <v>12</v>
      </c>
      <c r="L7" s="4" t="s">
        <v>13</v>
      </c>
      <c r="M7" s="4" t="s">
        <v>14</v>
      </c>
      <c r="N7" s="4" t="s">
        <v>15</v>
      </c>
      <c r="O7" s="4" t="s">
        <v>16</v>
      </c>
    </row>
    <row r="8" spans="1:15" ht="24" x14ac:dyDescent="0.2">
      <c r="A8" s="5" t="s">
        <v>17</v>
      </c>
      <c r="B8" s="6" t="s">
        <v>18</v>
      </c>
      <c r="C8" s="6">
        <v>10</v>
      </c>
      <c r="D8" s="7" t="s">
        <v>19</v>
      </c>
      <c r="E8" s="8">
        <v>2443324372</v>
      </c>
      <c r="F8" s="8">
        <v>2443324336</v>
      </c>
      <c r="G8" s="9">
        <v>0.999999985265976</v>
      </c>
      <c r="H8" s="8">
        <v>36</v>
      </c>
      <c r="I8" s="9">
        <v>1.473402402585292E-8</v>
      </c>
      <c r="J8" s="8">
        <v>880321447</v>
      </c>
      <c r="K8" s="9">
        <v>0.36029659307143358</v>
      </c>
      <c r="L8" s="8">
        <v>878580815</v>
      </c>
      <c r="M8" s="9">
        <v>0.35958418991287333</v>
      </c>
      <c r="N8" s="8">
        <v>878580815</v>
      </c>
      <c r="O8" s="10">
        <v>0.35958418991287333</v>
      </c>
    </row>
    <row r="9" spans="1:15" x14ac:dyDescent="0.2">
      <c r="A9" s="5" t="s">
        <v>20</v>
      </c>
      <c r="B9" s="6" t="s">
        <v>18</v>
      </c>
      <c r="C9" s="6">
        <v>10</v>
      </c>
      <c r="D9" s="7" t="s">
        <v>21</v>
      </c>
      <c r="E9" s="8">
        <v>583207914</v>
      </c>
      <c r="F9" s="8">
        <v>564000000</v>
      </c>
      <c r="G9" s="9">
        <v>0.96706506626725919</v>
      </c>
      <c r="H9" s="8">
        <v>19207914</v>
      </c>
      <c r="I9" s="9">
        <v>3.2934933732740805E-2</v>
      </c>
      <c r="J9" s="8">
        <v>153608786</v>
      </c>
      <c r="K9" s="9">
        <v>0.26338597661759439</v>
      </c>
      <c r="L9" s="8">
        <v>153134487</v>
      </c>
      <c r="M9" s="9">
        <v>0.26257271776322294</v>
      </c>
      <c r="N9" s="8">
        <v>153134487</v>
      </c>
      <c r="O9" s="10">
        <v>0.26257271776322294</v>
      </c>
    </row>
    <row r="10" spans="1:15" x14ac:dyDescent="0.2">
      <c r="A10" s="5" t="s">
        <v>22</v>
      </c>
      <c r="B10" s="6" t="s">
        <v>18</v>
      </c>
      <c r="C10" s="6">
        <v>10</v>
      </c>
      <c r="D10" s="7" t="s">
        <v>23</v>
      </c>
      <c r="E10" s="8">
        <v>905209027</v>
      </c>
      <c r="F10" s="8">
        <v>657000000</v>
      </c>
      <c r="G10" s="9">
        <v>0.72579921366603872</v>
      </c>
      <c r="H10" s="8">
        <v>248209027</v>
      </c>
      <c r="I10" s="9">
        <v>0.27420078633396128</v>
      </c>
      <c r="J10" s="8">
        <v>71893745</v>
      </c>
      <c r="K10" s="9">
        <v>7.9422258125580972E-2</v>
      </c>
      <c r="L10" s="8">
        <v>70495802</v>
      </c>
      <c r="M10" s="9">
        <v>7.7877926420634333E-2</v>
      </c>
      <c r="N10" s="8">
        <v>70495802</v>
      </c>
      <c r="O10" s="10">
        <v>7.7877926420634333E-2</v>
      </c>
    </row>
    <row r="11" spans="1:15" ht="36" x14ac:dyDescent="0.2">
      <c r="A11" s="5" t="s">
        <v>24</v>
      </c>
      <c r="B11" s="6" t="s">
        <v>18</v>
      </c>
      <c r="C11" s="6">
        <v>10</v>
      </c>
      <c r="D11" s="7" t="s">
        <v>25</v>
      </c>
      <c r="E11" s="8">
        <v>117260000</v>
      </c>
      <c r="F11" s="8">
        <v>117230000</v>
      </c>
      <c r="G11" s="9">
        <v>0.9997441582807437</v>
      </c>
      <c r="H11" s="8">
        <v>30000</v>
      </c>
      <c r="I11" s="9">
        <v>2.558417192563534E-4</v>
      </c>
      <c r="J11" s="8">
        <v>34430235</v>
      </c>
      <c r="K11" s="9">
        <v>0.29362301722667578</v>
      </c>
      <c r="L11" s="8">
        <v>34430235</v>
      </c>
      <c r="M11" s="9">
        <v>0.29362301722667578</v>
      </c>
      <c r="N11" s="8">
        <v>31854161</v>
      </c>
      <c r="O11" s="10">
        <v>0.2716541105236227</v>
      </c>
    </row>
    <row r="12" spans="1:15" ht="24" x14ac:dyDescent="0.2">
      <c r="A12" s="5" t="s">
        <v>26</v>
      </c>
      <c r="B12" s="6" t="s">
        <v>18</v>
      </c>
      <c r="C12" s="6">
        <v>10</v>
      </c>
      <c r="D12" s="7" t="s">
        <v>27</v>
      </c>
      <c r="E12" s="8">
        <v>1002676778</v>
      </c>
      <c r="F12" s="8">
        <v>1002676778</v>
      </c>
      <c r="G12" s="9">
        <v>1</v>
      </c>
      <c r="H12" s="8">
        <v>0</v>
      </c>
      <c r="I12" s="9">
        <v>0</v>
      </c>
      <c r="J12" s="8">
        <v>1002316778</v>
      </c>
      <c r="K12" s="9">
        <v>0.99964096106751565</v>
      </c>
      <c r="L12" s="8">
        <v>262218562</v>
      </c>
      <c r="M12" s="9">
        <v>0.26151853493908284</v>
      </c>
      <c r="N12" s="8">
        <v>262218562</v>
      </c>
      <c r="O12" s="10">
        <v>0.26151853493908284</v>
      </c>
    </row>
    <row r="13" spans="1:15" ht="36" x14ac:dyDescent="0.2">
      <c r="A13" s="5" t="s">
        <v>28</v>
      </c>
      <c r="B13" s="6" t="s">
        <v>18</v>
      </c>
      <c r="C13" s="6">
        <v>10</v>
      </c>
      <c r="D13" s="7" t="s">
        <v>29</v>
      </c>
      <c r="E13" s="8">
        <v>1218166569</v>
      </c>
      <c r="F13" s="8">
        <v>1147000000</v>
      </c>
      <c r="G13" s="9">
        <v>0.94157895085035781</v>
      </c>
      <c r="H13" s="8">
        <v>71166569</v>
      </c>
      <c r="I13" s="9">
        <v>5.8421049149642197E-2</v>
      </c>
      <c r="J13" s="8">
        <v>373147447</v>
      </c>
      <c r="K13" s="9">
        <v>0.30631890292829073</v>
      </c>
      <c r="L13" s="8">
        <v>372790347</v>
      </c>
      <c r="M13" s="9">
        <v>0.30602575746765548</v>
      </c>
      <c r="N13" s="8">
        <v>372790347</v>
      </c>
      <c r="O13" s="10">
        <v>0.30602575746765548</v>
      </c>
    </row>
    <row r="14" spans="1:15" x14ac:dyDescent="0.2">
      <c r="A14" s="39" t="s">
        <v>30</v>
      </c>
      <c r="B14" s="39"/>
      <c r="C14" s="39"/>
      <c r="D14" s="39"/>
      <c r="E14" s="11">
        <f>SUM(E8:E13)</f>
        <v>6269844660</v>
      </c>
      <c r="F14" s="11">
        <f>SUM(F8:F13)</f>
        <v>5931231114</v>
      </c>
      <c r="G14" s="12">
        <f t="shared" ref="G14:G36" si="0">+F14/E14</f>
        <v>0.94599331173860379</v>
      </c>
      <c r="H14" s="11">
        <f>SUM(H8:H13)</f>
        <v>338613546</v>
      </c>
      <c r="I14" s="12">
        <f t="shared" ref="I14:I36" si="1">+H14/E14</f>
        <v>5.4006688261396256E-2</v>
      </c>
      <c r="J14" s="11">
        <f>SUM(J8:J13)</f>
        <v>2515718438</v>
      </c>
      <c r="K14" s="12">
        <f t="shared" ref="K14:K36" si="2">+J14/E14</f>
        <v>0.40124095163786722</v>
      </c>
      <c r="L14" s="11">
        <f>SUM(L8:L13)</f>
        <v>1771650248</v>
      </c>
      <c r="M14" s="12">
        <f t="shared" ref="M14:M36" si="3">+L14/E14</f>
        <v>0.28256684879334792</v>
      </c>
      <c r="N14" s="11">
        <f>SUM(N8:N13)</f>
        <v>1769074174</v>
      </c>
      <c r="O14" s="13">
        <f>+N14/E14</f>
        <v>0.28215598151677335</v>
      </c>
    </row>
    <row r="15" spans="1:15" ht="7.5" customHeight="1" x14ac:dyDescent="0.2">
      <c r="A15" s="14"/>
      <c r="B15" s="14"/>
      <c r="C15" s="15"/>
      <c r="D15" s="16"/>
      <c r="E15" s="17"/>
      <c r="F15" s="17"/>
      <c r="G15" s="18"/>
      <c r="H15" s="17"/>
      <c r="I15" s="18"/>
      <c r="J15" s="17"/>
      <c r="K15" s="18"/>
      <c r="L15" s="17"/>
      <c r="M15" s="18"/>
      <c r="N15" s="17"/>
      <c r="O15" s="19"/>
    </row>
    <row r="16" spans="1:15" x14ac:dyDescent="0.2">
      <c r="A16" s="36" t="s">
        <v>31</v>
      </c>
      <c r="B16" s="36"/>
      <c r="C16" s="36"/>
      <c r="D16" s="20"/>
      <c r="E16" s="21"/>
      <c r="F16" s="21"/>
      <c r="G16" s="22"/>
      <c r="H16" s="21"/>
      <c r="I16" s="22"/>
      <c r="J16" s="21"/>
      <c r="K16" s="22"/>
      <c r="L16" s="21"/>
      <c r="M16" s="22"/>
      <c r="N16" s="21"/>
      <c r="O16" s="23"/>
    </row>
    <row r="17" spans="1:15" x14ac:dyDescent="0.2">
      <c r="A17" s="4" t="s">
        <v>2</v>
      </c>
      <c r="B17" s="4" t="s">
        <v>3</v>
      </c>
      <c r="C17" s="4" t="s">
        <v>4</v>
      </c>
      <c r="D17" s="4" t="s">
        <v>5</v>
      </c>
      <c r="E17" s="4" t="s">
        <v>6</v>
      </c>
      <c r="F17" s="4" t="s">
        <v>7</v>
      </c>
      <c r="G17" s="4" t="s">
        <v>8</v>
      </c>
      <c r="H17" s="4" t="s">
        <v>9</v>
      </c>
      <c r="I17" s="4" t="s">
        <v>10</v>
      </c>
      <c r="J17" s="4" t="s">
        <v>11</v>
      </c>
      <c r="K17" s="4" t="s">
        <v>12</v>
      </c>
      <c r="L17" s="4" t="s">
        <v>13</v>
      </c>
      <c r="M17" s="4" t="s">
        <v>14</v>
      </c>
      <c r="N17" s="4" t="s">
        <v>15</v>
      </c>
      <c r="O17" s="4" t="s">
        <v>16</v>
      </c>
    </row>
    <row r="18" spans="1:15" x14ac:dyDescent="0.2">
      <c r="A18" s="5" t="s">
        <v>32</v>
      </c>
      <c r="B18" s="6" t="s">
        <v>18</v>
      </c>
      <c r="C18" s="6">
        <v>10</v>
      </c>
      <c r="D18" s="7" t="s">
        <v>33</v>
      </c>
      <c r="E18" s="8">
        <v>4120000</v>
      </c>
      <c r="F18" s="8">
        <v>0</v>
      </c>
      <c r="G18" s="9">
        <v>0</v>
      </c>
      <c r="H18" s="8">
        <v>4120000</v>
      </c>
      <c r="I18" s="9">
        <v>1</v>
      </c>
      <c r="J18" s="8">
        <v>0</v>
      </c>
      <c r="K18" s="9">
        <v>0</v>
      </c>
      <c r="L18" s="8">
        <v>0</v>
      </c>
      <c r="M18" s="9">
        <v>0</v>
      </c>
      <c r="N18" s="8">
        <v>0</v>
      </c>
      <c r="O18" s="10">
        <v>0</v>
      </c>
    </row>
    <row r="19" spans="1:15" ht="24" x14ac:dyDescent="0.2">
      <c r="A19" s="5" t="s">
        <v>34</v>
      </c>
      <c r="B19" s="6" t="s">
        <v>18</v>
      </c>
      <c r="C19" s="6">
        <v>10</v>
      </c>
      <c r="D19" s="7" t="s">
        <v>35</v>
      </c>
      <c r="E19" s="8">
        <v>2912491380</v>
      </c>
      <c r="F19" s="8">
        <v>2757344206.0700002</v>
      </c>
      <c r="G19" s="9">
        <v>0.94673042639872129</v>
      </c>
      <c r="H19" s="8">
        <v>155147173.93000001</v>
      </c>
      <c r="I19" s="9">
        <v>5.3269573601278784E-2</v>
      </c>
      <c r="J19" s="8">
        <v>2121040567.6700001</v>
      </c>
      <c r="K19" s="9">
        <v>0.7282564275503538</v>
      </c>
      <c r="L19" s="8">
        <v>816321433.13999999</v>
      </c>
      <c r="M19" s="9">
        <v>0.2802828666706646</v>
      </c>
      <c r="N19" s="8">
        <v>816321433.13999999</v>
      </c>
      <c r="O19" s="10">
        <v>0.2802828666706646</v>
      </c>
    </row>
    <row r="20" spans="1:15" x14ac:dyDescent="0.2">
      <c r="A20" s="39" t="s">
        <v>36</v>
      </c>
      <c r="B20" s="39"/>
      <c r="C20" s="39"/>
      <c r="D20" s="39"/>
      <c r="E20" s="11">
        <f t="shared" ref="E20:N20" si="4">SUM(E18:E19)</f>
        <v>2916611380</v>
      </c>
      <c r="F20" s="11">
        <f t="shared" si="4"/>
        <v>2757344206.0700002</v>
      </c>
      <c r="G20" s="12">
        <f t="shared" si="0"/>
        <v>0.94539307669779449</v>
      </c>
      <c r="H20" s="11">
        <f t="shared" si="4"/>
        <v>159267173.93000001</v>
      </c>
      <c r="I20" s="12">
        <f t="shared" si="1"/>
        <v>5.4606923302205589E-2</v>
      </c>
      <c r="J20" s="11">
        <f t="shared" si="4"/>
        <v>2121040567.6700001</v>
      </c>
      <c r="K20" s="12">
        <f t="shared" si="2"/>
        <v>0.72722769382803409</v>
      </c>
      <c r="L20" s="11">
        <f t="shared" si="4"/>
        <v>816321433.13999999</v>
      </c>
      <c r="M20" s="12">
        <f t="shared" si="3"/>
        <v>0.27988693959632016</v>
      </c>
      <c r="N20" s="11">
        <f t="shared" si="4"/>
        <v>816321433.13999999</v>
      </c>
      <c r="O20" s="13">
        <f>+N20/E20</f>
        <v>0.27988693959632016</v>
      </c>
    </row>
    <row r="21" spans="1:15" x14ac:dyDescent="0.2">
      <c r="A21" s="14"/>
      <c r="B21" s="14"/>
      <c r="C21" s="15"/>
      <c r="D21" s="14"/>
      <c r="E21" s="17"/>
      <c r="F21" s="17"/>
      <c r="G21" s="18"/>
      <c r="H21" s="17"/>
      <c r="I21" s="18"/>
      <c r="J21" s="17"/>
      <c r="K21" s="18"/>
      <c r="L21" s="17"/>
      <c r="M21" s="18"/>
      <c r="N21" s="17"/>
      <c r="O21" s="19"/>
    </row>
    <row r="22" spans="1:15" x14ac:dyDescent="0.2">
      <c r="A22" s="36" t="s">
        <v>37</v>
      </c>
      <c r="B22" s="36"/>
      <c r="C22" s="24"/>
      <c r="D22" s="25"/>
      <c r="E22" s="21"/>
      <c r="F22" s="21"/>
      <c r="G22" s="22"/>
      <c r="H22" s="21"/>
      <c r="I22" s="22"/>
      <c r="J22" s="21"/>
      <c r="K22" s="22"/>
      <c r="L22" s="21"/>
      <c r="M22" s="22"/>
      <c r="N22" s="21"/>
      <c r="O22" s="23"/>
    </row>
    <row r="23" spans="1:15" x14ac:dyDescent="0.2">
      <c r="A23" s="4" t="s">
        <v>2</v>
      </c>
      <c r="B23" s="4" t="s">
        <v>3</v>
      </c>
      <c r="C23" s="4" t="s">
        <v>4</v>
      </c>
      <c r="D23" s="4" t="s">
        <v>5</v>
      </c>
      <c r="E23" s="4" t="s">
        <v>6</v>
      </c>
      <c r="F23" s="4" t="s">
        <v>7</v>
      </c>
      <c r="G23" s="4" t="s">
        <v>8</v>
      </c>
      <c r="H23" s="4" t="s">
        <v>9</v>
      </c>
      <c r="I23" s="4" t="s">
        <v>10</v>
      </c>
      <c r="J23" s="4" t="s">
        <v>11</v>
      </c>
      <c r="K23" s="4" t="s">
        <v>12</v>
      </c>
      <c r="L23" s="4" t="s">
        <v>13</v>
      </c>
      <c r="M23" s="4" t="s">
        <v>14</v>
      </c>
      <c r="N23" s="4" t="s">
        <v>15</v>
      </c>
      <c r="O23" s="4" t="s">
        <v>16</v>
      </c>
    </row>
    <row r="24" spans="1:15" ht="24" x14ac:dyDescent="0.2">
      <c r="A24" s="5" t="s">
        <v>38</v>
      </c>
      <c r="B24" s="6" t="s">
        <v>18</v>
      </c>
      <c r="C24" s="6">
        <v>11</v>
      </c>
      <c r="D24" s="7" t="s">
        <v>39</v>
      </c>
      <c r="E24" s="8">
        <v>38110000</v>
      </c>
      <c r="F24" s="8">
        <v>0</v>
      </c>
      <c r="G24" s="9">
        <v>0</v>
      </c>
      <c r="H24" s="8">
        <v>38110000</v>
      </c>
      <c r="I24" s="9">
        <v>1</v>
      </c>
      <c r="J24" s="8">
        <v>0</v>
      </c>
      <c r="K24" s="9">
        <v>0</v>
      </c>
      <c r="L24" s="8">
        <v>0</v>
      </c>
      <c r="M24" s="9">
        <v>0</v>
      </c>
      <c r="N24" s="8">
        <v>0</v>
      </c>
      <c r="O24" s="10">
        <v>0</v>
      </c>
    </row>
    <row r="25" spans="1:15" x14ac:dyDescent="0.2">
      <c r="A25" s="26"/>
      <c r="B25" s="27"/>
      <c r="C25" s="27"/>
      <c r="D25" s="28"/>
      <c r="E25" s="29"/>
      <c r="F25" s="29"/>
      <c r="G25" s="30"/>
      <c r="H25" s="29"/>
      <c r="I25" s="30"/>
      <c r="J25" s="29"/>
      <c r="K25" s="30"/>
      <c r="L25" s="29"/>
      <c r="M25" s="30"/>
      <c r="N25" s="29"/>
      <c r="O25" s="31"/>
    </row>
    <row r="26" spans="1:15" x14ac:dyDescent="0.2">
      <c r="A26" s="39" t="s">
        <v>40</v>
      </c>
      <c r="B26" s="39"/>
      <c r="C26" s="39"/>
      <c r="D26" s="39"/>
      <c r="E26" s="11">
        <f>+E24+E20+E14</f>
        <v>9224566040</v>
      </c>
      <c r="F26" s="11">
        <f>+F24+F20+F14</f>
        <v>8688575320.0699997</v>
      </c>
      <c r="G26" s="12">
        <f t="shared" si="0"/>
        <v>0.9418952915935761</v>
      </c>
      <c r="H26" s="11">
        <f>+H24+H20+H14</f>
        <v>535990719.93000001</v>
      </c>
      <c r="I26" s="12">
        <f t="shared" si="1"/>
        <v>5.8104708406423858E-2</v>
      </c>
      <c r="J26" s="11">
        <f>+J24+J20+J14</f>
        <v>4636759005.6700001</v>
      </c>
      <c r="K26" s="12">
        <f t="shared" si="2"/>
        <v>0.50265334819696295</v>
      </c>
      <c r="L26" s="11">
        <f>+L24+L20+L14</f>
        <v>2587971681.1399999</v>
      </c>
      <c r="M26" s="12">
        <f t="shared" si="3"/>
        <v>0.2805521332838764</v>
      </c>
      <c r="N26" s="11">
        <f>+N24+N20+N14</f>
        <v>2585395607.1399999</v>
      </c>
      <c r="O26" s="13">
        <f>+N26/E26</f>
        <v>0.2802728709327989</v>
      </c>
    </row>
    <row r="27" spans="1:15" x14ac:dyDescent="0.2">
      <c r="A27" s="32"/>
      <c r="B27" s="32"/>
      <c r="C27" s="32"/>
      <c r="D27" s="32"/>
      <c r="E27" s="17"/>
      <c r="F27" s="17"/>
      <c r="G27" s="18"/>
      <c r="H27" s="17"/>
      <c r="I27" s="18"/>
      <c r="J27" s="17"/>
      <c r="K27" s="18"/>
      <c r="L27" s="17"/>
      <c r="M27" s="18"/>
      <c r="N27" s="17"/>
      <c r="O27" s="19"/>
    </row>
    <row r="28" spans="1:15" x14ac:dyDescent="0.2">
      <c r="A28" s="33" t="s">
        <v>41</v>
      </c>
      <c r="B28" s="34"/>
      <c r="C28" s="34"/>
      <c r="D28" s="34"/>
      <c r="E28" s="21"/>
      <c r="F28" s="21"/>
      <c r="G28" s="22"/>
      <c r="H28" s="21"/>
      <c r="I28" s="22"/>
      <c r="J28" s="21"/>
      <c r="K28" s="22"/>
      <c r="L28" s="21"/>
      <c r="M28" s="22"/>
      <c r="N28" s="21"/>
      <c r="O28" s="23"/>
    </row>
    <row r="29" spans="1:15" x14ac:dyDescent="0.2">
      <c r="A29" s="4" t="s">
        <v>2</v>
      </c>
      <c r="B29" s="4" t="s">
        <v>3</v>
      </c>
      <c r="C29" s="4" t="s">
        <v>4</v>
      </c>
      <c r="D29" s="4" t="s">
        <v>5</v>
      </c>
      <c r="E29" s="4" t="s">
        <v>6</v>
      </c>
      <c r="F29" s="4" t="s">
        <v>7</v>
      </c>
      <c r="G29" s="4" t="s">
        <v>8</v>
      </c>
      <c r="H29" s="4" t="s">
        <v>9</v>
      </c>
      <c r="I29" s="4" t="s">
        <v>10</v>
      </c>
      <c r="J29" s="4" t="s">
        <v>11</v>
      </c>
      <c r="K29" s="4" t="s">
        <v>12</v>
      </c>
      <c r="L29" s="4" t="s">
        <v>13</v>
      </c>
      <c r="M29" s="4" t="s">
        <v>14</v>
      </c>
      <c r="N29" s="4" t="s">
        <v>15</v>
      </c>
      <c r="O29" s="4" t="s">
        <v>16</v>
      </c>
    </row>
    <row r="30" spans="1:15" ht="36" x14ac:dyDescent="0.2">
      <c r="A30" s="5" t="s">
        <v>42</v>
      </c>
      <c r="B30" s="6" t="s">
        <v>18</v>
      </c>
      <c r="C30" s="6">
        <v>10</v>
      </c>
      <c r="D30" s="7" t="s">
        <v>43</v>
      </c>
      <c r="E30" s="8">
        <v>545604375</v>
      </c>
      <c r="F30" s="8">
        <v>545604374.82000005</v>
      </c>
      <c r="G30" s="9">
        <v>0.99999999967009068</v>
      </c>
      <c r="H30" s="8">
        <v>0.18</v>
      </c>
      <c r="I30" s="9">
        <v>3.2990937801772575E-10</v>
      </c>
      <c r="J30" s="8">
        <v>545604374.82000005</v>
      </c>
      <c r="K30" s="9">
        <v>0.99999999967009068</v>
      </c>
      <c r="L30" s="8">
        <v>0</v>
      </c>
      <c r="M30" s="9">
        <v>0</v>
      </c>
      <c r="N30" s="8">
        <v>0</v>
      </c>
      <c r="O30" s="10">
        <v>0</v>
      </c>
    </row>
    <row r="31" spans="1:15" ht="36" x14ac:dyDescent="0.2">
      <c r="A31" s="5" t="s">
        <v>42</v>
      </c>
      <c r="B31" s="6" t="s">
        <v>18</v>
      </c>
      <c r="C31" s="6">
        <v>14</v>
      </c>
      <c r="D31" s="7" t="s">
        <v>43</v>
      </c>
      <c r="E31" s="8">
        <v>1047943903</v>
      </c>
      <c r="F31" s="8">
        <v>940906584</v>
      </c>
      <c r="G31" s="9">
        <v>0.89785968629276902</v>
      </c>
      <c r="H31" s="8">
        <v>107037319</v>
      </c>
      <c r="I31" s="9">
        <v>0.10214031370723095</v>
      </c>
      <c r="J31" s="8">
        <v>940906584</v>
      </c>
      <c r="K31" s="9">
        <v>0.89785968629276902</v>
      </c>
      <c r="L31" s="8">
        <v>260931656</v>
      </c>
      <c r="M31" s="9">
        <v>0.24899391585085637</v>
      </c>
      <c r="N31" s="8">
        <v>260931656</v>
      </c>
      <c r="O31" s="10">
        <v>0.24899391585085637</v>
      </c>
    </row>
    <row r="32" spans="1:15" ht="48" x14ac:dyDescent="0.2">
      <c r="A32" s="5" t="s">
        <v>44</v>
      </c>
      <c r="B32" s="6" t="s">
        <v>18</v>
      </c>
      <c r="C32" s="6">
        <v>10</v>
      </c>
      <c r="D32" s="7" t="s">
        <v>45</v>
      </c>
      <c r="E32" s="8">
        <v>3424152725</v>
      </c>
      <c r="F32" s="8">
        <v>2888448575</v>
      </c>
      <c r="G32" s="9">
        <v>0.8435513269928695</v>
      </c>
      <c r="H32" s="8">
        <v>535704150</v>
      </c>
      <c r="I32" s="9">
        <v>0.15644867300713056</v>
      </c>
      <c r="J32" s="8">
        <v>2878498350</v>
      </c>
      <c r="K32" s="9">
        <v>0.84064543295159244</v>
      </c>
      <c r="L32" s="8">
        <v>872770686</v>
      </c>
      <c r="M32" s="9">
        <v>0.25488661169457622</v>
      </c>
      <c r="N32" s="8">
        <v>865770686</v>
      </c>
      <c r="O32" s="10">
        <v>0.25284231035576837</v>
      </c>
    </row>
    <row r="33" spans="1:15" ht="48" x14ac:dyDescent="0.2">
      <c r="A33" s="5" t="s">
        <v>44</v>
      </c>
      <c r="B33" s="6" t="s">
        <v>18</v>
      </c>
      <c r="C33" s="6">
        <v>14</v>
      </c>
      <c r="D33" s="7" t="s">
        <v>45</v>
      </c>
      <c r="E33" s="8">
        <v>3982298997</v>
      </c>
      <c r="F33" s="8">
        <v>3961288695</v>
      </c>
      <c r="G33" s="9">
        <v>0.99472407721875533</v>
      </c>
      <c r="H33" s="8">
        <v>21010302</v>
      </c>
      <c r="I33" s="9">
        <v>5.2759227812446451E-3</v>
      </c>
      <c r="J33" s="8">
        <v>3959872028</v>
      </c>
      <c r="K33" s="9">
        <v>0.9943683362256589</v>
      </c>
      <c r="L33" s="8">
        <v>896106103</v>
      </c>
      <c r="M33" s="9">
        <v>0.22502230587785269</v>
      </c>
      <c r="N33" s="8">
        <v>896106103</v>
      </c>
      <c r="O33" s="10">
        <v>0.22502230587785269</v>
      </c>
    </row>
    <row r="34" spans="1:15" x14ac:dyDescent="0.2">
      <c r="A34" s="39" t="s">
        <v>46</v>
      </c>
      <c r="B34" s="39"/>
      <c r="C34" s="39"/>
      <c r="D34" s="39"/>
      <c r="E34" s="11">
        <f>SUM(E30:E33)</f>
        <v>9000000000</v>
      </c>
      <c r="F34" s="11">
        <f>SUM(F30:F33)</f>
        <v>8336248228.8199997</v>
      </c>
      <c r="G34" s="12">
        <f t="shared" si="0"/>
        <v>0.92624980320222217</v>
      </c>
      <c r="H34" s="11">
        <f>SUM(H30:H33)</f>
        <v>663751771.18000007</v>
      </c>
      <c r="I34" s="12">
        <f t="shared" si="1"/>
        <v>7.3750196797777778E-2</v>
      </c>
      <c r="J34" s="11">
        <f>SUM(J30:J33)</f>
        <v>8324881336.8199997</v>
      </c>
      <c r="K34" s="12">
        <f t="shared" si="2"/>
        <v>0.92498681520222215</v>
      </c>
      <c r="L34" s="11">
        <f>SUM(L30:L33)</f>
        <v>2029808445</v>
      </c>
      <c r="M34" s="12">
        <f t="shared" si="3"/>
        <v>0.22553427166666667</v>
      </c>
      <c r="N34" s="11">
        <f>SUM(N30:N33)</f>
        <v>2022808445</v>
      </c>
      <c r="O34" s="13">
        <f>+N34/E34</f>
        <v>0.22475649388888888</v>
      </c>
    </row>
    <row r="35" spans="1:15" x14ac:dyDescent="0.2">
      <c r="A35" s="26"/>
      <c r="B35" s="26"/>
      <c r="C35" s="27"/>
      <c r="D35" s="28"/>
      <c r="E35" s="29"/>
      <c r="F35" s="29"/>
      <c r="G35" s="30"/>
      <c r="H35" s="29"/>
      <c r="I35" s="30"/>
      <c r="J35" s="29"/>
      <c r="K35" s="30"/>
      <c r="L35" s="29"/>
      <c r="M35" s="30"/>
      <c r="N35" s="29"/>
      <c r="O35" s="31"/>
    </row>
    <row r="36" spans="1:15" x14ac:dyDescent="0.2">
      <c r="A36" s="39" t="s">
        <v>47</v>
      </c>
      <c r="B36" s="39"/>
      <c r="C36" s="39"/>
      <c r="D36" s="39"/>
      <c r="E36" s="11">
        <f>+E26+E34</f>
        <v>18224566040</v>
      </c>
      <c r="F36" s="11">
        <f>+F26+F34</f>
        <v>17024823548.889999</v>
      </c>
      <c r="G36" s="12">
        <f t="shared" si="0"/>
        <v>0.93416894051267074</v>
      </c>
      <c r="H36" s="11">
        <f>+H26+H34</f>
        <v>1199742491.1100001</v>
      </c>
      <c r="I36" s="12">
        <f t="shared" si="1"/>
        <v>6.583105948732923E-2</v>
      </c>
      <c r="J36" s="11">
        <f>+J26+J34</f>
        <v>12961640342.49</v>
      </c>
      <c r="K36" s="12">
        <f t="shared" si="2"/>
        <v>0.71121805117560977</v>
      </c>
      <c r="L36" s="11">
        <f>+L26+L34</f>
        <v>4617780126.1399994</v>
      </c>
      <c r="M36" s="12">
        <f t="shared" si="3"/>
        <v>0.25338217195431223</v>
      </c>
      <c r="N36" s="11">
        <f>+N26+N34</f>
        <v>4608204052.1399994</v>
      </c>
      <c r="O36" s="13">
        <f>+N36/E36</f>
        <v>0.25285672328360143</v>
      </c>
    </row>
    <row r="37" spans="1:15" ht="0" hidden="1" customHeight="1" x14ac:dyDescent="0.2"/>
    <row r="39" spans="1:15" x14ac:dyDescent="0.2">
      <c r="G39" s="1"/>
      <c r="I39" s="1"/>
      <c r="K39" s="1"/>
      <c r="M39" s="1"/>
    </row>
    <row r="40" spans="1:15" x14ac:dyDescent="0.2">
      <c r="G40" s="1"/>
      <c r="I40" s="1"/>
      <c r="K40" s="1"/>
      <c r="M40" s="1"/>
    </row>
  </sheetData>
  <mergeCells count="11">
    <mergeCell ref="A20:D20"/>
    <mergeCell ref="A22:B22"/>
    <mergeCell ref="A26:D26"/>
    <mergeCell ref="A34:D34"/>
    <mergeCell ref="A36:D36"/>
    <mergeCell ref="A16:C16"/>
    <mergeCell ref="A1:M3"/>
    <mergeCell ref="N1:O3"/>
    <mergeCell ref="A5:B5"/>
    <mergeCell ref="A6:C6"/>
    <mergeCell ref="A14:D14"/>
  </mergeCells>
  <printOptions horizontalCentered="1"/>
  <pageMargins left="0.39370078740157483" right="0.59055118110236227" top="0.78740157480314965" bottom="0.78740157480314965" header="0.78740157480314965" footer="0.78740157480314965"/>
  <pageSetup paperSize="190" scale="70" fitToHeight="0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MARZO 2018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Danny Oswaldo Rojas Montenegro</dc:creator>
  <cp:lastModifiedBy>Danny Oswaldo Rojas Montenegro</cp:lastModifiedBy>
  <dcterms:created xsi:type="dcterms:W3CDTF">2018-03-01T16:09:21Z</dcterms:created>
  <dcterms:modified xsi:type="dcterms:W3CDTF">2018-05-03T18:36:46Z</dcterms:modified>
</cp:coreProperties>
</file>