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01\secretaria general\201-Gestión financiera\SG.201.26_INFORMES\SG.201.26.15_Informes presupuestales\Informes de ejecución apropiación\2017\Noviembre\"/>
    </mc:Choice>
  </mc:AlternateContent>
  <bookViews>
    <workbookView xWindow="0" yWindow="0" windowWidth="24000" windowHeight="10800"/>
  </bookViews>
  <sheets>
    <sheet name="REP_EPG034_EjecucionPresupu (2)" sheetId="2" r:id="rId1"/>
    <sheet name="REP_EPG034_EjecucionPresupuesta" sheetId="1" r:id="rId2"/>
  </sheets>
  <calcPr calcId="171027"/>
</workbook>
</file>

<file path=xl/calcChain.xml><?xml version="1.0" encoding="utf-8"?>
<calcChain xmlns="http://schemas.openxmlformats.org/spreadsheetml/2006/main">
  <c r="G31" i="2" l="1"/>
  <c r="I31" i="2"/>
  <c r="K31" i="2"/>
  <c r="M31" i="2"/>
  <c r="O31" i="2"/>
  <c r="Q31" i="2"/>
  <c r="Q35" i="2" l="1"/>
  <c r="O35" i="2"/>
  <c r="M35" i="2"/>
  <c r="K35" i="2"/>
  <c r="I35" i="2"/>
  <c r="G35" i="2"/>
  <c r="P33" i="2"/>
  <c r="N33" i="2"/>
  <c r="L33" i="2"/>
  <c r="J33" i="2"/>
  <c r="H33" i="2"/>
  <c r="F33" i="2"/>
  <c r="E33" i="2"/>
  <c r="M33" i="2" s="1"/>
  <c r="Q32" i="2"/>
  <c r="O32" i="2"/>
  <c r="M32" i="2"/>
  <c r="K32" i="2"/>
  <c r="I32" i="2"/>
  <c r="G32" i="2"/>
  <c r="Q25" i="2"/>
  <c r="O25" i="2"/>
  <c r="M25" i="2"/>
  <c r="K25" i="2"/>
  <c r="I25" i="2"/>
  <c r="G25" i="2"/>
  <c r="P21" i="2"/>
  <c r="N21" i="2"/>
  <c r="L21" i="2"/>
  <c r="J21" i="2"/>
  <c r="H21" i="2"/>
  <c r="F21" i="2"/>
  <c r="E21" i="2"/>
  <c r="Q20" i="2"/>
  <c r="O20" i="2"/>
  <c r="M20" i="2"/>
  <c r="K20" i="2"/>
  <c r="I20" i="2"/>
  <c r="G20" i="2"/>
  <c r="Q19" i="2"/>
  <c r="O19" i="2"/>
  <c r="M19" i="2"/>
  <c r="K19" i="2"/>
  <c r="I19" i="2"/>
  <c r="G19" i="2"/>
  <c r="P15" i="2"/>
  <c r="N15" i="2"/>
  <c r="L15" i="2"/>
  <c r="J15" i="2"/>
  <c r="H15" i="2"/>
  <c r="F15" i="2"/>
  <c r="E15" i="2"/>
  <c r="Q14" i="2"/>
  <c r="O14" i="2"/>
  <c r="M14" i="2"/>
  <c r="K14" i="2"/>
  <c r="I14" i="2"/>
  <c r="G14" i="2"/>
  <c r="Q13" i="2"/>
  <c r="O13" i="2"/>
  <c r="M13" i="2"/>
  <c r="K13" i="2"/>
  <c r="I13" i="2"/>
  <c r="G13" i="2"/>
  <c r="Q12" i="2"/>
  <c r="O12" i="2"/>
  <c r="M12" i="2"/>
  <c r="K12" i="2"/>
  <c r="I12" i="2"/>
  <c r="G12" i="2"/>
  <c r="Q11" i="2"/>
  <c r="O11" i="2"/>
  <c r="M11" i="2"/>
  <c r="K11" i="2"/>
  <c r="I11" i="2"/>
  <c r="G11" i="2"/>
  <c r="Q10" i="2"/>
  <c r="O10" i="2"/>
  <c r="M10" i="2"/>
  <c r="K10" i="2"/>
  <c r="I10" i="2"/>
  <c r="G10" i="2"/>
  <c r="Q9" i="2"/>
  <c r="O9" i="2"/>
  <c r="M9" i="2"/>
  <c r="K9" i="2"/>
  <c r="I9" i="2"/>
  <c r="G9" i="2"/>
  <c r="Q8" i="2"/>
  <c r="O8" i="2"/>
  <c r="M8" i="2"/>
  <c r="K8" i="2"/>
  <c r="I8" i="2"/>
  <c r="G8" i="2"/>
  <c r="G15" i="2" l="1"/>
  <c r="O15" i="2"/>
  <c r="L27" i="2"/>
  <c r="F27" i="2"/>
  <c r="G27" i="2" s="1"/>
  <c r="H27" i="2"/>
  <c r="K15" i="2"/>
  <c r="E27" i="2"/>
  <c r="N27" i="2"/>
  <c r="O27" i="2" s="1"/>
  <c r="I21" i="2"/>
  <c r="Q21" i="2"/>
  <c r="G33" i="2"/>
  <c r="O33" i="2"/>
  <c r="Q15" i="2"/>
  <c r="J27" i="2"/>
  <c r="Q33" i="2"/>
  <c r="M21" i="2"/>
  <c r="K33" i="2"/>
  <c r="K21" i="2"/>
  <c r="O21" i="2"/>
  <c r="P27" i="2"/>
  <c r="Q27" i="2" s="1"/>
  <c r="I15" i="2"/>
  <c r="M15" i="2"/>
  <c r="G21" i="2"/>
  <c r="I33" i="2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O21" i="1"/>
  <c r="O19" i="1"/>
  <c r="O18" i="1"/>
  <c r="O16" i="1"/>
  <c r="O14" i="1"/>
  <c r="O13" i="1"/>
  <c r="O11" i="1"/>
  <c r="O10" i="1"/>
  <c r="O9" i="1"/>
  <c r="O8" i="1"/>
  <c r="O7" i="1"/>
  <c r="O6" i="1"/>
  <c r="O5" i="1"/>
  <c r="M21" i="1"/>
  <c r="M19" i="1"/>
  <c r="M18" i="1"/>
  <c r="M16" i="1"/>
  <c r="M14" i="1"/>
  <c r="M13" i="1"/>
  <c r="M11" i="1"/>
  <c r="M10" i="1"/>
  <c r="M9" i="1"/>
  <c r="M8" i="1"/>
  <c r="M7" i="1"/>
  <c r="M6" i="1"/>
  <c r="M5" i="1"/>
  <c r="K21" i="1"/>
  <c r="K19" i="1"/>
  <c r="K18" i="1"/>
  <c r="K16" i="1"/>
  <c r="K14" i="1"/>
  <c r="K13" i="1"/>
  <c r="K11" i="1"/>
  <c r="K10" i="1"/>
  <c r="K9" i="1"/>
  <c r="K8" i="1"/>
  <c r="K7" i="1"/>
  <c r="K6" i="1"/>
  <c r="K5" i="1"/>
  <c r="I21" i="1"/>
  <c r="I19" i="1"/>
  <c r="I18" i="1"/>
  <c r="I16" i="1"/>
  <c r="I14" i="1"/>
  <c r="I13" i="1"/>
  <c r="I11" i="1"/>
  <c r="I10" i="1"/>
  <c r="I9" i="1"/>
  <c r="I8" i="1"/>
  <c r="I7" i="1"/>
  <c r="I6" i="1"/>
  <c r="I5" i="1"/>
  <c r="R20" i="1"/>
  <c r="P20" i="1"/>
  <c r="N20" i="1"/>
  <c r="O20" i="1" s="1"/>
  <c r="L20" i="1"/>
  <c r="M20" i="1" s="1"/>
  <c r="J20" i="1"/>
  <c r="K20" i="1" s="1"/>
  <c r="H20" i="1"/>
  <c r="G20" i="1"/>
  <c r="R15" i="1"/>
  <c r="P15" i="1"/>
  <c r="N15" i="1"/>
  <c r="O15" i="1" s="1"/>
  <c r="L15" i="1"/>
  <c r="J15" i="1"/>
  <c r="K15" i="1" s="1"/>
  <c r="H15" i="1"/>
  <c r="I15" i="1" s="1"/>
  <c r="G15" i="1"/>
  <c r="R12" i="1"/>
  <c r="P12" i="1"/>
  <c r="N12" i="1"/>
  <c r="O12" i="1" s="1"/>
  <c r="L12" i="1"/>
  <c r="J12" i="1"/>
  <c r="H12" i="1"/>
  <c r="G12" i="1"/>
  <c r="K12" i="1" s="1"/>
  <c r="I27" i="2" l="1"/>
  <c r="M27" i="2"/>
  <c r="K27" i="2"/>
  <c r="M15" i="1"/>
  <c r="M12" i="1"/>
  <c r="I12" i="1"/>
  <c r="I20" i="1"/>
  <c r="J17" i="1"/>
  <c r="K17" i="1" s="1"/>
  <c r="R17" i="1"/>
  <c r="L17" i="1"/>
  <c r="G17" i="1"/>
  <c r="N17" i="1"/>
  <c r="O17" i="1" s="1"/>
  <c r="H17" i="1"/>
  <c r="P17" i="1"/>
  <c r="M17" i="1" l="1"/>
  <c r="I17" i="1"/>
</calcChain>
</file>

<file path=xl/sharedStrings.xml><?xml version="1.0" encoding="utf-8"?>
<sst xmlns="http://schemas.openxmlformats.org/spreadsheetml/2006/main" count="268" uniqueCount="79">
  <si>
    <t>Año Fiscal:</t>
  </si>
  <si>
    <t/>
  </si>
  <si>
    <t>Vigencia:</t>
  </si>
  <si>
    <t>Actual</t>
  </si>
  <si>
    <t>Periodo:</t>
  </si>
  <si>
    <t>Enero-Noviembre</t>
  </si>
  <si>
    <t>UEJ</t>
  </si>
  <si>
    <t>NOMBRE UEJ</t>
  </si>
  <si>
    <t>RUBRO</t>
  </si>
  <si>
    <t>FUENTE</t>
  </si>
  <si>
    <t>REC</t>
  </si>
  <si>
    <t>DESCRIPCION</t>
  </si>
  <si>
    <t>APR. VIGENTE</t>
  </si>
  <si>
    <t>CDP</t>
  </si>
  <si>
    <t>APR. DISPONIBLE</t>
  </si>
  <si>
    <t>COMPROMISO</t>
  </si>
  <si>
    <t>OBLIGACION</t>
  </si>
  <si>
    <t>ORDEN PAGO</t>
  </si>
  <si>
    <t>PAGOS</t>
  </si>
  <si>
    <t>03-03-00</t>
  </si>
  <si>
    <t>UNIDAD ADMINISTRATIVA ESPECIAL - AGENCIA NACIONAL DE CONTRATACIÓN PÚBLICA - COLOMBIA COMPRA EFICIENTE.</t>
  </si>
  <si>
    <t>A-1-0-1-1</t>
  </si>
  <si>
    <t>Nación</t>
  </si>
  <si>
    <t>10</t>
  </si>
  <si>
    <t>SUELDOS DE PERSONAL DE NOMINA</t>
  </si>
  <si>
    <t>A-1-0-1-4</t>
  </si>
  <si>
    <t>PRIMA TECNICA</t>
  </si>
  <si>
    <t>A-1-0-1-5</t>
  </si>
  <si>
    <t>OTROS</t>
  </si>
  <si>
    <t>A-1-0-1-8</t>
  </si>
  <si>
    <t>OTROS GASTOS PERSONALES - DISTRIBUCION PREVIO CONCEPTO DGPPN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</si>
  <si>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</si>
  <si>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</si>
  <si>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</si>
  <si>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</si>
  <si>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</si>
  <si>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</si>
  <si>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</si>
  <si>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</si>
  <si>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</si>
  <si>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</si>
  <si>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</si>
  <si>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11</t>
  </si>
  <si>
    <t>CUOTA DE AUDITAJE CONTRANAL</t>
  </si>
  <si>
    <t>C-0304-1000-1</t>
  </si>
  <si>
    <t>FORTALECIMIENTO DE LA CONTRATACIÓN PÚBLICA NACIONAL</t>
  </si>
  <si>
    <t>14</t>
  </si>
  <si>
    <t>% CDP</t>
  </si>
  <si>
    <t>% Apr. Disp</t>
  </si>
  <si>
    <t>% Comp</t>
  </si>
  <si>
    <t>% Oblig</t>
  </si>
  <si>
    <t>% oblig</t>
  </si>
  <si>
    <t>% pagos</t>
  </si>
  <si>
    <t>Funcionamiento</t>
  </si>
  <si>
    <t>Gastos de Personal</t>
  </si>
  <si>
    <t>Rubro</t>
  </si>
  <si>
    <t>Fuente</t>
  </si>
  <si>
    <t>Descripción</t>
  </si>
  <si>
    <t>Apr. Vigente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</si>
  <si>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</si>
  <si>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</si>
  <si>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</si>
  <si>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</si>
  <si>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</si>
  <si>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</si>
  <si>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</si>
  <si>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Orden de Pago</t>
  </si>
  <si>
    <t>% Orden de pago</t>
  </si>
  <si>
    <t>Pago</t>
  </si>
  <si>
    <t>% Pago</t>
  </si>
  <si>
    <t>Colombia Compra Eficiente 
Ejecución Presupuestal a 30/11/2017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</si>
  <si>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</si>
  <si>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</si>
  <si>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</si>
  <si>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</si>
  <si>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</si>
  <si>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</si>
  <si>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Total Inversión</t>
  </si>
  <si>
    <t>Total Presupuesto CCE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</si>
</sst>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4" fillId="0" borderId="0"/>
  </cellStyleXfs>
  <cellXfs count="60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10" fontId="3" fillId="0" borderId="1" xfId="1" applyNumberFormat="1" applyFont="1" applyFill="1" applyBorder="1" applyAlignment="1">
      <alignment horizontal="right" vertical="center" wrapText="1" readingOrder="1"/>
    </xf>
    <xf numFmtId="10" fontId="1" fillId="0" borderId="0" xfId="1" applyNumberFormat="1" applyFont="1" applyFill="1" applyBorder="1"/>
    <xf numFmtId="0" fontId="3" fillId="2" borderId="1" xfId="0" applyNumberFormat="1" applyFont="1" applyFill="1" applyBorder="1" applyAlignment="1">
      <alignment horizontal="center" vertical="center" wrapText="1" readingOrder="1"/>
    </xf>
    <xf numFmtId="0" fontId="3" fillId="2" borderId="1" xfId="0" applyNumberFormat="1" applyFont="1" applyFill="1" applyBorder="1" applyAlignment="1">
      <alignment horizontal="left" vertical="center" wrapText="1" readingOrder="1"/>
    </xf>
    <xf numFmtId="0" fontId="3" fillId="2" borderId="1" xfId="0" applyNumberFormat="1" applyFont="1" applyFill="1" applyBorder="1" applyAlignment="1">
      <alignment vertical="center" wrapText="1" readingOrder="1"/>
    </xf>
    <xf numFmtId="164" fontId="3" fillId="2" borderId="1" xfId="0" applyNumberFormat="1" applyFont="1" applyFill="1" applyBorder="1" applyAlignment="1">
      <alignment horizontal="right" vertical="center" wrapText="1" readingOrder="1"/>
    </xf>
    <xf numFmtId="10" fontId="3" fillId="2" borderId="1" xfId="1" applyNumberFormat="1" applyFont="1" applyFill="1" applyBorder="1" applyAlignment="1">
      <alignment horizontal="right" vertical="center" wrapText="1" readingOrder="1"/>
    </xf>
    <xf numFmtId="10" fontId="1" fillId="2" borderId="0" xfId="1" applyNumberFormat="1" applyFont="1" applyFill="1" applyBorder="1"/>
    <xf numFmtId="0" fontId="5" fillId="0" borderId="4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5" fillId="0" borderId="0" xfId="2" applyNumberFormat="1" applyFont="1" applyFill="1" applyBorder="1" applyAlignment="1">
      <alignment horizontal="left"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6" fillId="0" borderId="0" xfId="2" applyFont="1" applyFill="1" applyBorder="1" applyAlignment="1">
      <alignment horizontal="center" vertical="center" wrapText="1"/>
    </xf>
    <xf numFmtId="0" fontId="7" fillId="3" borderId="2" xfId="2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vertical="center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left" vertical="center" wrapText="1" readingOrder="1"/>
    </xf>
    <xf numFmtId="164" fontId="8" fillId="0" borderId="2" xfId="0" applyNumberFormat="1" applyFont="1" applyFill="1" applyBorder="1" applyAlignment="1">
      <alignment horizontal="right" vertical="center" wrapText="1" readingOrder="1"/>
    </xf>
    <xf numFmtId="10" fontId="6" fillId="0" borderId="2" xfId="1" applyNumberFormat="1" applyFont="1" applyFill="1" applyBorder="1"/>
    <xf numFmtId="0" fontId="7" fillId="3" borderId="2" xfId="2" applyNumberFormat="1" applyFont="1" applyFill="1" applyBorder="1" applyAlignment="1">
      <alignment horizontal="left" vertical="center" wrapText="1" readingOrder="1"/>
    </xf>
    <xf numFmtId="0" fontId="8" fillId="0" borderId="5" xfId="2" applyNumberFormat="1" applyFont="1" applyFill="1" applyBorder="1" applyAlignment="1">
      <alignment vertical="center" wrapText="1" readingOrder="1"/>
    </xf>
    <xf numFmtId="0" fontId="8" fillId="0" borderId="5" xfId="2" applyNumberFormat="1" applyFont="1" applyFill="1" applyBorder="1" applyAlignment="1">
      <alignment horizontal="center" vertical="center" wrapText="1" readingOrder="1"/>
    </xf>
    <xf numFmtId="0" fontId="8" fillId="0" borderId="5" xfId="0" applyNumberFormat="1" applyFont="1" applyFill="1" applyBorder="1" applyAlignment="1">
      <alignment horizontal="left" vertical="center" wrapText="1" readingOrder="1"/>
    </xf>
    <xf numFmtId="164" fontId="8" fillId="0" borderId="5" xfId="0" applyNumberFormat="1" applyFont="1" applyFill="1" applyBorder="1" applyAlignment="1">
      <alignment horizontal="right" vertical="center" wrapText="1" readingOrder="1"/>
    </xf>
    <xf numFmtId="10" fontId="6" fillId="0" borderId="5" xfId="1" applyNumberFormat="1" applyFont="1" applyFill="1" applyBorder="1"/>
    <xf numFmtId="0" fontId="5" fillId="0" borderId="7" xfId="2" applyNumberFormat="1" applyFont="1" applyFill="1" applyBorder="1" applyAlignment="1">
      <alignment horizontal="left" vertical="center" wrapText="1" readingOrder="1"/>
    </xf>
    <xf numFmtId="0" fontId="8" fillId="0" borderId="7" xfId="0" applyNumberFormat="1" applyFont="1" applyFill="1" applyBorder="1" applyAlignment="1">
      <alignment horizontal="left" vertical="center" wrapText="1" readingOrder="1"/>
    </xf>
    <xf numFmtId="164" fontId="8" fillId="0" borderId="7" xfId="0" applyNumberFormat="1" applyFont="1" applyFill="1" applyBorder="1" applyAlignment="1">
      <alignment horizontal="right" vertical="center" wrapText="1" readingOrder="1"/>
    </xf>
    <xf numFmtId="10" fontId="6" fillId="0" borderId="7" xfId="1" applyNumberFormat="1" applyFont="1" applyFill="1" applyBorder="1"/>
    <xf numFmtId="0" fontId="8" fillId="0" borderId="7" xfId="2" applyNumberFormat="1" applyFont="1" applyFill="1" applyBorder="1" applyAlignment="1">
      <alignment horizontal="center" vertical="center" wrapText="1" readingOrder="1"/>
    </xf>
    <xf numFmtId="0" fontId="8" fillId="0" borderId="7" xfId="2" applyNumberFormat="1" applyFont="1" applyFill="1" applyBorder="1" applyAlignment="1">
      <alignment vertical="center" wrapText="1" readingOrder="1"/>
    </xf>
    <xf numFmtId="0" fontId="8" fillId="0" borderId="6" xfId="0" applyNumberFormat="1" applyFont="1" applyFill="1" applyBorder="1" applyAlignment="1">
      <alignment vertical="center" wrapText="1" readingOrder="1"/>
    </xf>
    <xf numFmtId="0" fontId="8" fillId="0" borderId="6" xfId="0" applyNumberFormat="1" applyFont="1" applyFill="1" applyBorder="1" applyAlignment="1">
      <alignment horizontal="center" vertical="center" wrapText="1" readingOrder="1"/>
    </xf>
    <xf numFmtId="0" fontId="8" fillId="0" borderId="6" xfId="0" applyNumberFormat="1" applyFont="1" applyFill="1" applyBorder="1" applyAlignment="1">
      <alignment horizontal="left" vertical="center" wrapText="1" readingOrder="1"/>
    </xf>
    <xf numFmtId="164" fontId="8" fillId="0" borderId="6" xfId="0" applyNumberFormat="1" applyFont="1" applyFill="1" applyBorder="1" applyAlignment="1">
      <alignment horizontal="right" vertical="center" wrapText="1" readingOrder="1"/>
    </xf>
    <xf numFmtId="10" fontId="6" fillId="0" borderId="6" xfId="1" applyNumberFormat="1" applyFont="1" applyFill="1" applyBorder="1"/>
    <xf numFmtId="0" fontId="5" fillId="0" borderId="7" xfId="2" applyNumberFormat="1" applyFont="1" applyFill="1" applyBorder="1" applyAlignment="1">
      <alignment vertical="center" wrapText="1" readingOrder="1"/>
    </xf>
    <xf numFmtId="0" fontId="8" fillId="0" borderId="6" xfId="2" applyNumberFormat="1" applyFont="1" applyFill="1" applyBorder="1" applyAlignment="1">
      <alignment vertical="center" wrapText="1" readingOrder="1"/>
    </xf>
    <xf numFmtId="0" fontId="8" fillId="0" borderId="6" xfId="2" applyNumberFormat="1" applyFont="1" applyFill="1" applyBorder="1" applyAlignment="1">
      <alignment horizontal="center" vertical="center" wrapText="1" readingOrder="1"/>
    </xf>
    <xf numFmtId="0" fontId="7" fillId="0" borderId="5" xfId="2" applyNumberFormat="1" applyFont="1" applyFill="1" applyBorder="1" applyAlignment="1">
      <alignment horizontal="left" vertical="center" wrapText="1" readingOrder="1"/>
    </xf>
    <xf numFmtId="0" fontId="7" fillId="0" borderId="7" xfId="2" applyNumberFormat="1" applyFont="1" applyFill="1" applyBorder="1" applyAlignment="1">
      <alignment horizontal="left" vertical="center" wrapText="1" readingOrder="1"/>
    </xf>
    <xf numFmtId="164" fontId="7" fillId="3" borderId="2" xfId="0" applyNumberFormat="1" applyFont="1" applyFill="1" applyBorder="1" applyAlignment="1">
      <alignment horizontal="right" vertical="center" wrapText="1" readingOrder="1"/>
    </xf>
    <xf numFmtId="10" fontId="7" fillId="3" borderId="2" xfId="1" applyNumberFormat="1" applyFont="1" applyFill="1" applyBorder="1"/>
    <xf numFmtId="10" fontId="8" fillId="0" borderId="2" xfId="1" applyNumberFormat="1" applyFont="1" applyFill="1" applyBorder="1" applyAlignment="1">
      <alignment horizontal="center" vertical="center" wrapText="1" readingOrder="1"/>
    </xf>
    <xf numFmtId="10" fontId="7" fillId="3" borderId="2" xfId="1" applyNumberFormat="1" applyFont="1" applyFill="1" applyBorder="1" applyAlignment="1">
      <alignment horizontal="center" vertical="center" wrapText="1" readingOrder="1"/>
    </xf>
    <xf numFmtId="10" fontId="8" fillId="0" borderId="5" xfId="1" applyNumberFormat="1" applyFont="1" applyFill="1" applyBorder="1" applyAlignment="1">
      <alignment horizontal="center" vertical="center" wrapText="1" readingOrder="1"/>
    </xf>
    <xf numFmtId="10" fontId="8" fillId="0" borderId="7" xfId="1" applyNumberFormat="1" applyFont="1" applyFill="1" applyBorder="1" applyAlignment="1">
      <alignment horizontal="center" vertical="center" wrapText="1" readingOrder="1"/>
    </xf>
    <xf numFmtId="10" fontId="8" fillId="0" borderId="6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581025</xdr:colOff>
      <xdr:row>0</xdr:row>
      <xdr:rowOff>85725</xdr:rowOff>
    </xdr:from>
    <xdr:to>
      <xdr:col>15</xdr:col>
      <xdr:colOff>717410</xdr:colOff>
      <xdr:row>2</xdr:row>
      <xdr:rowOff>199150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8690A66A-CB9E-4058-941B-8A0EFFBFB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85725"/>
          <a:ext cx="2260460" cy="41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tabSelected="1" topLeftCell="C1" workbookViewId="0">
      <selection activeCell="H11" sqref="H11"/>
    </sheetView>
  </sheetViews>
  <sheetFormatPr baseColWidth="10" defaultRowHeight="12" x14ac:dyDescent="0.2"/>
  <cols>
    <col min="1" max="1" width="11.42578125" style="20" bestFit="1" customWidth="1"/>
    <col min="2" max="2" width="8.7109375" style="20" bestFit="1" customWidth="1"/>
    <col min="3" max="3" width="4.28515625" style="20" bestFit="1" customWidth="1"/>
    <col min="4" max="4" width="27.140625" style="20" bestFit="1" customWidth="1"/>
    <col min="5" max="5" width="17.28515625" style="20" bestFit="1" customWidth="1"/>
    <col min="6" max="6" width="19.28515625" style="20" customWidth="1"/>
    <col min="7" max="7" width="8" style="59" bestFit="1" customWidth="1"/>
    <col min="8" max="8" width="13.7109375" style="20" bestFit="1" customWidth="1"/>
    <col min="9" max="9" width="10.42578125" style="59" bestFit="1" customWidth="1"/>
    <col min="10" max="10" width="17.28515625" style="20" bestFit="1" customWidth="1"/>
    <col min="11" max="11" width="8" style="59" bestFit="1" customWidth="1"/>
    <col min="12" max="12" width="17.28515625" style="20" bestFit="1" customWidth="1"/>
    <col min="13" max="13" width="8" style="59" bestFit="1" customWidth="1"/>
    <col min="14" max="14" width="17.28515625" style="20" bestFit="1" customWidth="1"/>
    <col min="15" max="15" width="14.5703125" style="59" bestFit="1" customWidth="1"/>
    <col min="16" max="16" width="17.28515625" style="20" bestFit="1" customWidth="1"/>
    <col min="17" max="17" width="8" style="20" bestFit="1" customWidth="1"/>
    <col min="18" max="18" width="13.42578125" style="20" customWidth="1"/>
    <col min="19" max="16384" width="11.42578125" style="20"/>
  </cols>
  <sheetData>
    <row r="1" spans="1:17" x14ac:dyDescent="0.2">
      <c r="A1" s="16" t="s">
        <v>0</v>
      </c>
      <c r="B1" s="16">
        <v>2017</v>
      </c>
      <c r="C1" s="18" t="s">
        <v>70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 t="s">
        <v>1</v>
      </c>
      <c r="O1" s="19"/>
      <c r="P1" s="19"/>
      <c r="Q1" s="19"/>
    </row>
    <row r="2" spans="1:17" x14ac:dyDescent="0.2">
      <c r="A2" s="16" t="s">
        <v>2</v>
      </c>
      <c r="B2" s="16" t="s">
        <v>3</v>
      </c>
      <c r="C2" s="1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36" x14ac:dyDescent="0.2">
      <c r="A3" s="16" t="s">
        <v>4</v>
      </c>
      <c r="B3" s="16" t="s">
        <v>5</v>
      </c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7" x14ac:dyDescent="0.2">
      <c r="A5" s="21" t="s">
        <v>53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3"/>
    </row>
    <row r="6" spans="1:17" x14ac:dyDescent="0.2">
      <c r="A6" s="21" t="s">
        <v>54</v>
      </c>
      <c r="B6" s="21"/>
      <c r="C6" s="21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</row>
    <row r="7" spans="1:17" ht="18" customHeight="1" x14ac:dyDescent="0.2">
      <c r="A7" s="24" t="s">
        <v>55</v>
      </c>
      <c r="B7" s="24" t="s">
        <v>56</v>
      </c>
      <c r="C7" s="24" t="s">
        <v>10</v>
      </c>
      <c r="D7" s="24" t="s">
        <v>57</v>
      </c>
      <c r="E7" s="24" t="s">
        <v>58</v>
      </c>
      <c r="F7" s="24" t="s">
        <v>13</v>
      </c>
      <c r="G7" s="24" t="s">
        <v>59</v>
      </c>
      <c r="H7" s="24" t="s">
        <v>60</v>
      </c>
      <c r="I7" s="24" t="s">
        <v>61</v>
      </c>
      <c r="J7" s="24" t="s">
        <v>62</v>
      </c>
      <c r="K7" s="24" t="s">
        <v>63</v>
      </c>
      <c r="L7" s="24" t="s">
        <v>64</v>
      </c>
      <c r="M7" s="24" t="s">
        <v>65</v>
      </c>
      <c r="N7" s="24" t="s">
        <v>66</v>
      </c>
      <c r="O7" s="24" t="s">
        <v>67</v>
      </c>
      <c r="P7" s="24" t="s">
        <v>68</v>
      </c>
      <c r="Q7" s="24" t="s">
        <v>69</v>
      </c>
    </row>
    <row r="8" spans="1:17" ht="24" x14ac:dyDescent="0.2">
      <c r="A8" s="25" t="s">
        <v>21</v>
      </c>
      <c r="B8" s="26" t="s">
        <v>22</v>
      </c>
      <c r="C8" s="26" t="s">
        <v>23</v>
      </c>
      <c r="D8" s="27" t="s">
        <v>24</v>
      </c>
      <c r="E8" s="28">
        <v>2369137320</v>
      </c>
      <c r="F8" s="28">
        <v>2369137320</v>
      </c>
      <c r="G8" s="54">
        <f>+F8/E8</f>
        <v>1</v>
      </c>
      <c r="H8" s="28">
        <v>0</v>
      </c>
      <c r="I8" s="54">
        <f>+H8/E8</f>
        <v>0</v>
      </c>
      <c r="J8" s="28">
        <v>2245202584</v>
      </c>
      <c r="K8" s="54">
        <f>+J8/E8</f>
        <v>0.94768782081403369</v>
      </c>
      <c r="L8" s="28">
        <v>2244332362</v>
      </c>
      <c r="M8" s="54">
        <f>+L8/E8</f>
        <v>0.94732050483253538</v>
      </c>
      <c r="N8" s="28">
        <v>2244332362</v>
      </c>
      <c r="O8" s="54">
        <f>+N8/E8</f>
        <v>0.94732050483253538</v>
      </c>
      <c r="P8" s="28">
        <v>2244332362</v>
      </c>
      <c r="Q8" s="29">
        <f>+P8/E8</f>
        <v>0.94732050483253538</v>
      </c>
    </row>
    <row r="9" spans="1:17" x14ac:dyDescent="0.2">
      <c r="A9" s="25" t="s">
        <v>25</v>
      </c>
      <c r="B9" s="26" t="s">
        <v>22</v>
      </c>
      <c r="C9" s="26" t="s">
        <v>23</v>
      </c>
      <c r="D9" s="27" t="s">
        <v>26</v>
      </c>
      <c r="E9" s="28">
        <v>546330564</v>
      </c>
      <c r="F9" s="28">
        <v>535314048</v>
      </c>
      <c r="G9" s="54">
        <f t="shared" ref="G9:G35" si="0">+F9/E9</f>
        <v>0.97983543897060832</v>
      </c>
      <c r="H9" s="28">
        <v>11016516</v>
      </c>
      <c r="I9" s="54">
        <f t="shared" ref="I9:I35" si="1">+H9/E9</f>
        <v>2.0164561029391723E-2</v>
      </c>
      <c r="J9" s="28">
        <v>443987398</v>
      </c>
      <c r="K9" s="54">
        <f t="shared" ref="K9:K35" si="2">+J9/E9</f>
        <v>0.81267171792350978</v>
      </c>
      <c r="L9" s="28">
        <v>443987398</v>
      </c>
      <c r="M9" s="54">
        <f t="shared" ref="M9:M35" si="3">+L9/E9</f>
        <v>0.81267171792350978</v>
      </c>
      <c r="N9" s="28">
        <v>443987398</v>
      </c>
      <c r="O9" s="54">
        <f t="shared" ref="O9:O35" si="4">+N9/E9</f>
        <v>0.81267171792350978</v>
      </c>
      <c r="P9" s="28">
        <v>443987398</v>
      </c>
      <c r="Q9" s="29">
        <f t="shared" ref="Q9:Q35" si="5">+P9/E9</f>
        <v>0.81267171792350978</v>
      </c>
    </row>
    <row r="10" spans="1:17" x14ac:dyDescent="0.2">
      <c r="A10" s="25" t="s">
        <v>27</v>
      </c>
      <c r="B10" s="26" t="s">
        <v>22</v>
      </c>
      <c r="C10" s="26" t="s">
        <v>23</v>
      </c>
      <c r="D10" s="27" t="s">
        <v>28</v>
      </c>
      <c r="E10" s="28">
        <v>727970913</v>
      </c>
      <c r="F10" s="28">
        <v>727970913</v>
      </c>
      <c r="G10" s="54">
        <f t="shared" si="0"/>
        <v>1</v>
      </c>
      <c r="H10" s="28">
        <v>0</v>
      </c>
      <c r="I10" s="54">
        <f t="shared" si="1"/>
        <v>0</v>
      </c>
      <c r="J10" s="28">
        <v>619920410</v>
      </c>
      <c r="K10" s="54">
        <f t="shared" si="2"/>
        <v>0.85157304904571096</v>
      </c>
      <c r="L10" s="28">
        <v>484163233</v>
      </c>
      <c r="M10" s="54">
        <f t="shared" si="3"/>
        <v>0.66508595927925485</v>
      </c>
      <c r="N10" s="28">
        <v>483063690</v>
      </c>
      <c r="O10" s="54">
        <f t="shared" si="4"/>
        <v>0.66357553766712107</v>
      </c>
      <c r="P10" s="28">
        <v>483063690</v>
      </c>
      <c r="Q10" s="29">
        <f t="shared" si="5"/>
        <v>0.66357553766712107</v>
      </c>
    </row>
    <row r="11" spans="1:17" ht="36" x14ac:dyDescent="0.2">
      <c r="A11" s="25" t="s">
        <v>29</v>
      </c>
      <c r="B11" s="26" t="s">
        <v>22</v>
      </c>
      <c r="C11" s="26" t="s">
        <v>23</v>
      </c>
      <c r="D11" s="27" t="s">
        <v>30</v>
      </c>
      <c r="E11" s="28">
        <v>467000000</v>
      </c>
      <c r="F11" s="28">
        <v>467000000</v>
      </c>
      <c r="G11" s="54">
        <f t="shared" si="0"/>
        <v>1</v>
      </c>
      <c r="H11" s="28">
        <v>0</v>
      </c>
      <c r="I11" s="54">
        <f t="shared" si="1"/>
        <v>0</v>
      </c>
      <c r="J11" s="28">
        <v>0</v>
      </c>
      <c r="K11" s="54">
        <f t="shared" si="2"/>
        <v>0</v>
      </c>
      <c r="L11" s="28">
        <v>0</v>
      </c>
      <c r="M11" s="54">
        <f t="shared" si="3"/>
        <v>0</v>
      </c>
      <c r="N11" s="28">
        <v>0</v>
      </c>
      <c r="O11" s="54">
        <f t="shared" si="4"/>
        <v>0</v>
      </c>
      <c r="P11" s="28">
        <v>0</v>
      </c>
      <c r="Q11" s="29">
        <f t="shared" si="5"/>
        <v>0</v>
      </c>
    </row>
    <row r="12" spans="1:17" ht="36" x14ac:dyDescent="0.2">
      <c r="A12" s="25" t="s">
        <v>31</v>
      </c>
      <c r="B12" s="26" t="s">
        <v>22</v>
      </c>
      <c r="C12" s="26" t="s">
        <v>23</v>
      </c>
      <c r="D12" s="27" t="s">
        <v>32</v>
      </c>
      <c r="E12" s="28">
        <v>120000000</v>
      </c>
      <c r="F12" s="28">
        <v>120000000</v>
      </c>
      <c r="G12" s="54">
        <f t="shared" si="0"/>
        <v>1</v>
      </c>
      <c r="H12" s="28">
        <v>0</v>
      </c>
      <c r="I12" s="54">
        <f t="shared" si="1"/>
        <v>0</v>
      </c>
      <c r="J12" s="28">
        <v>120000000</v>
      </c>
      <c r="K12" s="54">
        <f t="shared" si="2"/>
        <v>1</v>
      </c>
      <c r="L12" s="28">
        <v>120000000</v>
      </c>
      <c r="M12" s="54">
        <f t="shared" si="3"/>
        <v>1</v>
      </c>
      <c r="N12" s="28">
        <v>120000000</v>
      </c>
      <c r="O12" s="54">
        <f t="shared" si="4"/>
        <v>1</v>
      </c>
      <c r="P12" s="28">
        <v>120000000</v>
      </c>
      <c r="Q12" s="29">
        <f t="shared" si="5"/>
        <v>1</v>
      </c>
    </row>
    <row r="13" spans="1:17" ht="24" x14ac:dyDescent="0.2">
      <c r="A13" s="25" t="s">
        <v>33</v>
      </c>
      <c r="B13" s="26" t="s">
        <v>22</v>
      </c>
      <c r="C13" s="26" t="s">
        <v>23</v>
      </c>
      <c r="D13" s="27" t="s">
        <v>34</v>
      </c>
      <c r="E13" s="28">
        <v>973472600</v>
      </c>
      <c r="F13" s="28">
        <v>955234541</v>
      </c>
      <c r="G13" s="54">
        <f t="shared" si="0"/>
        <v>0.98126494880287329</v>
      </c>
      <c r="H13" s="28">
        <v>18238059</v>
      </c>
      <c r="I13" s="54">
        <f t="shared" si="1"/>
        <v>1.8735051197126658E-2</v>
      </c>
      <c r="J13" s="28">
        <v>952751540</v>
      </c>
      <c r="K13" s="54">
        <f t="shared" si="2"/>
        <v>0.97871428533273563</v>
      </c>
      <c r="L13" s="28">
        <v>765078062</v>
      </c>
      <c r="M13" s="54">
        <f t="shared" si="3"/>
        <v>0.78592665268647521</v>
      </c>
      <c r="N13" s="28">
        <v>765054662</v>
      </c>
      <c r="O13" s="54">
        <f t="shared" si="4"/>
        <v>0.78590261502994541</v>
      </c>
      <c r="P13" s="28">
        <v>765054662</v>
      </c>
      <c r="Q13" s="29">
        <f t="shared" si="5"/>
        <v>0.78590261502994541</v>
      </c>
    </row>
    <row r="14" spans="1:17" ht="36" x14ac:dyDescent="0.2">
      <c r="A14" s="25" t="s">
        <v>35</v>
      </c>
      <c r="B14" s="26" t="s">
        <v>22</v>
      </c>
      <c r="C14" s="26" t="s">
        <v>23</v>
      </c>
      <c r="D14" s="27" t="s">
        <v>36</v>
      </c>
      <c r="E14" s="28">
        <v>1054631605</v>
      </c>
      <c r="F14" s="28">
        <v>1054631605</v>
      </c>
      <c r="G14" s="54">
        <f t="shared" si="0"/>
        <v>1</v>
      </c>
      <c r="H14" s="28">
        <v>0</v>
      </c>
      <c r="I14" s="54">
        <f t="shared" si="1"/>
        <v>0</v>
      </c>
      <c r="J14" s="28">
        <v>1011601192</v>
      </c>
      <c r="K14" s="54">
        <f t="shared" si="2"/>
        <v>0.95919863126043903</v>
      </c>
      <c r="L14" s="28">
        <v>1011601192</v>
      </c>
      <c r="M14" s="54">
        <f t="shared" si="3"/>
        <v>0.95919863126043903</v>
      </c>
      <c r="N14" s="28">
        <v>1011601192</v>
      </c>
      <c r="O14" s="54">
        <f t="shared" si="4"/>
        <v>0.95919863126043903</v>
      </c>
      <c r="P14" s="28">
        <v>1011601192</v>
      </c>
      <c r="Q14" s="29">
        <f t="shared" si="5"/>
        <v>0.95919863126043903</v>
      </c>
    </row>
    <row r="15" spans="1:17" x14ac:dyDescent="0.2">
      <c r="A15" s="30" t="s">
        <v>71</v>
      </c>
      <c r="B15" s="30"/>
      <c r="C15" s="30"/>
      <c r="D15" s="30"/>
      <c r="E15" s="52">
        <f t="shared" ref="E15:P15" si="6">SUM(E8:E14)</f>
        <v>6258543002</v>
      </c>
      <c r="F15" s="52">
        <f t="shared" si="6"/>
        <v>6229288427</v>
      </c>
      <c r="G15" s="55">
        <f t="shared" si="0"/>
        <v>0.99532565726709055</v>
      </c>
      <c r="H15" s="52">
        <f t="shared" si="6"/>
        <v>29254575</v>
      </c>
      <c r="I15" s="55">
        <f t="shared" si="1"/>
        <v>4.6743427329094507E-3</v>
      </c>
      <c r="J15" s="52">
        <f t="shared" si="6"/>
        <v>5393463124</v>
      </c>
      <c r="K15" s="55">
        <f t="shared" si="2"/>
        <v>0.86177615497352145</v>
      </c>
      <c r="L15" s="52">
        <f t="shared" si="6"/>
        <v>5069162247</v>
      </c>
      <c r="M15" s="55">
        <f t="shared" si="3"/>
        <v>0.80995884271787899</v>
      </c>
      <c r="N15" s="52">
        <f t="shared" si="6"/>
        <v>5068039304</v>
      </c>
      <c r="O15" s="55">
        <f t="shared" si="4"/>
        <v>0.80977941709123691</v>
      </c>
      <c r="P15" s="52">
        <f t="shared" si="6"/>
        <v>5068039304</v>
      </c>
      <c r="Q15" s="53">
        <f t="shared" si="5"/>
        <v>0.80977941709123691</v>
      </c>
    </row>
    <row r="16" spans="1:17" ht="7.5" customHeight="1" x14ac:dyDescent="0.2">
      <c r="A16" s="31"/>
      <c r="B16" s="31"/>
      <c r="C16" s="32"/>
      <c r="D16" s="33"/>
      <c r="E16" s="34"/>
      <c r="F16" s="34"/>
      <c r="G16" s="56"/>
      <c r="H16" s="34"/>
      <c r="I16" s="56"/>
      <c r="J16" s="34"/>
      <c r="K16" s="56"/>
      <c r="L16" s="34"/>
      <c r="M16" s="56"/>
      <c r="N16" s="34"/>
      <c r="O16" s="56"/>
      <c r="P16" s="34"/>
      <c r="Q16" s="35"/>
    </row>
    <row r="17" spans="1:17" x14ac:dyDescent="0.2">
      <c r="A17" s="36" t="s">
        <v>72</v>
      </c>
      <c r="B17" s="36"/>
      <c r="C17" s="36"/>
      <c r="D17" s="37"/>
      <c r="E17" s="38"/>
      <c r="F17" s="38"/>
      <c r="G17" s="57"/>
      <c r="H17" s="38"/>
      <c r="I17" s="57"/>
      <c r="J17" s="38"/>
      <c r="K17" s="57"/>
      <c r="L17" s="38"/>
      <c r="M17" s="57"/>
      <c r="N17" s="38"/>
      <c r="O17" s="57"/>
      <c r="P17" s="38"/>
      <c r="Q17" s="39"/>
    </row>
    <row r="18" spans="1:17" x14ac:dyDescent="0.2">
      <c r="A18" s="24" t="s">
        <v>55</v>
      </c>
      <c r="B18" s="24" t="s">
        <v>56</v>
      </c>
      <c r="C18" s="24" t="s">
        <v>10</v>
      </c>
      <c r="D18" s="24" t="s">
        <v>57</v>
      </c>
      <c r="E18" s="24" t="s">
        <v>58</v>
      </c>
      <c r="F18" s="24" t="s">
        <v>13</v>
      </c>
      <c r="G18" s="24" t="s">
        <v>59</v>
      </c>
      <c r="H18" s="24" t="s">
        <v>60</v>
      </c>
      <c r="I18" s="24" t="s">
        <v>61</v>
      </c>
      <c r="J18" s="24" t="s">
        <v>62</v>
      </c>
      <c r="K18" s="24" t="s">
        <v>63</v>
      </c>
      <c r="L18" s="24" t="s">
        <v>64</v>
      </c>
      <c r="M18" s="24" t="s">
        <v>65</v>
      </c>
      <c r="N18" s="24" t="s">
        <v>66</v>
      </c>
      <c r="O18" s="24" t="s">
        <v>67</v>
      </c>
      <c r="P18" s="24" t="s">
        <v>68</v>
      </c>
      <c r="Q18" s="24" t="s">
        <v>69</v>
      </c>
    </row>
    <row r="19" spans="1:17" x14ac:dyDescent="0.2">
      <c r="A19" s="25" t="s">
        <v>37</v>
      </c>
      <c r="B19" s="26" t="s">
        <v>22</v>
      </c>
      <c r="C19" s="26" t="s">
        <v>23</v>
      </c>
      <c r="D19" s="27" t="s">
        <v>38</v>
      </c>
      <c r="E19" s="28">
        <v>4000000</v>
      </c>
      <c r="F19" s="28">
        <v>0</v>
      </c>
      <c r="G19" s="54">
        <f t="shared" si="0"/>
        <v>0</v>
      </c>
      <c r="H19" s="28">
        <v>4000000</v>
      </c>
      <c r="I19" s="54">
        <f t="shared" si="1"/>
        <v>1</v>
      </c>
      <c r="J19" s="28">
        <v>0</v>
      </c>
      <c r="K19" s="54">
        <f t="shared" si="2"/>
        <v>0</v>
      </c>
      <c r="L19" s="28">
        <v>0</v>
      </c>
      <c r="M19" s="54">
        <f t="shared" si="3"/>
        <v>0</v>
      </c>
      <c r="N19" s="28">
        <v>0</v>
      </c>
      <c r="O19" s="54">
        <f t="shared" si="4"/>
        <v>0</v>
      </c>
      <c r="P19" s="28">
        <v>0</v>
      </c>
      <c r="Q19" s="29">
        <f t="shared" si="5"/>
        <v>0</v>
      </c>
    </row>
    <row r="20" spans="1:17" ht="24" x14ac:dyDescent="0.2">
      <c r="A20" s="25" t="s">
        <v>39</v>
      </c>
      <c r="B20" s="26" t="s">
        <v>22</v>
      </c>
      <c r="C20" s="26" t="s">
        <v>23</v>
      </c>
      <c r="D20" s="27" t="s">
        <v>40</v>
      </c>
      <c r="E20" s="28">
        <v>2912491380</v>
      </c>
      <c r="F20" s="28">
        <v>2901258188.7800002</v>
      </c>
      <c r="G20" s="54">
        <f t="shared" si="0"/>
        <v>0.99614309889562669</v>
      </c>
      <c r="H20" s="28">
        <v>11233191.220000001</v>
      </c>
      <c r="I20" s="54">
        <f t="shared" si="1"/>
        <v>3.8569011043733978E-3</v>
      </c>
      <c r="J20" s="28">
        <v>2813526571.98</v>
      </c>
      <c r="K20" s="54">
        <f t="shared" si="2"/>
        <v>0.96602056620679166</v>
      </c>
      <c r="L20" s="28">
        <v>2388478851.4499998</v>
      </c>
      <c r="M20" s="54">
        <f t="shared" si="3"/>
        <v>0.8200810027633455</v>
      </c>
      <c r="N20" s="28">
        <v>2381381052.4499998</v>
      </c>
      <c r="O20" s="54">
        <f t="shared" si="4"/>
        <v>0.8176439830184149</v>
      </c>
      <c r="P20" s="28">
        <v>2381381052.4499998</v>
      </c>
      <c r="Q20" s="29">
        <f t="shared" si="5"/>
        <v>0.8176439830184149</v>
      </c>
    </row>
    <row r="21" spans="1:17" x14ac:dyDescent="0.2">
      <c r="A21" s="30" t="s">
        <v>73</v>
      </c>
      <c r="B21" s="30"/>
      <c r="C21" s="30"/>
      <c r="D21" s="30"/>
      <c r="E21" s="52">
        <f t="shared" ref="E21:P21" si="7">SUM(E19:E20)</f>
        <v>2916491380</v>
      </c>
      <c r="F21" s="52">
        <f t="shared" si="7"/>
        <v>2901258188.7800002</v>
      </c>
      <c r="G21" s="55">
        <f t="shared" si="0"/>
        <v>0.99477687768101686</v>
      </c>
      <c r="H21" s="52">
        <f t="shared" si="7"/>
        <v>15233191.220000001</v>
      </c>
      <c r="I21" s="55">
        <f t="shared" si="1"/>
        <v>5.2231223189831612E-3</v>
      </c>
      <c r="J21" s="52">
        <f t="shared" si="7"/>
        <v>2813526571.98</v>
      </c>
      <c r="K21" s="55">
        <f t="shared" si="2"/>
        <v>0.96469565837701876</v>
      </c>
      <c r="L21" s="52">
        <f t="shared" si="7"/>
        <v>2388478851.4499998</v>
      </c>
      <c r="M21" s="55">
        <f t="shared" si="3"/>
        <v>0.81895625264971628</v>
      </c>
      <c r="N21" s="52">
        <f t="shared" si="7"/>
        <v>2381381052.4499998</v>
      </c>
      <c r="O21" s="55">
        <f t="shared" si="4"/>
        <v>0.81652257530416561</v>
      </c>
      <c r="P21" s="52">
        <f t="shared" si="7"/>
        <v>2381381052.4499998</v>
      </c>
      <c r="Q21" s="53">
        <f t="shared" si="5"/>
        <v>0.81652257530416561</v>
      </c>
    </row>
    <row r="22" spans="1:17" x14ac:dyDescent="0.2">
      <c r="A22" s="31"/>
      <c r="B22" s="31"/>
      <c r="C22" s="32"/>
      <c r="D22" s="31"/>
      <c r="E22" s="34"/>
      <c r="F22" s="34"/>
      <c r="G22" s="56"/>
      <c r="H22" s="34"/>
      <c r="I22" s="56"/>
      <c r="J22" s="34"/>
      <c r="K22" s="56"/>
      <c r="L22" s="34"/>
      <c r="M22" s="56"/>
      <c r="N22" s="34"/>
      <c r="O22" s="56"/>
      <c r="P22" s="34"/>
      <c r="Q22" s="35"/>
    </row>
    <row r="23" spans="1:17" x14ac:dyDescent="0.2">
      <c r="A23" s="36" t="s">
        <v>74</v>
      </c>
      <c r="B23" s="36"/>
      <c r="C23" s="40"/>
      <c r="D23" s="41"/>
      <c r="E23" s="38"/>
      <c r="F23" s="38"/>
      <c r="G23" s="57"/>
      <c r="H23" s="38"/>
      <c r="I23" s="57"/>
      <c r="J23" s="38"/>
      <c r="K23" s="57"/>
      <c r="L23" s="38"/>
      <c r="M23" s="57"/>
      <c r="N23" s="38"/>
      <c r="O23" s="57"/>
      <c r="P23" s="38"/>
      <c r="Q23" s="39"/>
    </row>
    <row r="24" spans="1:17" x14ac:dyDescent="0.2">
      <c r="A24" s="24" t="s">
        <v>55</v>
      </c>
      <c r="B24" s="24" t="s">
        <v>56</v>
      </c>
      <c r="C24" s="24" t="s">
        <v>10</v>
      </c>
      <c r="D24" s="24" t="s">
        <v>57</v>
      </c>
      <c r="E24" s="24" t="s">
        <v>58</v>
      </c>
      <c r="F24" s="24" t="s">
        <v>13</v>
      </c>
      <c r="G24" s="24" t="s">
        <v>59</v>
      </c>
      <c r="H24" s="24" t="s">
        <v>60</v>
      </c>
      <c r="I24" s="24" t="s">
        <v>61</v>
      </c>
      <c r="J24" s="24" t="s">
        <v>62</v>
      </c>
      <c r="K24" s="24" t="s">
        <v>63</v>
      </c>
      <c r="L24" s="24" t="s">
        <v>64</v>
      </c>
      <c r="M24" s="24" t="s">
        <v>65</v>
      </c>
      <c r="N24" s="24" t="s">
        <v>66</v>
      </c>
      <c r="O24" s="24" t="s">
        <v>67</v>
      </c>
      <c r="P24" s="24" t="s">
        <v>68</v>
      </c>
      <c r="Q24" s="24" t="s">
        <v>69</v>
      </c>
    </row>
    <row r="25" spans="1:17" ht="24" x14ac:dyDescent="0.2">
      <c r="A25" s="25" t="s">
        <v>41</v>
      </c>
      <c r="B25" s="26" t="s">
        <v>22</v>
      </c>
      <c r="C25" s="26" t="s">
        <v>42</v>
      </c>
      <c r="D25" s="27" t="s">
        <v>43</v>
      </c>
      <c r="E25" s="28">
        <v>37000000</v>
      </c>
      <c r="F25" s="28">
        <v>25628148</v>
      </c>
      <c r="G25" s="54">
        <f t="shared" si="0"/>
        <v>0.69265264864864862</v>
      </c>
      <c r="H25" s="28">
        <v>11371852</v>
      </c>
      <c r="I25" s="54">
        <f t="shared" si="1"/>
        <v>0.30734735135135133</v>
      </c>
      <c r="J25" s="28">
        <v>25628148</v>
      </c>
      <c r="K25" s="54">
        <f t="shared" si="2"/>
        <v>0.69265264864864862</v>
      </c>
      <c r="L25" s="28">
        <v>25628148</v>
      </c>
      <c r="M25" s="54">
        <f t="shared" si="3"/>
        <v>0.69265264864864862</v>
      </c>
      <c r="N25" s="28">
        <v>25628148</v>
      </c>
      <c r="O25" s="54">
        <f t="shared" si="4"/>
        <v>0.69265264864864862</v>
      </c>
      <c r="P25" s="28">
        <v>25628148</v>
      </c>
      <c r="Q25" s="29">
        <f t="shared" si="5"/>
        <v>0.69265264864864862</v>
      </c>
    </row>
    <row r="26" spans="1:17" x14ac:dyDescent="0.2">
      <c r="A26" s="42"/>
      <c r="B26" s="43"/>
      <c r="C26" s="43"/>
      <c r="D26" s="44"/>
      <c r="E26" s="45"/>
      <c r="F26" s="45"/>
      <c r="G26" s="58"/>
      <c r="H26" s="45"/>
      <c r="I26" s="58"/>
      <c r="J26" s="45"/>
      <c r="K26" s="58"/>
      <c r="L26" s="45"/>
      <c r="M26" s="58"/>
      <c r="N26" s="45"/>
      <c r="O26" s="58"/>
      <c r="P26" s="45"/>
      <c r="Q26" s="46"/>
    </row>
    <row r="27" spans="1:17" x14ac:dyDescent="0.2">
      <c r="A27" s="30" t="s">
        <v>75</v>
      </c>
      <c r="B27" s="30"/>
      <c r="C27" s="30"/>
      <c r="D27" s="30"/>
      <c r="E27" s="52">
        <f>+E25+E21+E15</f>
        <v>9212034382</v>
      </c>
      <c r="F27" s="52">
        <f>+F25+F21+F15</f>
        <v>9156174763.7800007</v>
      </c>
      <c r="G27" s="55">
        <f t="shared" si="0"/>
        <v>0.99393623428836231</v>
      </c>
      <c r="H27" s="52">
        <f>+H25+H21+H15</f>
        <v>55859618.219999999</v>
      </c>
      <c r="I27" s="55">
        <f t="shared" si="1"/>
        <v>6.0637657116377882E-3</v>
      </c>
      <c r="J27" s="52">
        <f>+J25+J21+J15</f>
        <v>8232617843.9799995</v>
      </c>
      <c r="K27" s="55">
        <f t="shared" si="2"/>
        <v>0.89368075525925661</v>
      </c>
      <c r="L27" s="52">
        <f>+L25+L21+L15</f>
        <v>7483269246.4499998</v>
      </c>
      <c r="M27" s="55">
        <f t="shared" si="3"/>
        <v>0.81233622630328561</v>
      </c>
      <c r="N27" s="52">
        <f>+N25+N21+N15</f>
        <v>7475048504.4499998</v>
      </c>
      <c r="O27" s="55">
        <f t="shared" si="4"/>
        <v>0.81144383471429382</v>
      </c>
      <c r="P27" s="52">
        <f>+P25+P21+P15</f>
        <v>7475048504.4499998</v>
      </c>
      <c r="Q27" s="53">
        <f t="shared" si="5"/>
        <v>0.81144383471429382</v>
      </c>
    </row>
    <row r="28" spans="1:17" x14ac:dyDescent="0.2">
      <c r="A28" s="50"/>
      <c r="B28" s="50"/>
      <c r="C28" s="50"/>
      <c r="D28" s="50"/>
      <c r="E28" s="34"/>
      <c r="F28" s="34"/>
      <c r="G28" s="56"/>
      <c r="H28" s="34"/>
      <c r="I28" s="56"/>
      <c r="J28" s="34"/>
      <c r="K28" s="56"/>
      <c r="L28" s="34"/>
      <c r="M28" s="56"/>
      <c r="N28" s="34"/>
      <c r="O28" s="56"/>
      <c r="P28" s="34"/>
      <c r="Q28" s="35"/>
    </row>
    <row r="29" spans="1:17" x14ac:dyDescent="0.2">
      <c r="A29" s="47" t="s">
        <v>76</v>
      </c>
      <c r="B29" s="51"/>
      <c r="C29" s="51"/>
      <c r="D29" s="51"/>
      <c r="E29" s="38"/>
      <c r="F29" s="38"/>
      <c r="G29" s="57"/>
      <c r="H29" s="38"/>
      <c r="I29" s="57"/>
      <c r="J29" s="38"/>
      <c r="K29" s="57"/>
      <c r="L29" s="38"/>
      <c r="M29" s="57"/>
      <c r="N29" s="38"/>
      <c r="O29" s="57"/>
      <c r="P29" s="38"/>
      <c r="Q29" s="39"/>
    </row>
    <row r="30" spans="1:17" x14ac:dyDescent="0.2">
      <c r="A30" s="24" t="s">
        <v>55</v>
      </c>
      <c r="B30" s="24" t="s">
        <v>56</v>
      </c>
      <c r="C30" s="24" t="s">
        <v>10</v>
      </c>
      <c r="D30" s="24" t="s">
        <v>57</v>
      </c>
      <c r="E30" s="24" t="s">
        <v>58</v>
      </c>
      <c r="F30" s="24" t="s">
        <v>13</v>
      </c>
      <c r="G30" s="24" t="s">
        <v>59</v>
      </c>
      <c r="H30" s="24" t="s">
        <v>60</v>
      </c>
      <c r="I30" s="24" t="s">
        <v>61</v>
      </c>
      <c r="J30" s="24" t="s">
        <v>62</v>
      </c>
      <c r="K30" s="24" t="s">
        <v>63</v>
      </c>
      <c r="L30" s="24" t="s">
        <v>64</v>
      </c>
      <c r="M30" s="24" t="s">
        <v>65</v>
      </c>
      <c r="N30" s="24" t="s">
        <v>66</v>
      </c>
      <c r="O30" s="24" t="s">
        <v>67</v>
      </c>
      <c r="P30" s="24" t="s">
        <v>68</v>
      </c>
      <c r="Q30" s="24" t="s">
        <v>69</v>
      </c>
    </row>
    <row r="31" spans="1:17" ht="36" x14ac:dyDescent="0.2">
      <c r="A31" s="25" t="s">
        <v>44</v>
      </c>
      <c r="B31" s="26" t="s">
        <v>22</v>
      </c>
      <c r="C31" s="26" t="s">
        <v>23</v>
      </c>
      <c r="D31" s="27" t="s">
        <v>45</v>
      </c>
      <c r="E31" s="28">
        <v>2300000000</v>
      </c>
      <c r="F31" s="28">
        <v>2300000000</v>
      </c>
      <c r="G31" s="54">
        <f t="shared" si="0"/>
        <v>1</v>
      </c>
      <c r="H31" s="28">
        <v>0</v>
      </c>
      <c r="I31" s="54">
        <f t="shared" si="1"/>
        <v>0</v>
      </c>
      <c r="J31" s="28">
        <v>2137923053.48</v>
      </c>
      <c r="K31" s="54">
        <f t="shared" si="2"/>
        <v>0.92953176238260871</v>
      </c>
      <c r="L31" s="28">
        <v>1616524213</v>
      </c>
      <c r="M31" s="54">
        <f t="shared" si="3"/>
        <v>0.70283661434782607</v>
      </c>
      <c r="N31" s="28">
        <v>1616524213</v>
      </c>
      <c r="O31" s="54">
        <f t="shared" si="4"/>
        <v>0.70283661434782607</v>
      </c>
      <c r="P31" s="28">
        <v>1616524213</v>
      </c>
      <c r="Q31" s="29">
        <f t="shared" si="5"/>
        <v>0.70283661434782607</v>
      </c>
    </row>
    <row r="32" spans="1:17" ht="36" x14ac:dyDescent="0.2">
      <c r="A32" s="25" t="s">
        <v>44</v>
      </c>
      <c r="B32" s="26" t="s">
        <v>22</v>
      </c>
      <c r="C32" s="26" t="s">
        <v>46</v>
      </c>
      <c r="D32" s="27" t="s">
        <v>45</v>
      </c>
      <c r="E32" s="28">
        <v>6700000000</v>
      </c>
      <c r="F32" s="28">
        <v>6668199292</v>
      </c>
      <c r="G32" s="54">
        <f t="shared" si="0"/>
        <v>0.99525362567164177</v>
      </c>
      <c r="H32" s="28">
        <v>31800708</v>
      </c>
      <c r="I32" s="54">
        <f t="shared" si="1"/>
        <v>4.7463743283582089E-3</v>
      </c>
      <c r="J32" s="28">
        <v>6641362937.2200003</v>
      </c>
      <c r="K32" s="54">
        <f t="shared" si="2"/>
        <v>0.99124819958507471</v>
      </c>
      <c r="L32" s="28">
        <v>5303820497.3500004</v>
      </c>
      <c r="M32" s="54">
        <f t="shared" si="3"/>
        <v>0.79161499960447768</v>
      </c>
      <c r="N32" s="28">
        <v>5303820497.3500004</v>
      </c>
      <c r="O32" s="54">
        <f t="shared" si="4"/>
        <v>0.79161499960447768</v>
      </c>
      <c r="P32" s="28">
        <v>5303820497.3500004</v>
      </c>
      <c r="Q32" s="29">
        <f t="shared" si="5"/>
        <v>0.79161499960447768</v>
      </c>
    </row>
    <row r="33" spans="1:17" x14ac:dyDescent="0.2">
      <c r="A33" s="30" t="s">
        <v>77</v>
      </c>
      <c r="B33" s="30"/>
      <c r="C33" s="30"/>
      <c r="D33" s="30"/>
      <c r="E33" s="52">
        <f>SUM(E31:E32)</f>
        <v>9000000000</v>
      </c>
      <c r="F33" s="52">
        <f>SUM(F31:F32)</f>
        <v>8968199292</v>
      </c>
      <c r="G33" s="55">
        <f t="shared" si="0"/>
        <v>0.99646658799999999</v>
      </c>
      <c r="H33" s="52">
        <f>SUM(H31:H32)</f>
        <v>31800708</v>
      </c>
      <c r="I33" s="55">
        <f t="shared" si="1"/>
        <v>3.5334120000000001E-3</v>
      </c>
      <c r="J33" s="52">
        <f>SUM(J31:J32)</f>
        <v>8779285990.7000008</v>
      </c>
      <c r="K33" s="55">
        <f t="shared" si="2"/>
        <v>0.97547622118888899</v>
      </c>
      <c r="L33" s="52">
        <f>SUM(L31:L32)</f>
        <v>6920344710.3500004</v>
      </c>
      <c r="M33" s="55">
        <f t="shared" si="3"/>
        <v>0.76892719003888899</v>
      </c>
      <c r="N33" s="52">
        <f>SUM(N31:N32)</f>
        <v>6920344710.3500004</v>
      </c>
      <c r="O33" s="55">
        <f t="shared" si="4"/>
        <v>0.76892719003888899</v>
      </c>
      <c r="P33" s="52">
        <f>SUM(P31:P32)</f>
        <v>6920344710.3500004</v>
      </c>
      <c r="Q33" s="53">
        <f t="shared" si="5"/>
        <v>0.76892719003888899</v>
      </c>
    </row>
    <row r="34" spans="1:17" x14ac:dyDescent="0.2">
      <c r="A34" s="48"/>
      <c r="B34" s="48"/>
      <c r="C34" s="49"/>
      <c r="D34" s="44"/>
      <c r="E34" s="45"/>
      <c r="F34" s="45"/>
      <c r="G34" s="58"/>
      <c r="H34" s="45"/>
      <c r="I34" s="58"/>
      <c r="J34" s="45"/>
      <c r="K34" s="58"/>
      <c r="L34" s="45"/>
      <c r="M34" s="58"/>
      <c r="N34" s="45"/>
      <c r="O34" s="58"/>
      <c r="P34" s="45"/>
      <c r="Q34" s="46"/>
    </row>
    <row r="35" spans="1:17" x14ac:dyDescent="0.2">
      <c r="A35" s="30" t="s">
        <v>78</v>
      </c>
      <c r="B35" s="30"/>
      <c r="C35" s="30"/>
      <c r="D35" s="30"/>
      <c r="E35" s="52">
        <v>18212034382</v>
      </c>
      <c r="F35" s="52">
        <v>18124374055.779999</v>
      </c>
      <c r="G35" s="55">
        <f t="shared" si="0"/>
        <v>0.99518668126902721</v>
      </c>
      <c r="H35" s="52">
        <v>87660326.219999805</v>
      </c>
      <c r="I35" s="55">
        <f t="shared" si="1"/>
        <v>4.8133187309727212E-3</v>
      </c>
      <c r="J35" s="52">
        <v>17011903834.68</v>
      </c>
      <c r="K35" s="55">
        <f t="shared" si="2"/>
        <v>0.93410233463504999</v>
      </c>
      <c r="L35" s="52">
        <v>14403613956.799999</v>
      </c>
      <c r="M35" s="55">
        <f t="shared" si="3"/>
        <v>0.79088440394313764</v>
      </c>
      <c r="N35" s="52">
        <v>14395393214.799999</v>
      </c>
      <c r="O35" s="55">
        <f t="shared" si="4"/>
        <v>0.79043301329519744</v>
      </c>
      <c r="P35" s="52">
        <v>14395393214.799999</v>
      </c>
      <c r="Q35" s="53">
        <f t="shared" si="5"/>
        <v>0.79043301329519744</v>
      </c>
    </row>
    <row r="36" spans="1:17" ht="0" hidden="1" customHeight="1" x14ac:dyDescent="0.2"/>
  </sheetData>
  <mergeCells count="11">
    <mergeCell ref="A21:D21"/>
    <mergeCell ref="A23:B23"/>
    <mergeCell ref="A27:D27"/>
    <mergeCell ref="A33:D33"/>
    <mergeCell ref="A35:D35"/>
    <mergeCell ref="A5:B5"/>
    <mergeCell ref="A6:C6"/>
    <mergeCell ref="C1:M3"/>
    <mergeCell ref="N1:Q3"/>
    <mergeCell ref="A15:D15"/>
    <mergeCell ref="A17:C17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0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topLeftCell="F13" workbookViewId="0">
      <selection activeCell="C11" sqref="C11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27.5703125" customWidth="1"/>
    <col min="7" max="10" width="18.85546875" customWidth="1"/>
    <col min="11" max="11" width="10" bestFit="1" customWidth="1"/>
    <col min="12" max="12" width="18.85546875" customWidth="1"/>
    <col min="13" max="13" width="7.42578125" bestFit="1" customWidth="1"/>
    <col min="14" max="14" width="18.85546875" customWidth="1"/>
    <col min="15" max="15" width="7.28515625" bestFit="1" customWidth="1"/>
    <col min="16" max="16" width="18.85546875" customWidth="1"/>
    <col min="17" max="17" width="7" bestFit="1" customWidth="1"/>
    <col min="18" max="18" width="18.85546875" customWidth="1"/>
    <col min="19" max="19" width="8.140625" bestFit="1" customWidth="1"/>
    <col min="20" max="20" width="13.42578125" customWidth="1"/>
  </cols>
  <sheetData>
    <row r="1" spans="1:19" x14ac:dyDescent="0.25">
      <c r="A1" s="1" t="s">
        <v>0</v>
      </c>
      <c r="B1" s="2">
        <v>2017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/>
      <c r="J1" s="3" t="s">
        <v>1</v>
      </c>
      <c r="K1" s="3"/>
      <c r="L1" s="3" t="s">
        <v>1</v>
      </c>
      <c r="M1" s="3"/>
      <c r="N1" s="3" t="s">
        <v>1</v>
      </c>
      <c r="O1" s="3"/>
      <c r="P1" s="3" t="s">
        <v>1</v>
      </c>
      <c r="Q1" s="3"/>
      <c r="R1" s="3" t="s">
        <v>1</v>
      </c>
    </row>
    <row r="2" spans="1:19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/>
      <c r="J2" s="3" t="s">
        <v>1</v>
      </c>
      <c r="K2" s="3"/>
      <c r="L2" s="3" t="s">
        <v>1</v>
      </c>
      <c r="M2" s="3"/>
      <c r="N2" s="3" t="s">
        <v>1</v>
      </c>
      <c r="O2" s="3"/>
      <c r="P2" s="3" t="s">
        <v>1</v>
      </c>
      <c r="Q2" s="3"/>
      <c r="R2" s="3" t="s">
        <v>1</v>
      </c>
    </row>
    <row r="3" spans="1:19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/>
      <c r="J3" s="3" t="s">
        <v>1</v>
      </c>
      <c r="K3" s="3"/>
      <c r="L3" s="3" t="s">
        <v>1</v>
      </c>
      <c r="M3" s="3"/>
      <c r="N3" s="3" t="s">
        <v>1</v>
      </c>
      <c r="O3" s="3"/>
      <c r="P3" s="3" t="s">
        <v>1</v>
      </c>
      <c r="Q3" s="3"/>
      <c r="R3" s="3" t="s">
        <v>1</v>
      </c>
    </row>
    <row r="4" spans="1:19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2" t="s">
        <v>47</v>
      </c>
      <c r="J4" s="1" t="s">
        <v>14</v>
      </c>
      <c r="K4" s="2" t="s">
        <v>48</v>
      </c>
      <c r="L4" s="1" t="s">
        <v>15</v>
      </c>
      <c r="M4" s="2" t="s">
        <v>49</v>
      </c>
      <c r="N4" s="1" t="s">
        <v>16</v>
      </c>
      <c r="O4" s="2" t="s">
        <v>50</v>
      </c>
      <c r="P4" s="1" t="s">
        <v>17</v>
      </c>
      <c r="Q4" s="2" t="s">
        <v>51</v>
      </c>
      <c r="R4" s="1" t="s">
        <v>18</v>
      </c>
      <c r="S4" t="s">
        <v>52</v>
      </c>
    </row>
    <row r="5" spans="1:19" ht="45" x14ac:dyDescent="0.25">
      <c r="A5" s="4" t="s">
        <v>19</v>
      </c>
      <c r="B5" s="5" t="s">
        <v>20</v>
      </c>
      <c r="C5" s="6" t="s">
        <v>21</v>
      </c>
      <c r="D5" s="4" t="s">
        <v>22</v>
      </c>
      <c r="E5" s="4" t="s">
        <v>23</v>
      </c>
      <c r="F5" s="5" t="s">
        <v>24</v>
      </c>
      <c r="G5" s="7">
        <v>2369137320</v>
      </c>
      <c r="H5" s="7">
        <v>2369137320</v>
      </c>
      <c r="I5" s="8">
        <f>+H5/G5</f>
        <v>1</v>
      </c>
      <c r="J5" s="7">
        <v>0</v>
      </c>
      <c r="K5" s="8">
        <f>+J5/G5</f>
        <v>0</v>
      </c>
      <c r="L5" s="7">
        <v>2245202584</v>
      </c>
      <c r="M5" s="8">
        <f>+L5/G5</f>
        <v>0.94768782081403369</v>
      </c>
      <c r="N5" s="7">
        <v>2244332362</v>
      </c>
      <c r="O5" s="8">
        <f>+N5/G5</f>
        <v>0.94732050483253538</v>
      </c>
      <c r="P5" s="7">
        <v>2244332362</v>
      </c>
      <c r="Q5" s="8">
        <f>+P5/G5</f>
        <v>0.94732050483253538</v>
      </c>
      <c r="R5" s="7">
        <v>2244332362</v>
      </c>
      <c r="S5" s="9">
        <f>+R5/G5</f>
        <v>0.94732050483253538</v>
      </c>
    </row>
    <row r="6" spans="1:19" ht="45" x14ac:dyDescent="0.25">
      <c r="A6" s="4" t="s">
        <v>19</v>
      </c>
      <c r="B6" s="5" t="s">
        <v>20</v>
      </c>
      <c r="C6" s="6" t="s">
        <v>25</v>
      </c>
      <c r="D6" s="4" t="s">
        <v>22</v>
      </c>
      <c r="E6" s="4" t="s">
        <v>23</v>
      </c>
      <c r="F6" s="5" t="s">
        <v>26</v>
      </c>
      <c r="G6" s="7">
        <v>546330564</v>
      </c>
      <c r="H6" s="7">
        <v>535314048</v>
      </c>
      <c r="I6" s="8">
        <f t="shared" ref="I6:I21" si="0">+H6/G6</f>
        <v>0.97983543897060832</v>
      </c>
      <c r="J6" s="7">
        <v>11016516</v>
      </c>
      <c r="K6" s="8">
        <f t="shared" ref="K6:K21" si="1">+J6/G6</f>
        <v>2.0164561029391723E-2</v>
      </c>
      <c r="L6" s="7">
        <v>443987398</v>
      </c>
      <c r="M6" s="8">
        <f t="shared" ref="M6:M21" si="2">+L6/G6</f>
        <v>0.81267171792350978</v>
      </c>
      <c r="N6" s="7">
        <v>443987398</v>
      </c>
      <c r="O6" s="8">
        <f t="shared" ref="O6:O21" si="3">+N6/G6</f>
        <v>0.81267171792350978</v>
      </c>
      <c r="P6" s="7">
        <v>443987398</v>
      </c>
      <c r="Q6" s="8">
        <f t="shared" ref="Q6:Q21" si="4">+P6/G6</f>
        <v>0.81267171792350978</v>
      </c>
      <c r="R6" s="7">
        <v>443987398</v>
      </c>
      <c r="S6" s="9">
        <f t="shared" ref="S6:S21" si="5">+R6/G6</f>
        <v>0.81267171792350978</v>
      </c>
    </row>
    <row r="7" spans="1:19" ht="45" x14ac:dyDescent="0.25">
      <c r="A7" s="4" t="s">
        <v>19</v>
      </c>
      <c r="B7" s="5" t="s">
        <v>20</v>
      </c>
      <c r="C7" s="6" t="s">
        <v>27</v>
      </c>
      <c r="D7" s="4" t="s">
        <v>22</v>
      </c>
      <c r="E7" s="4" t="s">
        <v>23</v>
      </c>
      <c r="F7" s="5" t="s">
        <v>28</v>
      </c>
      <c r="G7" s="7">
        <v>727970913</v>
      </c>
      <c r="H7" s="7">
        <v>727970913</v>
      </c>
      <c r="I7" s="8">
        <f t="shared" si="0"/>
        <v>1</v>
      </c>
      <c r="J7" s="7">
        <v>0</v>
      </c>
      <c r="K7" s="8">
        <f t="shared" si="1"/>
        <v>0</v>
      </c>
      <c r="L7" s="7">
        <v>619920410</v>
      </c>
      <c r="M7" s="8">
        <f t="shared" si="2"/>
        <v>0.85157304904571096</v>
      </c>
      <c r="N7" s="7">
        <v>484163233</v>
      </c>
      <c r="O7" s="8">
        <f t="shared" si="3"/>
        <v>0.66508595927925485</v>
      </c>
      <c r="P7" s="7">
        <v>483063690</v>
      </c>
      <c r="Q7" s="8">
        <f t="shared" si="4"/>
        <v>0.66357553766712107</v>
      </c>
      <c r="R7" s="7">
        <v>483063690</v>
      </c>
      <c r="S7" s="9">
        <f t="shared" si="5"/>
        <v>0.66357553766712107</v>
      </c>
    </row>
    <row r="8" spans="1:19" ht="45" x14ac:dyDescent="0.25">
      <c r="A8" s="4" t="s">
        <v>19</v>
      </c>
      <c r="B8" s="5" t="s">
        <v>20</v>
      </c>
      <c r="C8" s="6" t="s">
        <v>29</v>
      </c>
      <c r="D8" s="4" t="s">
        <v>22</v>
      </c>
      <c r="E8" s="4" t="s">
        <v>23</v>
      </c>
      <c r="F8" s="5" t="s">
        <v>30</v>
      </c>
      <c r="G8" s="7">
        <v>467000000</v>
      </c>
      <c r="H8" s="7">
        <v>467000000</v>
      </c>
      <c r="I8" s="8">
        <f t="shared" si="0"/>
        <v>1</v>
      </c>
      <c r="J8" s="7">
        <v>0</v>
      </c>
      <c r="K8" s="8">
        <f t="shared" si="1"/>
        <v>0</v>
      </c>
      <c r="L8" s="7">
        <v>0</v>
      </c>
      <c r="M8" s="8">
        <f t="shared" si="2"/>
        <v>0</v>
      </c>
      <c r="N8" s="7">
        <v>0</v>
      </c>
      <c r="O8" s="8">
        <f t="shared" si="3"/>
        <v>0</v>
      </c>
      <c r="P8" s="7">
        <v>0</v>
      </c>
      <c r="Q8" s="8">
        <f t="shared" si="4"/>
        <v>0</v>
      </c>
      <c r="R8" s="7">
        <v>0</v>
      </c>
      <c r="S8" s="9">
        <f t="shared" si="5"/>
        <v>0</v>
      </c>
    </row>
    <row r="9" spans="1:19" ht="45" x14ac:dyDescent="0.25">
      <c r="A9" s="4" t="s">
        <v>19</v>
      </c>
      <c r="B9" s="5" t="s">
        <v>20</v>
      </c>
      <c r="C9" s="6" t="s">
        <v>31</v>
      </c>
      <c r="D9" s="4" t="s">
        <v>22</v>
      </c>
      <c r="E9" s="4" t="s">
        <v>23</v>
      </c>
      <c r="F9" s="5" t="s">
        <v>32</v>
      </c>
      <c r="G9" s="7">
        <v>120000000</v>
      </c>
      <c r="H9" s="7">
        <v>120000000</v>
      </c>
      <c r="I9" s="8">
        <f t="shared" si="0"/>
        <v>1</v>
      </c>
      <c r="J9" s="7">
        <v>0</v>
      </c>
      <c r="K9" s="8">
        <f t="shared" si="1"/>
        <v>0</v>
      </c>
      <c r="L9" s="7">
        <v>120000000</v>
      </c>
      <c r="M9" s="8">
        <f t="shared" si="2"/>
        <v>1</v>
      </c>
      <c r="N9" s="7">
        <v>120000000</v>
      </c>
      <c r="O9" s="8">
        <f t="shared" si="3"/>
        <v>1</v>
      </c>
      <c r="P9" s="7">
        <v>120000000</v>
      </c>
      <c r="Q9" s="8">
        <f t="shared" si="4"/>
        <v>1</v>
      </c>
      <c r="R9" s="7">
        <v>120000000</v>
      </c>
      <c r="S9" s="9">
        <f t="shared" si="5"/>
        <v>1</v>
      </c>
    </row>
    <row r="10" spans="1:19" ht="45" x14ac:dyDescent="0.25">
      <c r="A10" s="4" t="s">
        <v>19</v>
      </c>
      <c r="B10" s="5" t="s">
        <v>20</v>
      </c>
      <c r="C10" s="6" t="s">
        <v>33</v>
      </c>
      <c r="D10" s="4" t="s">
        <v>22</v>
      </c>
      <c r="E10" s="4" t="s">
        <v>23</v>
      </c>
      <c r="F10" s="5" t="s">
        <v>34</v>
      </c>
      <c r="G10" s="7">
        <v>973472600</v>
      </c>
      <c r="H10" s="7">
        <v>955234541</v>
      </c>
      <c r="I10" s="8">
        <f t="shared" si="0"/>
        <v>0.98126494880287329</v>
      </c>
      <c r="J10" s="7">
        <v>18238059</v>
      </c>
      <c r="K10" s="8">
        <f t="shared" si="1"/>
        <v>1.8735051197126658E-2</v>
      </c>
      <c r="L10" s="7">
        <v>952751540</v>
      </c>
      <c r="M10" s="8">
        <f t="shared" si="2"/>
        <v>0.97871428533273563</v>
      </c>
      <c r="N10" s="7">
        <v>765078062</v>
      </c>
      <c r="O10" s="8">
        <f t="shared" si="3"/>
        <v>0.78592665268647521</v>
      </c>
      <c r="P10" s="7">
        <v>765054662</v>
      </c>
      <c r="Q10" s="8">
        <f t="shared" si="4"/>
        <v>0.78590261502994541</v>
      </c>
      <c r="R10" s="7">
        <v>765054662</v>
      </c>
      <c r="S10" s="9">
        <f t="shared" si="5"/>
        <v>0.78590261502994541</v>
      </c>
    </row>
    <row r="11" spans="1:19" ht="45" x14ac:dyDescent="0.25">
      <c r="A11" s="4" t="s">
        <v>19</v>
      </c>
      <c r="B11" s="5" t="s">
        <v>20</v>
      </c>
      <c r="C11" s="6" t="s">
        <v>35</v>
      </c>
      <c r="D11" s="4" t="s">
        <v>22</v>
      </c>
      <c r="E11" s="4" t="s">
        <v>23</v>
      </c>
      <c r="F11" s="5" t="s">
        <v>36</v>
      </c>
      <c r="G11" s="7">
        <v>1054631605</v>
      </c>
      <c r="H11" s="7">
        <v>1054631605</v>
      </c>
      <c r="I11" s="8">
        <f t="shared" si="0"/>
        <v>1</v>
      </c>
      <c r="J11" s="7">
        <v>0</v>
      </c>
      <c r="K11" s="8">
        <f t="shared" si="1"/>
        <v>0</v>
      </c>
      <c r="L11" s="7">
        <v>1011601192</v>
      </c>
      <c r="M11" s="8">
        <f t="shared" si="2"/>
        <v>0.95919863126043903</v>
      </c>
      <c r="N11" s="7">
        <v>1011601192</v>
      </c>
      <c r="O11" s="8">
        <f t="shared" si="3"/>
        <v>0.95919863126043903</v>
      </c>
      <c r="P11" s="7">
        <v>1011601192</v>
      </c>
      <c r="Q11" s="8">
        <f t="shared" si="4"/>
        <v>0.95919863126043903</v>
      </c>
      <c r="R11" s="7">
        <v>1011601192</v>
      </c>
      <c r="S11" s="9">
        <f t="shared" si="5"/>
        <v>0.95919863126043903</v>
      </c>
    </row>
    <row r="12" spans="1:19" x14ac:dyDescent="0.25">
      <c r="A12" s="10"/>
      <c r="B12" s="11"/>
      <c r="C12" s="12"/>
      <c r="D12" s="10"/>
      <c r="E12" s="10"/>
      <c r="F12" s="11"/>
      <c r="G12" s="13">
        <f t="shared" ref="G12:R12" si="6">SUM(G5:G11)</f>
        <v>6258543002</v>
      </c>
      <c r="H12" s="13">
        <f t="shared" si="6"/>
        <v>6229288427</v>
      </c>
      <c r="I12" s="14">
        <f t="shared" si="0"/>
        <v>0.99532565726709055</v>
      </c>
      <c r="J12" s="13">
        <f t="shared" si="6"/>
        <v>29254575</v>
      </c>
      <c r="K12" s="14">
        <f t="shared" si="1"/>
        <v>4.6743427329094507E-3</v>
      </c>
      <c r="L12" s="13">
        <f t="shared" si="6"/>
        <v>5393463124</v>
      </c>
      <c r="M12" s="14">
        <f t="shared" si="2"/>
        <v>0.86177615497352145</v>
      </c>
      <c r="N12" s="13">
        <f t="shared" si="6"/>
        <v>5069162247</v>
      </c>
      <c r="O12" s="14">
        <f t="shared" si="3"/>
        <v>0.80995884271787899</v>
      </c>
      <c r="P12" s="13">
        <f t="shared" si="6"/>
        <v>5068039304</v>
      </c>
      <c r="Q12" s="14">
        <f t="shared" si="4"/>
        <v>0.80977941709123691</v>
      </c>
      <c r="R12" s="13">
        <f t="shared" si="6"/>
        <v>5068039304</v>
      </c>
      <c r="S12" s="15">
        <f t="shared" si="5"/>
        <v>0.80977941709123691</v>
      </c>
    </row>
    <row r="13" spans="1:19" ht="45" x14ac:dyDescent="0.25">
      <c r="A13" s="4" t="s">
        <v>19</v>
      </c>
      <c r="B13" s="5" t="s">
        <v>20</v>
      </c>
      <c r="C13" s="6" t="s">
        <v>37</v>
      </c>
      <c r="D13" s="4" t="s">
        <v>22</v>
      </c>
      <c r="E13" s="4" t="s">
        <v>23</v>
      </c>
      <c r="F13" s="5" t="s">
        <v>38</v>
      </c>
      <c r="G13" s="7">
        <v>4000000</v>
      </c>
      <c r="H13" s="7">
        <v>0</v>
      </c>
      <c r="I13" s="8">
        <f t="shared" si="0"/>
        <v>0</v>
      </c>
      <c r="J13" s="7">
        <v>4000000</v>
      </c>
      <c r="K13" s="8">
        <f t="shared" si="1"/>
        <v>1</v>
      </c>
      <c r="L13" s="7">
        <v>0</v>
      </c>
      <c r="M13" s="8">
        <f t="shared" si="2"/>
        <v>0</v>
      </c>
      <c r="N13" s="7">
        <v>0</v>
      </c>
      <c r="O13" s="8">
        <f t="shared" si="3"/>
        <v>0</v>
      </c>
      <c r="P13" s="7">
        <v>0</v>
      </c>
      <c r="Q13" s="8">
        <f t="shared" si="4"/>
        <v>0</v>
      </c>
      <c r="R13" s="7">
        <v>0</v>
      </c>
      <c r="S13" s="9">
        <f t="shared" si="5"/>
        <v>0</v>
      </c>
    </row>
    <row r="14" spans="1:19" ht="45" x14ac:dyDescent="0.25">
      <c r="A14" s="4" t="s">
        <v>19</v>
      </c>
      <c r="B14" s="5" t="s">
        <v>20</v>
      </c>
      <c r="C14" s="6" t="s">
        <v>39</v>
      </c>
      <c r="D14" s="4" t="s">
        <v>22</v>
      </c>
      <c r="E14" s="4" t="s">
        <v>23</v>
      </c>
      <c r="F14" s="5" t="s">
        <v>40</v>
      </c>
      <c r="G14" s="7">
        <v>2912491380</v>
      </c>
      <c r="H14" s="7">
        <v>2901258188.7800002</v>
      </c>
      <c r="I14" s="8">
        <f t="shared" si="0"/>
        <v>0.99614309889562669</v>
      </c>
      <c r="J14" s="7">
        <v>11233191.220000001</v>
      </c>
      <c r="K14" s="8">
        <f t="shared" si="1"/>
        <v>3.8569011043733978E-3</v>
      </c>
      <c r="L14" s="7">
        <v>2813526571.98</v>
      </c>
      <c r="M14" s="8">
        <f t="shared" si="2"/>
        <v>0.96602056620679166</v>
      </c>
      <c r="N14" s="7">
        <v>2388478851.4499998</v>
      </c>
      <c r="O14" s="8">
        <f t="shared" si="3"/>
        <v>0.8200810027633455</v>
      </c>
      <c r="P14" s="7">
        <v>2381381052.4499998</v>
      </c>
      <c r="Q14" s="8">
        <f t="shared" si="4"/>
        <v>0.8176439830184149</v>
      </c>
      <c r="R14" s="7">
        <v>2381381052.4499998</v>
      </c>
      <c r="S14" s="9">
        <f t="shared" si="5"/>
        <v>0.8176439830184149</v>
      </c>
    </row>
    <row r="15" spans="1:19" x14ac:dyDescent="0.25">
      <c r="A15" s="10"/>
      <c r="B15" s="11"/>
      <c r="C15" s="12"/>
      <c r="D15" s="10"/>
      <c r="E15" s="10"/>
      <c r="F15" s="11"/>
      <c r="G15" s="13">
        <f t="shared" ref="G15:R15" si="7">SUM(G13:G14)</f>
        <v>2916491380</v>
      </c>
      <c r="H15" s="13">
        <f t="shared" si="7"/>
        <v>2901258188.7800002</v>
      </c>
      <c r="I15" s="14">
        <f t="shared" si="0"/>
        <v>0.99477687768101686</v>
      </c>
      <c r="J15" s="13">
        <f t="shared" si="7"/>
        <v>15233191.220000001</v>
      </c>
      <c r="K15" s="14">
        <f t="shared" si="1"/>
        <v>5.2231223189831612E-3</v>
      </c>
      <c r="L15" s="13">
        <f t="shared" si="7"/>
        <v>2813526571.98</v>
      </c>
      <c r="M15" s="14">
        <f t="shared" si="2"/>
        <v>0.96469565837701876</v>
      </c>
      <c r="N15" s="13">
        <f t="shared" si="7"/>
        <v>2388478851.4499998</v>
      </c>
      <c r="O15" s="14">
        <f t="shared" si="3"/>
        <v>0.81895625264971628</v>
      </c>
      <c r="P15" s="13">
        <f t="shared" si="7"/>
        <v>2381381052.4499998</v>
      </c>
      <c r="Q15" s="14">
        <f t="shared" si="4"/>
        <v>0.81652257530416561</v>
      </c>
      <c r="R15" s="13">
        <f t="shared" si="7"/>
        <v>2381381052.4499998</v>
      </c>
      <c r="S15" s="15">
        <f t="shared" si="5"/>
        <v>0.81652257530416561</v>
      </c>
    </row>
    <row r="16" spans="1:19" ht="45" x14ac:dyDescent="0.25">
      <c r="A16" s="4" t="s">
        <v>19</v>
      </c>
      <c r="B16" s="5" t="s">
        <v>20</v>
      </c>
      <c r="C16" s="6" t="s">
        <v>41</v>
      </c>
      <c r="D16" s="4" t="s">
        <v>22</v>
      </c>
      <c r="E16" s="4" t="s">
        <v>42</v>
      </c>
      <c r="F16" s="5" t="s">
        <v>43</v>
      </c>
      <c r="G16" s="7">
        <v>37000000</v>
      </c>
      <c r="H16" s="7">
        <v>25628148</v>
      </c>
      <c r="I16" s="8">
        <f t="shared" si="0"/>
        <v>0.69265264864864862</v>
      </c>
      <c r="J16" s="7">
        <v>11371852</v>
      </c>
      <c r="K16" s="8">
        <f t="shared" si="1"/>
        <v>0.30734735135135133</v>
      </c>
      <c r="L16" s="7">
        <v>25628148</v>
      </c>
      <c r="M16" s="8">
        <f t="shared" si="2"/>
        <v>0.69265264864864862</v>
      </c>
      <c r="N16" s="7">
        <v>25628148</v>
      </c>
      <c r="O16" s="8">
        <f t="shared" si="3"/>
        <v>0.69265264864864862</v>
      </c>
      <c r="P16" s="7">
        <v>25628148</v>
      </c>
      <c r="Q16" s="8">
        <f t="shared" si="4"/>
        <v>0.69265264864864862</v>
      </c>
      <c r="R16" s="7">
        <v>25628148</v>
      </c>
      <c r="S16" s="9">
        <f t="shared" si="5"/>
        <v>0.69265264864864862</v>
      </c>
    </row>
    <row r="17" spans="1:19" x14ac:dyDescent="0.25">
      <c r="A17" s="10"/>
      <c r="B17" s="11"/>
      <c r="C17" s="12"/>
      <c r="D17" s="10"/>
      <c r="E17" s="10"/>
      <c r="F17" s="11"/>
      <c r="G17" s="13">
        <f t="shared" ref="G17:R17" si="8">+G16+G15+G12</f>
        <v>9212034382</v>
      </c>
      <c r="H17" s="13">
        <f t="shared" si="8"/>
        <v>9156174763.7800007</v>
      </c>
      <c r="I17" s="14">
        <f t="shared" si="0"/>
        <v>0.99393623428836231</v>
      </c>
      <c r="J17" s="13">
        <f t="shared" si="8"/>
        <v>55859618.219999999</v>
      </c>
      <c r="K17" s="14">
        <f t="shared" si="1"/>
        <v>6.0637657116377882E-3</v>
      </c>
      <c r="L17" s="13">
        <f t="shared" si="8"/>
        <v>8232617843.9799995</v>
      </c>
      <c r="M17" s="14">
        <f t="shared" si="2"/>
        <v>0.89368075525925661</v>
      </c>
      <c r="N17" s="13">
        <f t="shared" si="8"/>
        <v>7483269246.4499998</v>
      </c>
      <c r="O17" s="14">
        <f t="shared" si="3"/>
        <v>0.81233622630328561</v>
      </c>
      <c r="P17" s="13">
        <f t="shared" si="8"/>
        <v>7475048504.4499998</v>
      </c>
      <c r="Q17" s="14">
        <f t="shared" si="4"/>
        <v>0.81144383471429382</v>
      </c>
      <c r="R17" s="13">
        <f t="shared" si="8"/>
        <v>7475048504.4499998</v>
      </c>
      <c r="S17" s="15">
        <f t="shared" si="5"/>
        <v>0.81144383471429382</v>
      </c>
    </row>
    <row r="18" spans="1:19" ht="45" x14ac:dyDescent="0.25">
      <c r="A18" s="4" t="s">
        <v>19</v>
      </c>
      <c r="B18" s="5" t="s">
        <v>20</v>
      </c>
      <c r="C18" s="6" t="s">
        <v>44</v>
      </c>
      <c r="D18" s="4" t="s">
        <v>22</v>
      </c>
      <c r="E18" s="4" t="s">
        <v>23</v>
      </c>
      <c r="F18" s="5" t="s">
        <v>45</v>
      </c>
      <c r="G18" s="7">
        <v>2300000000</v>
      </c>
      <c r="H18" s="7">
        <v>2300000000</v>
      </c>
      <c r="I18" s="8">
        <f t="shared" si="0"/>
        <v>1</v>
      </c>
      <c r="J18" s="7">
        <v>0</v>
      </c>
      <c r="K18" s="8">
        <f t="shared" si="1"/>
        <v>0</v>
      </c>
      <c r="L18" s="7">
        <v>2137923053.48</v>
      </c>
      <c r="M18" s="8">
        <f t="shared" si="2"/>
        <v>0.92953176238260871</v>
      </c>
      <c r="N18" s="7">
        <v>1616524213</v>
      </c>
      <c r="O18" s="8">
        <f t="shared" si="3"/>
        <v>0.70283661434782607</v>
      </c>
      <c r="P18" s="7">
        <v>1616524213</v>
      </c>
      <c r="Q18" s="8">
        <f t="shared" si="4"/>
        <v>0.70283661434782607</v>
      </c>
      <c r="R18" s="7">
        <v>1616524213</v>
      </c>
      <c r="S18" s="9">
        <f t="shared" si="5"/>
        <v>0.70283661434782607</v>
      </c>
    </row>
    <row r="19" spans="1:19" ht="45" x14ac:dyDescent="0.25">
      <c r="A19" s="4" t="s">
        <v>19</v>
      </c>
      <c r="B19" s="5" t="s">
        <v>20</v>
      </c>
      <c r="C19" s="6" t="s">
        <v>44</v>
      </c>
      <c r="D19" s="4" t="s">
        <v>22</v>
      </c>
      <c r="E19" s="4" t="s">
        <v>46</v>
      </c>
      <c r="F19" s="5" t="s">
        <v>45</v>
      </c>
      <c r="G19" s="7">
        <v>6700000000</v>
      </c>
      <c r="H19" s="7">
        <v>6668199292</v>
      </c>
      <c r="I19" s="8">
        <f t="shared" si="0"/>
        <v>0.99525362567164177</v>
      </c>
      <c r="J19" s="7">
        <v>31800708</v>
      </c>
      <c r="K19" s="8">
        <f t="shared" si="1"/>
        <v>4.7463743283582089E-3</v>
      </c>
      <c r="L19" s="7">
        <v>6641362937.2200003</v>
      </c>
      <c r="M19" s="8">
        <f t="shared" si="2"/>
        <v>0.99124819958507471</v>
      </c>
      <c r="N19" s="7">
        <v>5303820497.3500004</v>
      </c>
      <c r="O19" s="8">
        <f t="shared" si="3"/>
        <v>0.79161499960447768</v>
      </c>
      <c r="P19" s="7">
        <v>5303820497.3500004</v>
      </c>
      <c r="Q19" s="8">
        <f t="shared" si="4"/>
        <v>0.79161499960447768</v>
      </c>
      <c r="R19" s="7">
        <v>5303820497.3500004</v>
      </c>
      <c r="S19" s="9">
        <f t="shared" si="5"/>
        <v>0.79161499960447768</v>
      </c>
    </row>
    <row r="20" spans="1:19" x14ac:dyDescent="0.25">
      <c r="A20" s="10"/>
      <c r="B20" s="11"/>
      <c r="C20" s="12"/>
      <c r="D20" s="10"/>
      <c r="E20" s="10"/>
      <c r="F20" s="11"/>
      <c r="G20" s="13">
        <f t="shared" ref="G20:R20" si="9">SUM(G18:G19)</f>
        <v>9000000000</v>
      </c>
      <c r="H20" s="13">
        <f t="shared" si="9"/>
        <v>8968199292</v>
      </c>
      <c r="I20" s="14">
        <f t="shared" si="0"/>
        <v>0.99646658799999999</v>
      </c>
      <c r="J20" s="13">
        <f t="shared" si="9"/>
        <v>31800708</v>
      </c>
      <c r="K20" s="14">
        <f t="shared" si="1"/>
        <v>3.5334120000000001E-3</v>
      </c>
      <c r="L20" s="13">
        <f t="shared" si="9"/>
        <v>8779285990.7000008</v>
      </c>
      <c r="M20" s="14">
        <f t="shared" si="2"/>
        <v>0.97547622118888899</v>
      </c>
      <c r="N20" s="13">
        <f t="shared" si="9"/>
        <v>6920344710.3500004</v>
      </c>
      <c r="O20" s="14">
        <f t="shared" si="3"/>
        <v>0.76892719003888899</v>
      </c>
      <c r="P20" s="13">
        <f t="shared" si="9"/>
        <v>6920344710.3500004</v>
      </c>
      <c r="Q20" s="14">
        <f t="shared" si="4"/>
        <v>0.76892719003888899</v>
      </c>
      <c r="R20" s="13">
        <f t="shared" si="9"/>
        <v>6920344710.3500004</v>
      </c>
      <c r="S20" s="15">
        <f t="shared" si="5"/>
        <v>0.76892719003888899</v>
      </c>
    </row>
    <row r="21" spans="1:19" x14ac:dyDescent="0.25">
      <c r="A21" s="10" t="s">
        <v>1</v>
      </c>
      <c r="B21" s="11" t="s">
        <v>1</v>
      </c>
      <c r="C21" s="12" t="s">
        <v>1</v>
      </c>
      <c r="D21" s="10" t="s">
        <v>1</v>
      </c>
      <c r="E21" s="10" t="s">
        <v>1</v>
      </c>
      <c r="F21" s="11" t="s">
        <v>1</v>
      </c>
      <c r="G21" s="13">
        <v>18212034382</v>
      </c>
      <c r="H21" s="13">
        <v>18124374055.779999</v>
      </c>
      <c r="I21" s="14">
        <f t="shared" si="0"/>
        <v>0.99518668126902721</v>
      </c>
      <c r="J21" s="13">
        <v>87660326.219999805</v>
      </c>
      <c r="K21" s="14">
        <f t="shared" si="1"/>
        <v>4.8133187309727212E-3</v>
      </c>
      <c r="L21" s="13">
        <v>17011903834.68</v>
      </c>
      <c r="M21" s="14">
        <f t="shared" si="2"/>
        <v>0.93410233463504999</v>
      </c>
      <c r="N21" s="13">
        <v>14403613956.799999</v>
      </c>
      <c r="O21" s="14">
        <f t="shared" si="3"/>
        <v>0.79088440394313764</v>
      </c>
      <c r="P21" s="13">
        <v>14395393214.799999</v>
      </c>
      <c r="Q21" s="14">
        <f t="shared" si="4"/>
        <v>0.79043301329519744</v>
      </c>
      <c r="R21" s="13">
        <v>14395393214.799999</v>
      </c>
      <c r="S21" s="15">
        <f t="shared" si="5"/>
        <v>0.79043301329519744</v>
      </c>
    </row>
    <row r="22" spans="1:19" ht="0" hidden="1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REP_EPG034_EjecucionPresupu (2)</vt:lpstr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Humberto Gómez Cifuentes</dc:creator>
  <cp:lastModifiedBy>Andrés Humberto Gómez Cifuentes</cp:lastModifiedBy>
  <cp:lastPrinted>2018-01-13T01:15:42Z</cp:lastPrinted>
  <dcterms:created xsi:type="dcterms:W3CDTF">2017-12-06T23:00:23Z</dcterms:created>
  <dcterms:modified xsi:type="dcterms:W3CDTF">2018-01-13T01:15:47Z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