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7\Octubre\"/>
    </mc:Choice>
  </mc:AlternateContent>
  <bookViews>
    <workbookView xWindow="0" yWindow="0" windowWidth="23970" windowHeight="9180"/>
  </bookViews>
  <sheets>
    <sheet name="REP_EPG034_EjecucionPresupuesta" sheetId="1" r:id="rId1"/>
  </sheets>
  <calcPr calcId="171027"/>
</workbook>
</file>

<file path=xl/calcChain.xml><?xml version="1.0" encoding="utf-8"?>
<calcChain xmlns="http://schemas.openxmlformats.org/spreadsheetml/2006/main">
  <c r="P26" i="1" l="1"/>
  <c r="N26" i="1"/>
  <c r="L26" i="1"/>
  <c r="J26" i="1"/>
  <c r="H26" i="1"/>
  <c r="F26" i="1"/>
  <c r="E26" i="1"/>
  <c r="P20" i="1" l="1"/>
  <c r="Q20" i="1" s="1"/>
  <c r="N20" i="1"/>
  <c r="O20" i="1" s="1"/>
  <c r="L20" i="1"/>
  <c r="M20" i="1" s="1"/>
  <c r="J20" i="1"/>
  <c r="K20" i="1" s="1"/>
  <c r="H20" i="1"/>
  <c r="I20" i="1" s="1"/>
  <c r="F20" i="1"/>
  <c r="G20" i="1" s="1"/>
  <c r="E20" i="1"/>
  <c r="Q34" i="1"/>
  <c r="Q31" i="1"/>
  <c r="Q30" i="1"/>
  <c r="Q24" i="1"/>
  <c r="Q19" i="1"/>
  <c r="Q18" i="1"/>
  <c r="Q13" i="1"/>
  <c r="Q12" i="1"/>
  <c r="Q11" i="1"/>
  <c r="Q10" i="1"/>
  <c r="Q9" i="1"/>
  <c r="Q8" i="1"/>
  <c r="O34" i="1"/>
  <c r="O31" i="1"/>
  <c r="O30" i="1"/>
  <c r="O24" i="1"/>
  <c r="O19" i="1"/>
  <c r="O18" i="1"/>
  <c r="O13" i="1"/>
  <c r="O12" i="1"/>
  <c r="O11" i="1"/>
  <c r="O10" i="1"/>
  <c r="O9" i="1"/>
  <c r="O8" i="1"/>
  <c r="M34" i="1"/>
  <c r="M31" i="1"/>
  <c r="M30" i="1"/>
  <c r="M24" i="1"/>
  <c r="M19" i="1"/>
  <c r="M18" i="1"/>
  <c r="M13" i="1"/>
  <c r="M12" i="1"/>
  <c r="M11" i="1"/>
  <c r="M10" i="1"/>
  <c r="M9" i="1"/>
  <c r="M8" i="1"/>
  <c r="K34" i="1"/>
  <c r="K31" i="1"/>
  <c r="K30" i="1"/>
  <c r="K24" i="1"/>
  <c r="K19" i="1"/>
  <c r="K18" i="1"/>
  <c r="K13" i="1"/>
  <c r="K12" i="1"/>
  <c r="K11" i="1"/>
  <c r="K10" i="1"/>
  <c r="K9" i="1"/>
  <c r="K8" i="1"/>
  <c r="I34" i="1"/>
  <c r="I31" i="1"/>
  <c r="I30" i="1"/>
  <c r="I24" i="1"/>
  <c r="I19" i="1"/>
  <c r="I18" i="1"/>
  <c r="I13" i="1"/>
  <c r="I12" i="1"/>
  <c r="I11" i="1"/>
  <c r="I10" i="1"/>
  <c r="I9" i="1"/>
  <c r="I8" i="1"/>
  <c r="P32" i="1"/>
  <c r="N32" i="1"/>
  <c r="L32" i="1"/>
  <c r="J32" i="1"/>
  <c r="K32" i="1" s="1"/>
  <c r="H32" i="1"/>
  <c r="F32" i="1"/>
  <c r="E32" i="1"/>
  <c r="P14" i="1"/>
  <c r="N14" i="1"/>
  <c r="O14" i="1" s="1"/>
  <c r="L14" i="1"/>
  <c r="J14" i="1"/>
  <c r="H14" i="1"/>
  <c r="F14" i="1"/>
  <c r="G14" i="1" s="1"/>
  <c r="E14" i="1"/>
  <c r="G34" i="1"/>
  <c r="G31" i="1"/>
  <c r="G30" i="1"/>
  <c r="G24" i="1"/>
  <c r="G19" i="1"/>
  <c r="G18" i="1"/>
  <c r="G13" i="1"/>
  <c r="G12" i="1"/>
  <c r="G11" i="1"/>
  <c r="G10" i="1"/>
  <c r="G9" i="1"/>
  <c r="G8" i="1"/>
  <c r="O32" i="1" l="1"/>
  <c r="K26" i="1"/>
  <c r="G26" i="1"/>
  <c r="O26" i="1"/>
  <c r="Q26" i="1"/>
  <c r="I26" i="1"/>
  <c r="I14" i="1"/>
  <c r="Q14" i="1"/>
  <c r="Q32" i="1"/>
  <c r="K14" i="1"/>
  <c r="M26" i="1"/>
  <c r="G32" i="1"/>
  <c r="M32" i="1"/>
  <c r="M14" i="1"/>
  <c r="I32" i="1"/>
</calcChain>
</file>

<file path=xl/sharedStrings.xml><?xml version="1.0" encoding="utf-8"?>
<sst xmlns="http://schemas.openxmlformats.org/spreadsheetml/2006/main" count="129" uniqueCount="58">
  <si>
    <t>Año Fiscal:</t>
  </si>
  <si>
    <t/>
  </si>
  <si>
    <t>Vigencia:</t>
  </si>
  <si>
    <t>Actual</t>
  </si>
  <si>
    <t>Periodo:</t>
  </si>
  <si>
    <t>Enero-Octubre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</si>
  <si>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</si>
  <si>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</si>
  <si>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</si>
  <si>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</si>
  <si>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</si>
  <si>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</si>
  <si>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</si>
  <si>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</si>
  <si>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</si>
  <si>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</si>
  <si>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</si>
  <si>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</si>
  <si>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</si>
  <si>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</si>
  <si>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</si>
  <si>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</si>
  <si>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</si>
  <si>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</si>
  <si>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</si>
  <si>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</si>
  <si>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</si>
  <si>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</si>
  <si>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</si>
  <si>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C-0304-1000-1</t>
  </si>
  <si>
    <t>FORTALECIMIENTO DE LA CONTRATACIÓN PÚBLICA NACIONAL</t>
  </si>
  <si>
    <t>14</t>
  </si>
  <si>
    <t>Colombia Compra Eficiente 
Ejecución Presupuestal a 31/10/2017</t>
  </si>
  <si>
    <t>Funcionamiento</t>
  </si>
  <si>
    <t>Gastos de Personal</t>
  </si>
  <si>
    <t>Rubro</t>
  </si>
  <si>
    <t>Fuente</t>
  </si>
  <si>
    <t>Descripción</t>
  </si>
  <si>
    <t>Apr. Vigente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</si>
  <si>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</si>
  <si>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</si>
  <si>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</si>
  <si>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</si>
  <si>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</si>
  <si>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</si>
  <si>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</si>
  <si>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Orden de Pago</t>
  </si>
  <si>
    <t>% Orden de pago</t>
  </si>
  <si>
    <t>Pago</t>
  </si>
  <si>
    <t>% Pago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</si>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</sst>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 applyFont="1" applyFill="1" applyBorder="1"/>
    <xf numFmtId="0" fontId="2" fillId="0" borderId="2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164" fontId="2" fillId="0" borderId="2" xfId="0" applyNumberFormat="1" applyFont="1" applyFill="1" applyBorder="1" applyAlignment="1">
      <alignment horizontal="right" vertical="center" wrapText="1" readingOrder="1"/>
    </xf>
    <xf numFmtId="10" fontId="2" fillId="0" borderId="2" xfId="1" applyNumberFormat="1" applyFont="1" applyFill="1" applyBorder="1" applyAlignment="1">
      <alignment horizontal="center" vertical="center" wrapText="1" readingOrder="1"/>
    </xf>
    <xf numFmtId="164" fontId="3" fillId="2" borderId="2" xfId="0" applyNumberFormat="1" applyFont="1" applyFill="1" applyBorder="1" applyAlignment="1">
      <alignment horizontal="right" vertical="center" wrapText="1" readingOrder="1"/>
    </xf>
    <xf numFmtId="10" fontId="3" fillId="2" borderId="2" xfId="1" applyNumberFormat="1" applyFont="1" applyFill="1" applyBorder="1" applyAlignment="1">
      <alignment horizontal="center" vertical="center" wrapText="1" readingOrder="1"/>
    </xf>
    <xf numFmtId="164" fontId="2" fillId="0" borderId="3" xfId="0" applyNumberFormat="1" applyFont="1" applyFill="1" applyBorder="1" applyAlignment="1">
      <alignment horizontal="right" vertical="center" wrapText="1" readingOrder="1"/>
    </xf>
    <xf numFmtId="10" fontId="2" fillId="0" borderId="3" xfId="1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Fill="1" applyBorder="1" applyAlignment="1">
      <alignment horizontal="right" vertical="center" wrapText="1" readingOrder="1"/>
    </xf>
    <xf numFmtId="10" fontId="2" fillId="0" borderId="0" xfId="1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10" fontId="4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2" applyNumberFormat="1" applyFont="1" applyFill="1" applyBorder="1" applyAlignment="1">
      <alignment horizontal="center" vertical="center" wrapText="1" readingOrder="1"/>
    </xf>
    <xf numFmtId="0" fontId="3" fillId="2" borderId="2" xfId="2" applyNumberFormat="1" applyFont="1" applyFill="1" applyBorder="1" applyAlignment="1">
      <alignment horizontal="center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2" fillId="0" borderId="3" xfId="2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3" fillId="2" borderId="4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vertical="center" wrapText="1" readingOrder="1"/>
    </xf>
    <xf numFmtId="0" fontId="4" fillId="0" borderId="0" xfId="2" applyNumberFormat="1" applyFont="1" applyFill="1" applyBorder="1" applyAlignment="1">
      <alignment vertical="center" wrapText="1" readingOrder="1"/>
    </xf>
    <xf numFmtId="164" fontId="3" fillId="2" borderId="4" xfId="0" applyNumberFormat="1" applyFont="1" applyFill="1" applyBorder="1" applyAlignment="1">
      <alignment horizontal="right" vertical="center" wrapText="1" readingOrder="1"/>
    </xf>
    <xf numFmtId="10" fontId="3" fillId="2" borderId="4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vertical="center" wrapText="1"/>
    </xf>
    <xf numFmtId="10" fontId="5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10" fontId="5" fillId="0" borderId="2" xfId="1" applyNumberFormat="1" applyFont="1" applyFill="1" applyBorder="1" applyAlignment="1">
      <alignment horizontal="center" vertical="center" wrapText="1"/>
    </xf>
    <xf numFmtId="10" fontId="3" fillId="2" borderId="2" xfId="1" applyNumberFormat="1" applyFont="1" applyFill="1" applyBorder="1" applyAlignment="1">
      <alignment horizontal="center" vertical="center" wrapText="1"/>
    </xf>
    <xf numFmtId="10" fontId="5" fillId="0" borderId="3" xfId="1" applyNumberFormat="1" applyFont="1" applyFill="1" applyBorder="1" applyAlignment="1">
      <alignment horizontal="center" vertical="center" wrapText="1"/>
    </xf>
    <xf numFmtId="10" fontId="3" fillId="2" borderId="4" xfId="1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left" vertical="center" wrapText="1" readingOrder="1"/>
    </xf>
    <xf numFmtId="0" fontId="4" fillId="0" borderId="0" xfId="2" applyNumberFormat="1" applyFont="1" applyFill="1" applyBorder="1" applyAlignment="1">
      <alignment horizontal="left" vertical="center" wrapText="1" readingOrder="1"/>
    </xf>
    <xf numFmtId="0" fontId="3" fillId="2" borderId="4" xfId="2" applyNumberFormat="1" applyFont="1" applyFill="1" applyBorder="1" applyAlignment="1">
      <alignment horizontal="left" vertical="center" wrapText="1" readingOrder="1"/>
    </xf>
    <xf numFmtId="0" fontId="4" fillId="0" borderId="1" xfId="2" applyNumberFormat="1" applyFont="1" applyFill="1" applyBorder="1" applyAlignment="1">
      <alignment horizontal="center" vertical="center" wrapText="1" readingOrder="1"/>
    </xf>
    <xf numFmtId="0" fontId="4" fillId="0" borderId="2" xfId="2" applyNumberFormat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581025</xdr:colOff>
      <xdr:row>0</xdr:row>
      <xdr:rowOff>85725</xdr:rowOff>
    </xdr:from>
    <xdr:to>
      <xdr:col>16</xdr:col>
      <xdr:colOff>12560</xdr:colOff>
      <xdr:row>2</xdr:row>
      <xdr:rowOff>218200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E0ADEE12-4D5E-4FE8-9ECB-AB4A82369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85725"/>
          <a:ext cx="2260460" cy="41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tabSelected="1" topLeftCell="B1" workbookViewId="0">
      <selection activeCell="H19" sqref="H19"/>
    </sheetView>
  </sheetViews>
  <sheetFormatPr baseColWidth="10" defaultRowHeight="11.25" x14ac:dyDescent="0.25"/>
  <cols>
    <col min="1" max="1" width="11.42578125" style="32" bestFit="1" customWidth="1"/>
    <col min="2" max="2" width="7.28515625" style="32" bestFit="1" customWidth="1"/>
    <col min="3" max="3" width="4" style="32" bestFit="1" customWidth="1"/>
    <col min="4" max="4" width="27.5703125" style="32" customWidth="1"/>
    <col min="5" max="6" width="15.140625" style="32" bestFit="1" customWidth="1"/>
    <col min="7" max="7" width="7.140625" style="33" bestFit="1" customWidth="1"/>
    <col min="8" max="8" width="13" style="32" bestFit="1" customWidth="1"/>
    <col min="9" max="9" width="7.140625" style="33" bestFit="1" customWidth="1"/>
    <col min="10" max="10" width="15.140625" style="32" bestFit="1" customWidth="1"/>
    <col min="11" max="11" width="7.140625" style="33" bestFit="1" customWidth="1"/>
    <col min="12" max="12" width="15.140625" style="32" bestFit="1" customWidth="1"/>
    <col min="13" max="13" width="7.140625" style="33" bestFit="1" customWidth="1"/>
    <col min="14" max="14" width="15.140625" style="32" bestFit="1" customWidth="1"/>
    <col min="15" max="15" width="12.140625" style="33" customWidth="1"/>
    <col min="16" max="16" width="15.140625" style="32" bestFit="1" customWidth="1"/>
    <col min="17" max="17" width="7.140625" style="33" bestFit="1" customWidth="1"/>
    <col min="18" max="18" width="13.42578125" style="32" customWidth="1"/>
    <col min="19" max="16384" width="11.42578125" style="32"/>
  </cols>
  <sheetData>
    <row r="1" spans="1:17" x14ac:dyDescent="0.25">
      <c r="A1" s="15" t="s">
        <v>0</v>
      </c>
      <c r="B1" s="15">
        <v>2017</v>
      </c>
      <c r="C1" s="42" t="s">
        <v>32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 t="s">
        <v>1</v>
      </c>
      <c r="O1" s="43"/>
      <c r="P1" s="43"/>
      <c r="Q1" s="43"/>
    </row>
    <row r="2" spans="1:17" x14ac:dyDescent="0.25">
      <c r="A2" s="16" t="s">
        <v>2</v>
      </c>
      <c r="B2" s="16" t="s">
        <v>3</v>
      </c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2.5" x14ac:dyDescent="0.25">
      <c r="A3" s="17" t="s">
        <v>4</v>
      </c>
      <c r="B3" s="17" t="s">
        <v>5</v>
      </c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x14ac:dyDescent="0.25">
      <c r="A4" s="18"/>
      <c r="B4" s="18"/>
      <c r="C4" s="18"/>
      <c r="D4" s="19"/>
      <c r="E4" s="19"/>
      <c r="F4" s="19"/>
      <c r="G4" s="20"/>
      <c r="H4" s="19"/>
      <c r="I4" s="20"/>
      <c r="J4" s="19"/>
      <c r="K4" s="20"/>
      <c r="L4" s="19"/>
      <c r="M4" s="20"/>
      <c r="N4" s="19"/>
      <c r="O4" s="20"/>
      <c r="P4" s="19"/>
    </row>
    <row r="5" spans="1:17" x14ac:dyDescent="0.25">
      <c r="A5" s="40" t="s">
        <v>33</v>
      </c>
      <c r="B5" s="4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34"/>
    </row>
    <row r="6" spans="1:17" x14ac:dyDescent="0.25">
      <c r="A6" s="40" t="s">
        <v>34</v>
      </c>
      <c r="B6" s="40"/>
      <c r="C6" s="4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34"/>
    </row>
    <row r="7" spans="1:17" ht="22.5" x14ac:dyDescent="0.25">
      <c r="A7" s="22" t="s">
        <v>35</v>
      </c>
      <c r="B7" s="22" t="s">
        <v>36</v>
      </c>
      <c r="C7" s="22" t="s">
        <v>6</v>
      </c>
      <c r="D7" s="22" t="s">
        <v>37</v>
      </c>
      <c r="E7" s="22" t="s">
        <v>38</v>
      </c>
      <c r="F7" s="22" t="s">
        <v>7</v>
      </c>
      <c r="G7" s="22" t="s">
        <v>39</v>
      </c>
      <c r="H7" s="22" t="s">
        <v>40</v>
      </c>
      <c r="I7" s="22" t="s">
        <v>41</v>
      </c>
      <c r="J7" s="22" t="s">
        <v>42</v>
      </c>
      <c r="K7" s="22" t="s">
        <v>43</v>
      </c>
      <c r="L7" s="22" t="s">
        <v>44</v>
      </c>
      <c r="M7" s="22" t="s">
        <v>45</v>
      </c>
      <c r="N7" s="22" t="s">
        <v>46</v>
      </c>
      <c r="O7" s="22" t="s">
        <v>47</v>
      </c>
      <c r="P7" s="22" t="s">
        <v>48</v>
      </c>
      <c r="Q7" s="22" t="s">
        <v>49</v>
      </c>
    </row>
    <row r="8" spans="1:17" x14ac:dyDescent="0.25">
      <c r="A8" s="1" t="s">
        <v>8</v>
      </c>
      <c r="B8" s="2" t="s">
        <v>9</v>
      </c>
      <c r="C8" s="2" t="s">
        <v>10</v>
      </c>
      <c r="D8" s="3" t="s">
        <v>11</v>
      </c>
      <c r="E8" s="4">
        <v>2369137320</v>
      </c>
      <c r="F8" s="4">
        <v>2369137320</v>
      </c>
      <c r="G8" s="5">
        <f>+F8/E8</f>
        <v>1</v>
      </c>
      <c r="H8" s="4">
        <v>0</v>
      </c>
      <c r="I8" s="5">
        <f>+H8/E8</f>
        <v>0</v>
      </c>
      <c r="J8" s="4">
        <v>2058909387</v>
      </c>
      <c r="K8" s="5">
        <f>+J8/E8</f>
        <v>0.86905447380314793</v>
      </c>
      <c r="L8" s="4">
        <v>2058039165</v>
      </c>
      <c r="M8" s="5">
        <f>+L8/E8</f>
        <v>0.86868715782164962</v>
      </c>
      <c r="N8" s="4">
        <v>2058039165</v>
      </c>
      <c r="O8" s="5">
        <f>+N8/E8</f>
        <v>0.86868715782164962</v>
      </c>
      <c r="P8" s="4">
        <v>2058039165</v>
      </c>
      <c r="Q8" s="35">
        <f>+P8/E8</f>
        <v>0.86868715782164962</v>
      </c>
    </row>
    <row r="9" spans="1:17" x14ac:dyDescent="0.25">
      <c r="A9" s="1" t="s">
        <v>12</v>
      </c>
      <c r="B9" s="2" t="s">
        <v>9</v>
      </c>
      <c r="C9" s="2" t="s">
        <v>10</v>
      </c>
      <c r="D9" s="3" t="s">
        <v>13</v>
      </c>
      <c r="E9" s="4">
        <v>546330564</v>
      </c>
      <c r="F9" s="4">
        <v>535314048</v>
      </c>
      <c r="G9" s="5">
        <f t="shared" ref="G9:G34" si="0">+F9/E9</f>
        <v>0.97983543897060832</v>
      </c>
      <c r="H9" s="4">
        <v>11016516</v>
      </c>
      <c r="I9" s="5">
        <f t="shared" ref="I9:I34" si="1">+H9/E9</f>
        <v>2.0164561029391723E-2</v>
      </c>
      <c r="J9" s="4">
        <v>419724457</v>
      </c>
      <c r="K9" s="5">
        <f t="shared" ref="K9:K34" si="2">+J9/E9</f>
        <v>0.76826098457123848</v>
      </c>
      <c r="L9" s="4">
        <v>419724457</v>
      </c>
      <c r="M9" s="5">
        <f t="shared" ref="M9:M34" si="3">+L9/E9</f>
        <v>0.76826098457123848</v>
      </c>
      <c r="N9" s="4">
        <v>419724457</v>
      </c>
      <c r="O9" s="5">
        <f t="shared" ref="O9:O34" si="4">+N9/E9</f>
        <v>0.76826098457123848</v>
      </c>
      <c r="P9" s="4">
        <v>419724457</v>
      </c>
      <c r="Q9" s="35">
        <f t="shared" ref="Q9:Q34" si="5">+P9/E9</f>
        <v>0.76826098457123848</v>
      </c>
    </row>
    <row r="10" spans="1:17" x14ac:dyDescent="0.25">
      <c r="A10" s="1" t="s">
        <v>14</v>
      </c>
      <c r="B10" s="2" t="s">
        <v>9</v>
      </c>
      <c r="C10" s="2" t="s">
        <v>10</v>
      </c>
      <c r="D10" s="3" t="s">
        <v>15</v>
      </c>
      <c r="E10" s="4">
        <v>727970913</v>
      </c>
      <c r="F10" s="4">
        <v>696175920</v>
      </c>
      <c r="G10" s="5">
        <f t="shared" si="0"/>
        <v>0.95632381399832112</v>
      </c>
      <c r="H10" s="4">
        <v>31794993</v>
      </c>
      <c r="I10" s="5">
        <f t="shared" si="1"/>
        <v>4.3676186001678892E-2</v>
      </c>
      <c r="J10" s="4">
        <v>440751479</v>
      </c>
      <c r="K10" s="5">
        <f t="shared" si="2"/>
        <v>0.60545204640614536</v>
      </c>
      <c r="L10" s="4">
        <v>428701264</v>
      </c>
      <c r="M10" s="5">
        <f t="shared" si="3"/>
        <v>0.58889889189844591</v>
      </c>
      <c r="N10" s="4">
        <v>415028716</v>
      </c>
      <c r="O10" s="5">
        <f t="shared" si="4"/>
        <v>0.5701171689534249</v>
      </c>
      <c r="P10" s="4">
        <v>415028716</v>
      </c>
      <c r="Q10" s="35">
        <f t="shared" si="5"/>
        <v>0.5701171689534249</v>
      </c>
    </row>
    <row r="11" spans="1:17" ht="22.5" x14ac:dyDescent="0.25">
      <c r="A11" s="1" t="s">
        <v>16</v>
      </c>
      <c r="B11" s="2" t="s">
        <v>9</v>
      </c>
      <c r="C11" s="2" t="s">
        <v>10</v>
      </c>
      <c r="D11" s="3" t="s">
        <v>17</v>
      </c>
      <c r="E11" s="4">
        <v>120000000</v>
      </c>
      <c r="F11" s="4">
        <v>120000000</v>
      </c>
      <c r="G11" s="5">
        <f t="shared" si="0"/>
        <v>1</v>
      </c>
      <c r="H11" s="4">
        <v>0</v>
      </c>
      <c r="I11" s="5">
        <f t="shared" si="1"/>
        <v>0</v>
      </c>
      <c r="J11" s="4">
        <v>120000000</v>
      </c>
      <c r="K11" s="5">
        <f t="shared" si="2"/>
        <v>1</v>
      </c>
      <c r="L11" s="4">
        <v>120000000</v>
      </c>
      <c r="M11" s="5">
        <f t="shared" si="3"/>
        <v>1</v>
      </c>
      <c r="N11" s="4">
        <v>120000000</v>
      </c>
      <c r="O11" s="5">
        <f t="shared" si="4"/>
        <v>1</v>
      </c>
      <c r="P11" s="4">
        <v>120000000</v>
      </c>
      <c r="Q11" s="35">
        <f t="shared" si="5"/>
        <v>1</v>
      </c>
    </row>
    <row r="12" spans="1:17" ht="22.5" x14ac:dyDescent="0.25">
      <c r="A12" s="1" t="s">
        <v>18</v>
      </c>
      <c r="B12" s="2" t="s">
        <v>9</v>
      </c>
      <c r="C12" s="2" t="s">
        <v>10</v>
      </c>
      <c r="D12" s="3" t="s">
        <v>19</v>
      </c>
      <c r="E12" s="4">
        <v>973472600</v>
      </c>
      <c r="F12" s="4">
        <v>969251208</v>
      </c>
      <c r="G12" s="5">
        <f t="shared" si="0"/>
        <v>0.99566357389000981</v>
      </c>
      <c r="H12" s="4">
        <v>4221392</v>
      </c>
      <c r="I12" s="5">
        <f t="shared" si="1"/>
        <v>4.3364261099901524E-3</v>
      </c>
      <c r="J12" s="4">
        <v>948744807</v>
      </c>
      <c r="K12" s="5">
        <f t="shared" si="2"/>
        <v>0.97459836774039654</v>
      </c>
      <c r="L12" s="4">
        <v>680484591</v>
      </c>
      <c r="M12" s="5">
        <f t="shared" si="3"/>
        <v>0.69902798599570237</v>
      </c>
      <c r="N12" s="4">
        <v>676151191</v>
      </c>
      <c r="O12" s="5">
        <f t="shared" si="4"/>
        <v>0.69457649963645618</v>
      </c>
      <c r="P12" s="4">
        <v>676151191</v>
      </c>
      <c r="Q12" s="35">
        <f t="shared" si="5"/>
        <v>0.69457649963645618</v>
      </c>
    </row>
    <row r="13" spans="1:17" ht="33.75" x14ac:dyDescent="0.25">
      <c r="A13" s="1" t="s">
        <v>20</v>
      </c>
      <c r="B13" s="2" t="s">
        <v>9</v>
      </c>
      <c r="C13" s="2" t="s">
        <v>10</v>
      </c>
      <c r="D13" s="3" t="s">
        <v>21</v>
      </c>
      <c r="E13" s="4">
        <v>1054631605</v>
      </c>
      <c r="F13" s="4">
        <v>1054631605</v>
      </c>
      <c r="G13" s="5">
        <f t="shared" si="0"/>
        <v>1</v>
      </c>
      <c r="H13" s="4">
        <v>0</v>
      </c>
      <c r="I13" s="5">
        <f t="shared" si="1"/>
        <v>0</v>
      </c>
      <c r="J13" s="4">
        <v>906166816</v>
      </c>
      <c r="K13" s="5">
        <f t="shared" si="2"/>
        <v>0.85922592467727155</v>
      </c>
      <c r="L13" s="4">
        <v>906166816</v>
      </c>
      <c r="M13" s="5">
        <f t="shared" si="3"/>
        <v>0.85922592467727155</v>
      </c>
      <c r="N13" s="4">
        <v>906166816</v>
      </c>
      <c r="O13" s="5">
        <f t="shared" si="4"/>
        <v>0.85922592467727155</v>
      </c>
      <c r="P13" s="4">
        <v>906166816</v>
      </c>
      <c r="Q13" s="35">
        <f t="shared" si="5"/>
        <v>0.85922592467727155</v>
      </c>
    </row>
    <row r="14" spans="1:17" x14ac:dyDescent="0.25">
      <c r="A14" s="39" t="s">
        <v>50</v>
      </c>
      <c r="B14" s="39"/>
      <c r="C14" s="39"/>
      <c r="D14" s="39"/>
      <c r="E14" s="6">
        <f>SUM(E8:E13)</f>
        <v>5791543002</v>
      </c>
      <c r="F14" s="6">
        <f>SUM(F8:F13)</f>
        <v>5744510101</v>
      </c>
      <c r="G14" s="7">
        <f t="shared" si="0"/>
        <v>0.99187903793794541</v>
      </c>
      <c r="H14" s="6">
        <f>SUM(H8:H13)</f>
        <v>47032901</v>
      </c>
      <c r="I14" s="7">
        <f t="shared" si="1"/>
        <v>8.1209620620546329E-3</v>
      </c>
      <c r="J14" s="6">
        <f>SUM(J8:J13)</f>
        <v>4894296946</v>
      </c>
      <c r="K14" s="7">
        <f t="shared" si="2"/>
        <v>0.84507650971595083</v>
      </c>
      <c r="L14" s="6">
        <f>SUM(L8:L13)</f>
        <v>4613116293</v>
      </c>
      <c r="M14" s="7">
        <f t="shared" si="3"/>
        <v>0.79652629556699261</v>
      </c>
      <c r="N14" s="6">
        <f>SUM(N8:N13)</f>
        <v>4595110345</v>
      </c>
      <c r="O14" s="7">
        <f t="shared" si="4"/>
        <v>0.79341728852106697</v>
      </c>
      <c r="P14" s="6">
        <f>SUM(P8:P13)</f>
        <v>4595110345</v>
      </c>
      <c r="Q14" s="36">
        <f t="shared" si="5"/>
        <v>0.79341728852106697</v>
      </c>
    </row>
    <row r="15" spans="1:17" x14ac:dyDescent="0.25">
      <c r="A15" s="23"/>
      <c r="B15" s="23"/>
      <c r="C15" s="24"/>
      <c r="D15" s="14"/>
      <c r="E15" s="8"/>
      <c r="F15" s="8"/>
      <c r="G15" s="9"/>
      <c r="H15" s="8"/>
      <c r="I15" s="9"/>
      <c r="J15" s="8"/>
      <c r="K15" s="9"/>
      <c r="L15" s="8"/>
      <c r="M15" s="9"/>
      <c r="N15" s="8"/>
      <c r="O15" s="9"/>
      <c r="P15" s="8"/>
      <c r="Q15" s="37"/>
    </row>
    <row r="16" spans="1:17" x14ac:dyDescent="0.25">
      <c r="A16" s="40" t="s">
        <v>51</v>
      </c>
      <c r="B16" s="40"/>
      <c r="C16" s="40"/>
      <c r="D16" s="25"/>
      <c r="E16" s="10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</row>
    <row r="17" spans="1:17" ht="22.5" x14ac:dyDescent="0.25">
      <c r="A17" s="26" t="s">
        <v>35</v>
      </c>
      <c r="B17" s="26" t="s">
        <v>36</v>
      </c>
      <c r="C17" s="26" t="s">
        <v>6</v>
      </c>
      <c r="D17" s="26" t="s">
        <v>37</v>
      </c>
      <c r="E17" s="26" t="s">
        <v>38</v>
      </c>
      <c r="F17" s="26" t="s">
        <v>7</v>
      </c>
      <c r="G17" s="26" t="s">
        <v>39</v>
      </c>
      <c r="H17" s="26" t="s">
        <v>40</v>
      </c>
      <c r="I17" s="26" t="s">
        <v>41</v>
      </c>
      <c r="J17" s="26" t="s">
        <v>42</v>
      </c>
      <c r="K17" s="26" t="s">
        <v>43</v>
      </c>
      <c r="L17" s="26" t="s">
        <v>44</v>
      </c>
      <c r="M17" s="26" t="s">
        <v>45</v>
      </c>
      <c r="N17" s="26" t="s">
        <v>46</v>
      </c>
      <c r="O17" s="26" t="s">
        <v>47</v>
      </c>
      <c r="P17" s="26" t="s">
        <v>48</v>
      </c>
      <c r="Q17" s="26" t="s">
        <v>49</v>
      </c>
    </row>
    <row r="18" spans="1:17" x14ac:dyDescent="0.25">
      <c r="A18" s="1" t="s">
        <v>22</v>
      </c>
      <c r="B18" s="2" t="s">
        <v>9</v>
      </c>
      <c r="C18" s="2" t="s">
        <v>10</v>
      </c>
      <c r="D18" s="3" t="s">
        <v>23</v>
      </c>
      <c r="E18" s="4">
        <v>4000000</v>
      </c>
      <c r="F18" s="4">
        <v>0</v>
      </c>
      <c r="G18" s="5">
        <f t="shared" si="0"/>
        <v>0</v>
      </c>
      <c r="H18" s="4">
        <v>4000000</v>
      </c>
      <c r="I18" s="5">
        <f t="shared" si="1"/>
        <v>1</v>
      </c>
      <c r="J18" s="4">
        <v>0</v>
      </c>
      <c r="K18" s="5">
        <f t="shared" si="2"/>
        <v>0</v>
      </c>
      <c r="L18" s="4">
        <v>0</v>
      </c>
      <c r="M18" s="5">
        <f t="shared" si="3"/>
        <v>0</v>
      </c>
      <c r="N18" s="4">
        <v>0</v>
      </c>
      <c r="O18" s="5">
        <f t="shared" si="4"/>
        <v>0</v>
      </c>
      <c r="P18" s="4">
        <v>0</v>
      </c>
      <c r="Q18" s="35">
        <f t="shared" si="5"/>
        <v>0</v>
      </c>
    </row>
    <row r="19" spans="1:17" ht="22.5" x14ac:dyDescent="0.25">
      <c r="A19" s="1" t="s">
        <v>24</v>
      </c>
      <c r="B19" s="2" t="s">
        <v>9</v>
      </c>
      <c r="C19" s="2" t="s">
        <v>10</v>
      </c>
      <c r="D19" s="3" t="s">
        <v>25</v>
      </c>
      <c r="E19" s="4">
        <v>2912491380</v>
      </c>
      <c r="F19" s="4">
        <v>2884153758.7800002</v>
      </c>
      <c r="G19" s="5">
        <f t="shared" si="0"/>
        <v>0.99027031584896918</v>
      </c>
      <c r="H19" s="4">
        <v>28337621.219999999</v>
      </c>
      <c r="I19" s="5">
        <f t="shared" si="1"/>
        <v>9.7296841510308603E-3</v>
      </c>
      <c r="J19" s="4">
        <v>2790669555.98</v>
      </c>
      <c r="K19" s="5">
        <f t="shared" si="2"/>
        <v>0.95817264049035578</v>
      </c>
      <c r="L19" s="4">
        <v>2248084715.3000002</v>
      </c>
      <c r="M19" s="5">
        <f t="shared" si="3"/>
        <v>0.77187686485101292</v>
      </c>
      <c r="N19" s="4">
        <v>2247400715.3000002</v>
      </c>
      <c r="O19" s="5">
        <f t="shared" si="4"/>
        <v>0.77164201437052848</v>
      </c>
      <c r="P19" s="4">
        <v>2247400715.3000002</v>
      </c>
      <c r="Q19" s="35">
        <f t="shared" si="5"/>
        <v>0.77164201437052848</v>
      </c>
    </row>
    <row r="20" spans="1:17" x14ac:dyDescent="0.25">
      <c r="A20" s="39" t="s">
        <v>52</v>
      </c>
      <c r="B20" s="39"/>
      <c r="C20" s="39"/>
      <c r="D20" s="39"/>
      <c r="E20" s="6">
        <f>SUM(E18:E19)</f>
        <v>2916491380</v>
      </c>
      <c r="F20" s="6">
        <f t="shared" ref="F20:P20" si="6">SUM(F18:F19)</f>
        <v>2884153758.7800002</v>
      </c>
      <c r="G20" s="7">
        <f t="shared" si="0"/>
        <v>0.98891214922089032</v>
      </c>
      <c r="H20" s="6">
        <f t="shared" si="6"/>
        <v>32337621.219999999</v>
      </c>
      <c r="I20" s="7">
        <f t="shared" si="1"/>
        <v>1.1087850779109794E-2</v>
      </c>
      <c r="J20" s="6">
        <f t="shared" si="6"/>
        <v>2790669555.98</v>
      </c>
      <c r="K20" s="7">
        <f t="shared" si="2"/>
        <v>0.95685849617700569</v>
      </c>
      <c r="L20" s="6">
        <f t="shared" si="6"/>
        <v>2248084715.3000002</v>
      </c>
      <c r="M20" s="7">
        <f t="shared" si="3"/>
        <v>0.77081822724262605</v>
      </c>
      <c r="N20" s="6">
        <f t="shared" si="6"/>
        <v>2247400715.3000002</v>
      </c>
      <c r="O20" s="7">
        <f t="shared" si="4"/>
        <v>0.77058369886215816</v>
      </c>
      <c r="P20" s="6">
        <f t="shared" si="6"/>
        <v>2247400715.3000002</v>
      </c>
      <c r="Q20" s="36">
        <f t="shared" si="5"/>
        <v>0.77058369886215816</v>
      </c>
    </row>
    <row r="21" spans="1:17" x14ac:dyDescent="0.25">
      <c r="A21" s="23"/>
      <c r="B21" s="23"/>
      <c r="C21" s="24"/>
      <c r="D21" s="23"/>
      <c r="E21" s="8"/>
      <c r="F21" s="8"/>
      <c r="G21" s="9"/>
      <c r="H21" s="8"/>
      <c r="I21" s="9"/>
      <c r="J21" s="8"/>
      <c r="K21" s="9"/>
      <c r="L21" s="8"/>
      <c r="M21" s="9"/>
      <c r="N21" s="8"/>
      <c r="O21" s="9"/>
      <c r="P21" s="8"/>
      <c r="Q21" s="37"/>
    </row>
    <row r="22" spans="1:17" x14ac:dyDescent="0.25">
      <c r="A22" s="40" t="s">
        <v>53</v>
      </c>
      <c r="B22" s="40"/>
      <c r="C22" s="27"/>
      <c r="D22" s="28"/>
      <c r="E22" s="10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</row>
    <row r="23" spans="1:17" ht="22.5" x14ac:dyDescent="0.25">
      <c r="A23" s="26" t="s">
        <v>35</v>
      </c>
      <c r="B23" s="26" t="s">
        <v>36</v>
      </c>
      <c r="C23" s="26" t="s">
        <v>6</v>
      </c>
      <c r="D23" s="26" t="s">
        <v>37</v>
      </c>
      <c r="E23" s="26" t="s">
        <v>38</v>
      </c>
      <c r="F23" s="26" t="s">
        <v>7</v>
      </c>
      <c r="G23" s="26" t="s">
        <v>39</v>
      </c>
      <c r="H23" s="26" t="s">
        <v>40</v>
      </c>
      <c r="I23" s="26" t="s">
        <v>41</v>
      </c>
      <c r="J23" s="26" t="s">
        <v>42</v>
      </c>
      <c r="K23" s="26" t="s">
        <v>43</v>
      </c>
      <c r="L23" s="26" t="s">
        <v>44</v>
      </c>
      <c r="M23" s="26" t="s">
        <v>45</v>
      </c>
      <c r="N23" s="26" t="s">
        <v>46</v>
      </c>
      <c r="O23" s="26" t="s">
        <v>47</v>
      </c>
      <c r="P23" s="26" t="s">
        <v>48</v>
      </c>
      <c r="Q23" s="26" t="s">
        <v>49</v>
      </c>
    </row>
    <row r="24" spans="1:17" x14ac:dyDescent="0.25">
      <c r="A24" s="1" t="s">
        <v>26</v>
      </c>
      <c r="B24" s="2" t="s">
        <v>9</v>
      </c>
      <c r="C24" s="2" t="s">
        <v>27</v>
      </c>
      <c r="D24" s="3" t="s">
        <v>28</v>
      </c>
      <c r="E24" s="4">
        <v>37000000</v>
      </c>
      <c r="F24" s="4">
        <v>25628148</v>
      </c>
      <c r="G24" s="5">
        <f t="shared" si="0"/>
        <v>0.69265264864864862</v>
      </c>
      <c r="H24" s="4">
        <v>11371852</v>
      </c>
      <c r="I24" s="5">
        <f t="shared" si="1"/>
        <v>0.30734735135135133</v>
      </c>
      <c r="J24" s="4">
        <v>25628148</v>
      </c>
      <c r="K24" s="5">
        <f t="shared" si="2"/>
        <v>0.69265264864864862</v>
      </c>
      <c r="L24" s="4">
        <v>25628148</v>
      </c>
      <c r="M24" s="5">
        <f t="shared" si="3"/>
        <v>0.69265264864864862</v>
      </c>
      <c r="N24" s="4">
        <v>25628148</v>
      </c>
      <c r="O24" s="5">
        <f t="shared" si="4"/>
        <v>0.69265264864864862</v>
      </c>
      <c r="P24" s="4">
        <v>25628148</v>
      </c>
      <c r="Q24" s="35">
        <f t="shared" si="5"/>
        <v>0.69265264864864862</v>
      </c>
    </row>
    <row r="25" spans="1:17" x14ac:dyDescent="0.25">
      <c r="A25" s="12"/>
      <c r="B25" s="13"/>
      <c r="C25" s="13"/>
      <c r="D25" s="14"/>
      <c r="E25" s="8"/>
      <c r="F25" s="8"/>
      <c r="G25" s="9"/>
      <c r="H25" s="8"/>
      <c r="I25" s="9"/>
      <c r="J25" s="8"/>
      <c r="K25" s="9"/>
      <c r="L25" s="8"/>
      <c r="M25" s="9"/>
      <c r="N25" s="8"/>
      <c r="O25" s="9"/>
      <c r="P25" s="8"/>
      <c r="Q25" s="37"/>
    </row>
    <row r="26" spans="1:17" x14ac:dyDescent="0.25">
      <c r="A26" s="41" t="s">
        <v>54</v>
      </c>
      <c r="B26" s="41"/>
      <c r="C26" s="41"/>
      <c r="D26" s="41"/>
      <c r="E26" s="30">
        <f>+E24+E20+E14</f>
        <v>8745034382</v>
      </c>
      <c r="F26" s="30">
        <f>+F24+F20+F14</f>
        <v>8654292007.7800007</v>
      </c>
      <c r="G26" s="31">
        <f t="shared" si="0"/>
        <v>0.98962355432166449</v>
      </c>
      <c r="H26" s="30">
        <f>+H24+H20+H14</f>
        <v>90742374.219999999</v>
      </c>
      <c r="I26" s="31">
        <f t="shared" si="1"/>
        <v>1.0376445678335584E-2</v>
      </c>
      <c r="J26" s="30">
        <f>+J24+J20+J14</f>
        <v>7710594649.9799995</v>
      </c>
      <c r="K26" s="31">
        <f t="shared" si="2"/>
        <v>0.88171118753412803</v>
      </c>
      <c r="L26" s="30">
        <f>+L24+L20+L14</f>
        <v>6886829156.3000002</v>
      </c>
      <c r="M26" s="31">
        <f t="shared" si="3"/>
        <v>0.787513102347</v>
      </c>
      <c r="N26" s="30">
        <f>+N24+N20+N14</f>
        <v>6868139208.3000002</v>
      </c>
      <c r="O26" s="31">
        <f t="shared" si="4"/>
        <v>0.78537589542663966</v>
      </c>
      <c r="P26" s="30">
        <f>+P24+P20+P14</f>
        <v>6868139208.3000002</v>
      </c>
      <c r="Q26" s="38">
        <f t="shared" si="5"/>
        <v>0.78537589542663966</v>
      </c>
    </row>
    <row r="27" spans="1:17" x14ac:dyDescent="0.25">
      <c r="A27" s="23"/>
      <c r="B27" s="23"/>
      <c r="C27" s="24"/>
      <c r="D27" s="23"/>
      <c r="E27" s="8"/>
      <c r="F27" s="8"/>
      <c r="G27" s="9"/>
      <c r="H27" s="8"/>
      <c r="I27" s="9"/>
      <c r="J27" s="8"/>
      <c r="K27" s="9"/>
      <c r="L27" s="8"/>
      <c r="M27" s="9"/>
      <c r="N27" s="8"/>
      <c r="O27" s="9"/>
      <c r="P27" s="8"/>
      <c r="Q27" s="37"/>
    </row>
    <row r="28" spans="1:17" x14ac:dyDescent="0.25">
      <c r="A28" s="29" t="s">
        <v>55</v>
      </c>
      <c r="B28" s="28"/>
      <c r="C28" s="27"/>
      <c r="D28" s="28"/>
      <c r="E28" s="10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</row>
    <row r="29" spans="1:17" ht="22.5" x14ac:dyDescent="0.25">
      <c r="A29" s="26" t="s">
        <v>35</v>
      </c>
      <c r="B29" s="26" t="s">
        <v>36</v>
      </c>
      <c r="C29" s="26" t="s">
        <v>6</v>
      </c>
      <c r="D29" s="26" t="s">
        <v>37</v>
      </c>
      <c r="E29" s="26" t="s">
        <v>38</v>
      </c>
      <c r="F29" s="26" t="s">
        <v>7</v>
      </c>
      <c r="G29" s="26" t="s">
        <v>39</v>
      </c>
      <c r="H29" s="26" t="s">
        <v>40</v>
      </c>
      <c r="I29" s="26" t="s">
        <v>41</v>
      </c>
      <c r="J29" s="26" t="s">
        <v>42</v>
      </c>
      <c r="K29" s="26" t="s">
        <v>43</v>
      </c>
      <c r="L29" s="26" t="s">
        <v>44</v>
      </c>
      <c r="M29" s="26" t="s">
        <v>45</v>
      </c>
      <c r="N29" s="26" t="s">
        <v>46</v>
      </c>
      <c r="O29" s="26" t="s">
        <v>47</v>
      </c>
      <c r="P29" s="26" t="s">
        <v>48</v>
      </c>
      <c r="Q29" s="26" t="s">
        <v>49</v>
      </c>
    </row>
    <row r="30" spans="1:17" ht="22.5" x14ac:dyDescent="0.25">
      <c r="A30" s="1" t="s">
        <v>29</v>
      </c>
      <c r="B30" s="2" t="s">
        <v>9</v>
      </c>
      <c r="C30" s="2" t="s">
        <v>10</v>
      </c>
      <c r="D30" s="3" t="s">
        <v>30</v>
      </c>
      <c r="E30" s="4">
        <v>2300000000</v>
      </c>
      <c r="F30" s="4">
        <v>2300000000</v>
      </c>
      <c r="G30" s="5">
        <f t="shared" si="0"/>
        <v>1</v>
      </c>
      <c r="H30" s="4">
        <v>0</v>
      </c>
      <c r="I30" s="5">
        <f t="shared" si="1"/>
        <v>0</v>
      </c>
      <c r="J30" s="4">
        <v>2137923053.48</v>
      </c>
      <c r="K30" s="5">
        <f t="shared" si="2"/>
        <v>0.92953176238260871</v>
      </c>
      <c r="L30" s="4">
        <v>1502353863</v>
      </c>
      <c r="M30" s="5">
        <f t="shared" si="3"/>
        <v>0.65319733173913042</v>
      </c>
      <c r="N30" s="4">
        <v>1502353863</v>
      </c>
      <c r="O30" s="5">
        <f t="shared" si="4"/>
        <v>0.65319733173913042</v>
      </c>
      <c r="P30" s="4">
        <v>1502353863</v>
      </c>
      <c r="Q30" s="35">
        <f t="shared" si="5"/>
        <v>0.65319733173913042</v>
      </c>
    </row>
    <row r="31" spans="1:17" ht="22.5" x14ac:dyDescent="0.25">
      <c r="A31" s="1" t="s">
        <v>29</v>
      </c>
      <c r="B31" s="2" t="s">
        <v>9</v>
      </c>
      <c r="C31" s="2" t="s">
        <v>31</v>
      </c>
      <c r="D31" s="3" t="s">
        <v>30</v>
      </c>
      <c r="E31" s="4">
        <v>6700000000</v>
      </c>
      <c r="F31" s="4">
        <v>6650527516</v>
      </c>
      <c r="G31" s="5">
        <f t="shared" si="0"/>
        <v>0.99261604716417906</v>
      </c>
      <c r="H31" s="4">
        <v>49472484</v>
      </c>
      <c r="I31" s="5">
        <f t="shared" si="1"/>
        <v>7.3839528358208952E-3</v>
      </c>
      <c r="J31" s="4">
        <v>6581377666.2200003</v>
      </c>
      <c r="K31" s="5">
        <f t="shared" si="2"/>
        <v>0.98229517406268663</v>
      </c>
      <c r="L31" s="4">
        <v>4714023033.3500004</v>
      </c>
      <c r="M31" s="5">
        <f t="shared" si="3"/>
        <v>0.7035855273656717</v>
      </c>
      <c r="N31" s="4">
        <v>4711773537.3500004</v>
      </c>
      <c r="O31" s="5">
        <f t="shared" si="4"/>
        <v>0.70324978169402996</v>
      </c>
      <c r="P31" s="4">
        <v>4711773537.3500004</v>
      </c>
      <c r="Q31" s="35">
        <f t="shared" si="5"/>
        <v>0.70324978169402996</v>
      </c>
    </row>
    <row r="32" spans="1:17" x14ac:dyDescent="0.25">
      <c r="A32" s="39" t="s">
        <v>56</v>
      </c>
      <c r="B32" s="39"/>
      <c r="C32" s="39"/>
      <c r="D32" s="39"/>
      <c r="E32" s="6">
        <f>SUM(E30:E31)</f>
        <v>9000000000</v>
      </c>
      <c r="F32" s="6">
        <f t="shared" ref="F32:P32" si="7">SUM(F30:F31)</f>
        <v>8950527516</v>
      </c>
      <c r="G32" s="7">
        <f t="shared" si="0"/>
        <v>0.99450305733333333</v>
      </c>
      <c r="H32" s="6">
        <f t="shared" si="7"/>
        <v>49472484</v>
      </c>
      <c r="I32" s="7">
        <f t="shared" si="1"/>
        <v>5.4969426666666666E-3</v>
      </c>
      <c r="J32" s="6">
        <f t="shared" si="7"/>
        <v>8719300719.7000008</v>
      </c>
      <c r="K32" s="7">
        <f t="shared" si="2"/>
        <v>0.96881119107777791</v>
      </c>
      <c r="L32" s="6">
        <f t="shared" si="7"/>
        <v>6216376896.3500004</v>
      </c>
      <c r="M32" s="7">
        <f t="shared" si="3"/>
        <v>0.69070854403888893</v>
      </c>
      <c r="N32" s="6">
        <f t="shared" si="7"/>
        <v>6214127400.3500004</v>
      </c>
      <c r="O32" s="7">
        <f t="shared" si="4"/>
        <v>0.69045860003888893</v>
      </c>
      <c r="P32" s="6">
        <f t="shared" si="7"/>
        <v>6214127400.3500004</v>
      </c>
      <c r="Q32" s="36">
        <f t="shared" si="5"/>
        <v>0.69045860003888893</v>
      </c>
    </row>
    <row r="33" spans="1:17" x14ac:dyDescent="0.25">
      <c r="A33" s="23"/>
      <c r="B33" s="23"/>
      <c r="C33" s="24"/>
      <c r="D33" s="14"/>
      <c r="E33" s="8"/>
      <c r="F33" s="8"/>
      <c r="G33" s="9"/>
      <c r="H33" s="8"/>
      <c r="I33" s="9"/>
      <c r="J33" s="8"/>
      <c r="K33" s="9"/>
      <c r="L33" s="8"/>
      <c r="M33" s="9"/>
      <c r="N33" s="8"/>
      <c r="O33" s="9"/>
      <c r="P33" s="8"/>
      <c r="Q33" s="37"/>
    </row>
    <row r="34" spans="1:17" x14ac:dyDescent="0.25">
      <c r="A34" s="41" t="s">
        <v>57</v>
      </c>
      <c r="B34" s="41"/>
      <c r="C34" s="41"/>
      <c r="D34" s="41"/>
      <c r="E34" s="30">
        <v>17745034382</v>
      </c>
      <c r="F34" s="30">
        <v>17604819523.779999</v>
      </c>
      <c r="G34" s="31">
        <f t="shared" si="0"/>
        <v>0.99209836085963121</v>
      </c>
      <c r="H34" s="30">
        <v>140214858.22</v>
      </c>
      <c r="I34" s="31">
        <f t="shared" si="1"/>
        <v>7.9016391403687273E-3</v>
      </c>
      <c r="J34" s="30">
        <v>16429895369.68</v>
      </c>
      <c r="K34" s="31">
        <f t="shared" si="2"/>
        <v>0.92588692791409666</v>
      </c>
      <c r="L34" s="30">
        <v>13103206052.65</v>
      </c>
      <c r="M34" s="31">
        <f t="shared" si="3"/>
        <v>0.73841536570599586</v>
      </c>
      <c r="N34" s="30">
        <v>13082266608.65</v>
      </c>
      <c r="O34" s="31">
        <f t="shared" si="4"/>
        <v>0.73723534860660711</v>
      </c>
      <c r="P34" s="30">
        <v>13082266608.65</v>
      </c>
      <c r="Q34" s="38">
        <f t="shared" si="5"/>
        <v>0.73723534860660711</v>
      </c>
    </row>
    <row r="35" spans="1:17" ht="0" hidden="1" customHeight="1" x14ac:dyDescent="0.25"/>
  </sheetData>
  <mergeCells count="11">
    <mergeCell ref="A16:C16"/>
    <mergeCell ref="C1:M3"/>
    <mergeCell ref="N1:Q3"/>
    <mergeCell ref="A5:B5"/>
    <mergeCell ref="A6:C6"/>
    <mergeCell ref="A14:D14"/>
    <mergeCell ref="A20:D20"/>
    <mergeCell ref="A22:B22"/>
    <mergeCell ref="A26:D26"/>
    <mergeCell ref="A32:D32"/>
    <mergeCell ref="A34:D34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Gilma Mateus Caro</cp:lastModifiedBy>
  <cp:lastPrinted>2017-12-01T16:51:13Z</cp:lastPrinted>
  <dcterms:created xsi:type="dcterms:W3CDTF">2017-11-02T14:21:12Z</dcterms:created>
  <dcterms:modified xsi:type="dcterms:W3CDTF">2017-12-01T16:53:36Z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