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Junio\"/>
    </mc:Choice>
  </mc:AlternateContent>
  <bookViews>
    <workbookView xWindow="0" yWindow="0" windowWidth="24000" windowHeight="8910"/>
  </bookViews>
  <sheets>
    <sheet name="REP_EPG034_EjecucionPresupuesta" sheetId="1" r:id="rId1"/>
  </sheets>
  <calcPr calcId="171027" concurrentCalc="0"/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8" i="1"/>
  <c r="Q19" i="1"/>
  <c r="Q24" i="1"/>
  <c r="Q30" i="1"/>
  <c r="Q31" i="1"/>
  <c r="Q34" i="1"/>
  <c r="Q8" i="1"/>
  <c r="O34" i="1"/>
  <c r="O31" i="1"/>
  <c r="O30" i="1"/>
  <c r="O24" i="1"/>
  <c r="O19" i="1"/>
  <c r="O18" i="1"/>
  <c r="O13" i="1"/>
  <c r="O12" i="1"/>
  <c r="O11" i="1"/>
  <c r="O10" i="1"/>
  <c r="O9" i="1"/>
  <c r="O8" i="1"/>
  <c r="M9" i="1"/>
  <c r="M10" i="1"/>
  <c r="M11" i="1"/>
  <c r="M12" i="1"/>
  <c r="M13" i="1"/>
  <c r="M18" i="1"/>
  <c r="M19" i="1"/>
  <c r="M24" i="1"/>
  <c r="M30" i="1"/>
  <c r="M31" i="1"/>
  <c r="M34" i="1"/>
  <c r="M8" i="1"/>
  <c r="K9" i="1"/>
  <c r="K10" i="1"/>
  <c r="K11" i="1"/>
  <c r="K12" i="1"/>
  <c r="K13" i="1"/>
  <c r="K18" i="1"/>
  <c r="K19" i="1"/>
  <c r="K24" i="1"/>
  <c r="K30" i="1"/>
  <c r="K31" i="1"/>
  <c r="K34" i="1"/>
  <c r="K8" i="1"/>
  <c r="I34" i="1"/>
  <c r="I31" i="1"/>
  <c r="I30" i="1"/>
  <c r="I24" i="1"/>
  <c r="I19" i="1"/>
  <c r="I18" i="1"/>
  <c r="I13" i="1"/>
  <c r="I12" i="1"/>
  <c r="I11" i="1"/>
  <c r="I10" i="1"/>
  <c r="I9" i="1"/>
  <c r="I8" i="1"/>
  <c r="G34" i="1"/>
  <c r="G31" i="1"/>
  <c r="G30" i="1"/>
  <c r="G24" i="1"/>
  <c r="G19" i="1"/>
  <c r="G18" i="1"/>
  <c r="G13" i="1"/>
  <c r="G12" i="1"/>
  <c r="G11" i="1"/>
  <c r="G10" i="1"/>
  <c r="G9" i="1"/>
  <c r="G8" i="1"/>
  <c r="P32" i="1"/>
  <c r="N32" i="1"/>
  <c r="L32" i="1"/>
  <c r="J32" i="1"/>
  <c r="H32" i="1"/>
  <c r="F32" i="1"/>
  <c r="E32" i="1"/>
  <c r="P20" i="1"/>
  <c r="N20" i="1"/>
  <c r="O20" i="1"/>
  <c r="L20" i="1"/>
  <c r="J20" i="1"/>
  <c r="H20" i="1"/>
  <c r="F20" i="1"/>
  <c r="E20" i="1"/>
  <c r="P14" i="1"/>
  <c r="N14" i="1"/>
  <c r="L14" i="1"/>
  <c r="J14" i="1"/>
  <c r="H14" i="1"/>
  <c r="F14" i="1"/>
  <c r="E14" i="1"/>
  <c r="Q20" i="1"/>
  <c r="Q14" i="1"/>
  <c r="Q32" i="1"/>
  <c r="O14" i="1"/>
  <c r="P26" i="1"/>
  <c r="G14" i="1"/>
  <c r="K14" i="1"/>
  <c r="E26" i="1"/>
  <c r="O32" i="1"/>
  <c r="M14" i="1"/>
  <c r="G32" i="1"/>
  <c r="I20" i="1"/>
  <c r="I32" i="1"/>
  <c r="M32" i="1"/>
  <c r="K20" i="1"/>
  <c r="I14" i="1"/>
  <c r="K32" i="1"/>
  <c r="L26" i="1"/>
  <c r="H26" i="1"/>
  <c r="F26" i="1"/>
  <c r="G26" i="1"/>
  <c r="N26" i="1"/>
  <c r="M20" i="1"/>
  <c r="J26" i="1"/>
  <c r="G20" i="1"/>
  <c r="K26" i="1"/>
  <c r="I26" i="1"/>
  <c r="M26" i="1"/>
  <c r="O26" i="1"/>
  <c r="Q26" i="1"/>
</calcChain>
</file>

<file path=xl/sharedStrings.xml><?xml version="1.0" encoding="utf-8"?>
<sst xmlns="http://schemas.openxmlformats.org/spreadsheetml/2006/main" count="130" uniqueCount="58">
  <si>
    <t>Año Fiscal:</t>
  </si>
  <si>
    <t/>
  </si>
  <si>
    <t>Vigencia:</t>
  </si>
  <si>
    <t>Actual</t>
  </si>
  <si>
    <t>Periodo:</t>
  </si>
  <si>
    <t>Enero-Junio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</si>
  <si>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</si>
  <si>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</si>
  <si>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</si>
  <si>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</si>
  <si>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</si>
  <si>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</si>
  <si>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</si>
  <si>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</si>
  <si>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</si>
  <si>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</si>
  <si>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</si>
  <si>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</si>
  <si>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</si>
  <si>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</si>
  <si>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</si>
  <si>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</si>
  <si>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</si>
  <si>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</si>
  <si>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</si>
  <si>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</si>
  <si>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</si>
  <si>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</si>
  <si>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</si>
  <si>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C-0304-1000-1</t>
  </si>
  <si>
    <t>FORTALECIMIENTO DE LA CONTRATACIÓN PÚBLICA NACIONAL</t>
  </si>
  <si>
    <t>14</t>
  </si>
  <si>
    <t>% CDPs</t>
  </si>
  <si>
    <t>Colombia Compra Eficiente 
Ejecución Presupuestal a 30 de junio 2017</t>
  </si>
  <si>
    <t>Funcionamiento</t>
  </si>
  <si>
    <t>Gastos de Personal</t>
  </si>
  <si>
    <t>Rubro</t>
  </si>
  <si>
    <t>Fuente</t>
  </si>
  <si>
    <t>Descripción</t>
  </si>
  <si>
    <t>Apr. Vigente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</si>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</sst>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 wrapText="1" readingOrder="1"/>
    </xf>
    <xf numFmtId="0" fontId="4" fillId="0" borderId="0" xfId="2" applyNumberFormat="1" applyFont="1" applyFill="1" applyBorder="1" applyAlignment="1">
      <alignment vertical="center" wrapText="1" readingOrder="1"/>
    </xf>
    <xf numFmtId="0" fontId="4" fillId="0" borderId="0" xfId="2" applyNumberFormat="1" applyFont="1" applyFill="1" applyBorder="1" applyAlignment="1">
      <alignment horizontal="center" vertical="center" wrapText="1" readingOrder="1"/>
    </xf>
    <xf numFmtId="0" fontId="4" fillId="0" borderId="2" xfId="2" applyNumberFormat="1" applyFont="1" applyFill="1" applyBorder="1" applyAlignment="1">
      <alignment horizontal="center" vertical="center" wrapText="1" readingOrder="1"/>
    </xf>
    <xf numFmtId="0" fontId="4" fillId="0" borderId="2" xfId="2" applyNumberFormat="1" applyFont="1" applyFill="1" applyBorder="1" applyAlignment="1">
      <alignment vertical="center" wrapText="1" readingOrder="1"/>
    </xf>
    <xf numFmtId="0" fontId="2" fillId="0" borderId="2" xfId="2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0" fontId="5" fillId="2" borderId="1" xfId="1" applyNumberFormat="1" applyFont="1" applyFill="1" applyBorder="1" applyAlignment="1">
      <alignment horizontal="center" vertical="center" wrapText="1" readingOrder="1"/>
    </xf>
    <xf numFmtId="10" fontId="5" fillId="2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right" vertical="center" wrapText="1" readingOrder="1"/>
    </xf>
    <xf numFmtId="1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164" fontId="4" fillId="0" borderId="3" xfId="0" applyNumberFormat="1" applyFont="1" applyFill="1" applyBorder="1" applyAlignment="1">
      <alignment horizontal="right" vertical="center" wrapText="1" readingOrder="1"/>
    </xf>
    <xf numFmtId="1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2" borderId="1" xfId="2" applyNumberFormat="1" applyFont="1" applyFill="1" applyBorder="1" applyAlignment="1">
      <alignment horizontal="left" vertical="center" wrapText="1" readingOrder="1"/>
    </xf>
    <xf numFmtId="0" fontId="2" fillId="0" borderId="2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5" fillId="2" borderId="1" xfId="2" applyNumberFormat="1" applyFont="1" applyFill="1" applyBorder="1" applyAlignment="1">
      <alignment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495300</xdr:colOff>
      <xdr:row>0</xdr:row>
      <xdr:rowOff>38100</xdr:rowOff>
    </xdr:from>
    <xdr:ext cx="2260460" cy="542050"/>
    <xdr:pic>
      <xdr:nvPicPr>
        <xdr:cNvPr id="2" name="0 Imagen">
          <a:extLst>
            <a:ext uri="{FF2B5EF4-FFF2-40B4-BE49-F238E27FC236}">
              <a16:creationId xmlns:a16="http://schemas.microsoft.com/office/drawing/2014/main" id="{D3482BAD-4195-4359-B1C9-C0855585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38100"/>
          <a:ext cx="2260460" cy="54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N5" sqref="N5"/>
    </sheetView>
  </sheetViews>
  <sheetFormatPr baseColWidth="10" defaultRowHeight="12" x14ac:dyDescent="0.25"/>
  <cols>
    <col min="1" max="1" width="13" style="2" bestFit="1" customWidth="1"/>
    <col min="2" max="2" width="6.5703125" style="2" bestFit="1" customWidth="1"/>
    <col min="3" max="3" width="4.28515625" style="2" bestFit="1" customWidth="1"/>
    <col min="4" max="4" width="25.7109375" style="2" bestFit="1" customWidth="1"/>
    <col min="5" max="6" width="17.28515625" style="2" bestFit="1" customWidth="1"/>
    <col min="7" max="7" width="8" style="3" bestFit="1" customWidth="1"/>
    <col min="8" max="8" width="14.7109375" style="2" bestFit="1" customWidth="1"/>
    <col min="9" max="9" width="8" style="3" bestFit="1" customWidth="1"/>
    <col min="10" max="10" width="17.28515625" style="2" bestFit="1" customWidth="1"/>
    <col min="11" max="11" width="7" style="3" bestFit="1" customWidth="1"/>
    <col min="12" max="12" width="16.28515625" style="2" bestFit="1" customWidth="1"/>
    <col min="13" max="13" width="7.28515625" style="3" bestFit="1" customWidth="1"/>
    <col min="14" max="14" width="16.28515625" style="2" bestFit="1" customWidth="1"/>
    <col min="15" max="15" width="7.7109375" style="3" bestFit="1" customWidth="1"/>
    <col min="16" max="16" width="16.28515625" style="2" bestFit="1" customWidth="1"/>
    <col min="17" max="17" width="7" style="3" bestFit="1" customWidth="1"/>
    <col min="18" max="16384" width="11.42578125" style="2"/>
  </cols>
  <sheetData>
    <row r="1" spans="1:17" x14ac:dyDescent="0.25">
      <c r="A1" s="23" t="s">
        <v>0</v>
      </c>
      <c r="B1" s="23">
        <v>2017</v>
      </c>
      <c r="C1" s="34" t="s">
        <v>33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 t="s">
        <v>1</v>
      </c>
      <c r="O1" s="34"/>
      <c r="P1" s="34"/>
      <c r="Q1" s="34"/>
    </row>
    <row r="2" spans="1:17" ht="14.25" customHeight="1" x14ac:dyDescent="0.25">
      <c r="A2" s="23" t="s">
        <v>2</v>
      </c>
      <c r="B2" s="23" t="s">
        <v>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4" x14ac:dyDescent="0.25">
      <c r="A3" s="23" t="s">
        <v>4</v>
      </c>
      <c r="B3" s="23" t="s">
        <v>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x14ac:dyDescent="0.25">
      <c r="A5" s="35" t="s">
        <v>34</v>
      </c>
      <c r="B5" s="3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x14ac:dyDescent="0.25">
      <c r="A6" s="33" t="s">
        <v>35</v>
      </c>
      <c r="B6" s="33"/>
      <c r="C6" s="3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24" x14ac:dyDescent="0.25">
      <c r="A7" s="7" t="s">
        <v>36</v>
      </c>
      <c r="B7" s="7" t="s">
        <v>37</v>
      </c>
      <c r="C7" s="7" t="s">
        <v>6</v>
      </c>
      <c r="D7" s="7" t="s">
        <v>38</v>
      </c>
      <c r="E7" s="7" t="s">
        <v>39</v>
      </c>
      <c r="F7" s="7" t="s">
        <v>7</v>
      </c>
      <c r="G7" s="7" t="s">
        <v>32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</row>
    <row r="8" spans="1:17" ht="24" x14ac:dyDescent="0.25">
      <c r="A8" s="13" t="s">
        <v>8</v>
      </c>
      <c r="B8" s="14" t="s">
        <v>9</v>
      </c>
      <c r="C8" s="14" t="s">
        <v>10</v>
      </c>
      <c r="D8" s="15" t="s">
        <v>11</v>
      </c>
      <c r="E8" s="16">
        <v>2369137320</v>
      </c>
      <c r="F8" s="16">
        <v>2369137320</v>
      </c>
      <c r="G8" s="17">
        <f>+F8/E8</f>
        <v>1</v>
      </c>
      <c r="H8" s="16">
        <v>0</v>
      </c>
      <c r="I8" s="17">
        <f>+H8/E8</f>
        <v>0</v>
      </c>
      <c r="J8" s="16">
        <v>1285435288</v>
      </c>
      <c r="K8" s="17">
        <f>+J8/E8</f>
        <v>0.54257525604298873</v>
      </c>
      <c r="L8" s="16">
        <v>1285145200</v>
      </c>
      <c r="M8" s="17">
        <f>+L8/E8</f>
        <v>0.54245281147316526</v>
      </c>
      <c r="N8" s="16">
        <v>1285145200</v>
      </c>
      <c r="O8" s="17">
        <f>+N8/E8</f>
        <v>0.54245281147316526</v>
      </c>
      <c r="P8" s="16">
        <v>1285145200</v>
      </c>
      <c r="Q8" s="18">
        <f>+P8/E8</f>
        <v>0.54245281147316526</v>
      </c>
    </row>
    <row r="9" spans="1:17" x14ac:dyDescent="0.25">
      <c r="A9" s="13" t="s">
        <v>12</v>
      </c>
      <c r="B9" s="14" t="s">
        <v>9</v>
      </c>
      <c r="C9" s="14" t="s">
        <v>10</v>
      </c>
      <c r="D9" s="15" t="s">
        <v>13</v>
      </c>
      <c r="E9" s="16">
        <v>546330564</v>
      </c>
      <c r="F9" s="16">
        <v>546330564</v>
      </c>
      <c r="G9" s="17">
        <f t="shared" ref="G9:G34" si="0">+F9/E9</f>
        <v>1</v>
      </c>
      <c r="H9" s="16">
        <v>0</v>
      </c>
      <c r="I9" s="17">
        <f t="shared" ref="I9:I34" si="1">+H9/E9</f>
        <v>0</v>
      </c>
      <c r="J9" s="16">
        <v>255519255</v>
      </c>
      <c r="K9" s="17">
        <f t="shared" ref="K9:K34" si="2">+J9/E9</f>
        <v>0.46770082407470798</v>
      </c>
      <c r="L9" s="16">
        <v>255519255</v>
      </c>
      <c r="M9" s="17">
        <f t="shared" ref="M9:M34" si="3">+L9/E9</f>
        <v>0.46770082407470798</v>
      </c>
      <c r="N9" s="16">
        <v>255519255</v>
      </c>
      <c r="O9" s="17">
        <f t="shared" ref="O9:O34" si="4">+N9/E9</f>
        <v>0.46770082407470798</v>
      </c>
      <c r="P9" s="16">
        <v>255519255</v>
      </c>
      <c r="Q9" s="18">
        <f t="shared" ref="Q9:Q34" si="5">+P9/E9</f>
        <v>0.46770082407470798</v>
      </c>
    </row>
    <row r="10" spans="1:17" x14ac:dyDescent="0.25">
      <c r="A10" s="13" t="s">
        <v>14</v>
      </c>
      <c r="B10" s="14" t="s">
        <v>9</v>
      </c>
      <c r="C10" s="14" t="s">
        <v>10</v>
      </c>
      <c r="D10" s="15" t="s">
        <v>15</v>
      </c>
      <c r="E10" s="16">
        <v>727970913</v>
      </c>
      <c r="F10" s="16">
        <v>670673879</v>
      </c>
      <c r="G10" s="17">
        <f t="shared" si="0"/>
        <v>0.92129213822036315</v>
      </c>
      <c r="H10" s="16">
        <v>57297034</v>
      </c>
      <c r="I10" s="17">
        <f t="shared" si="1"/>
        <v>7.870786177963679E-2</v>
      </c>
      <c r="J10" s="16">
        <v>188227661</v>
      </c>
      <c r="K10" s="17">
        <f t="shared" si="2"/>
        <v>0.2585648102673575</v>
      </c>
      <c r="L10" s="16">
        <v>188227661</v>
      </c>
      <c r="M10" s="17">
        <f t="shared" si="3"/>
        <v>0.2585648102673575</v>
      </c>
      <c r="N10" s="16">
        <v>188227661</v>
      </c>
      <c r="O10" s="17">
        <f t="shared" si="4"/>
        <v>0.2585648102673575</v>
      </c>
      <c r="P10" s="16">
        <v>188227661</v>
      </c>
      <c r="Q10" s="18">
        <f t="shared" si="5"/>
        <v>0.2585648102673575</v>
      </c>
    </row>
    <row r="11" spans="1:17" ht="36" x14ac:dyDescent="0.25">
      <c r="A11" s="13" t="s">
        <v>16</v>
      </c>
      <c r="B11" s="14" t="s">
        <v>9</v>
      </c>
      <c r="C11" s="14" t="s">
        <v>10</v>
      </c>
      <c r="D11" s="15" t="s">
        <v>17</v>
      </c>
      <c r="E11" s="16">
        <v>120000000</v>
      </c>
      <c r="F11" s="16">
        <v>120000000</v>
      </c>
      <c r="G11" s="17">
        <f t="shared" si="0"/>
        <v>1</v>
      </c>
      <c r="H11" s="16">
        <v>0</v>
      </c>
      <c r="I11" s="17">
        <f t="shared" si="1"/>
        <v>0</v>
      </c>
      <c r="J11" s="16">
        <v>58130666</v>
      </c>
      <c r="K11" s="17">
        <f t="shared" si="2"/>
        <v>0.48442221666666668</v>
      </c>
      <c r="L11" s="16">
        <v>58130666</v>
      </c>
      <c r="M11" s="17">
        <f t="shared" si="3"/>
        <v>0.48442221666666668</v>
      </c>
      <c r="N11" s="16">
        <v>58130666</v>
      </c>
      <c r="O11" s="17">
        <f t="shared" si="4"/>
        <v>0.48442221666666668</v>
      </c>
      <c r="P11" s="16">
        <v>58130666</v>
      </c>
      <c r="Q11" s="18">
        <f t="shared" si="5"/>
        <v>0.48442221666666668</v>
      </c>
    </row>
    <row r="12" spans="1:17" ht="24" x14ac:dyDescent="0.25">
      <c r="A12" s="13" t="s">
        <v>18</v>
      </c>
      <c r="B12" s="14" t="s">
        <v>9</v>
      </c>
      <c r="C12" s="14" t="s">
        <v>10</v>
      </c>
      <c r="D12" s="15" t="s">
        <v>19</v>
      </c>
      <c r="E12" s="16">
        <v>973472600</v>
      </c>
      <c r="F12" s="16">
        <v>928156209</v>
      </c>
      <c r="G12" s="17">
        <f t="shared" si="0"/>
        <v>0.95344872469959607</v>
      </c>
      <c r="H12" s="16">
        <v>45316391</v>
      </c>
      <c r="I12" s="17">
        <f t="shared" si="1"/>
        <v>4.6551275300403934E-2</v>
      </c>
      <c r="J12" s="16">
        <v>860156209</v>
      </c>
      <c r="K12" s="17">
        <f t="shared" si="2"/>
        <v>0.88359570572402346</v>
      </c>
      <c r="L12" s="16">
        <v>334230703</v>
      </c>
      <c r="M12" s="17">
        <f t="shared" si="3"/>
        <v>0.34333858292467606</v>
      </c>
      <c r="N12" s="16">
        <v>334230703</v>
      </c>
      <c r="O12" s="17">
        <f t="shared" si="4"/>
        <v>0.34333858292467606</v>
      </c>
      <c r="P12" s="16">
        <v>334230703</v>
      </c>
      <c r="Q12" s="18">
        <f t="shared" si="5"/>
        <v>0.34333858292467606</v>
      </c>
    </row>
    <row r="13" spans="1:17" ht="36" x14ac:dyDescent="0.25">
      <c r="A13" s="13" t="s">
        <v>20</v>
      </c>
      <c r="B13" s="14" t="s">
        <v>9</v>
      </c>
      <c r="C13" s="14" t="s">
        <v>10</v>
      </c>
      <c r="D13" s="15" t="s">
        <v>21</v>
      </c>
      <c r="E13" s="16">
        <v>1054631605</v>
      </c>
      <c r="F13" s="16">
        <v>1054631605</v>
      </c>
      <c r="G13" s="17">
        <f t="shared" si="0"/>
        <v>1</v>
      </c>
      <c r="H13" s="16">
        <v>0</v>
      </c>
      <c r="I13" s="17">
        <f t="shared" si="1"/>
        <v>0</v>
      </c>
      <c r="J13" s="16">
        <v>533262900</v>
      </c>
      <c r="K13" s="17">
        <f t="shared" si="2"/>
        <v>0.50563902833160401</v>
      </c>
      <c r="L13" s="16">
        <v>532011416</v>
      </c>
      <c r="M13" s="17">
        <f t="shared" si="3"/>
        <v>0.5044523732057129</v>
      </c>
      <c r="N13" s="16">
        <v>532011416</v>
      </c>
      <c r="O13" s="17">
        <f t="shared" si="4"/>
        <v>0.5044523732057129</v>
      </c>
      <c r="P13" s="16">
        <v>532011416</v>
      </c>
      <c r="Q13" s="18">
        <f t="shared" si="5"/>
        <v>0.5044523732057129</v>
      </c>
    </row>
    <row r="14" spans="1:17" x14ac:dyDescent="0.25">
      <c r="A14" s="36" t="s">
        <v>50</v>
      </c>
      <c r="B14" s="36"/>
      <c r="C14" s="36"/>
      <c r="D14" s="19"/>
      <c r="E14" s="20">
        <f>SUM(E8:E13)</f>
        <v>5791543002</v>
      </c>
      <c r="F14" s="20">
        <f t="shared" ref="F14:P14" si="6">SUM(F8:F13)</f>
        <v>5688929577</v>
      </c>
      <c r="G14" s="21">
        <f t="shared" si="0"/>
        <v>0.98228219578710463</v>
      </c>
      <c r="H14" s="20">
        <f t="shared" si="6"/>
        <v>102613425</v>
      </c>
      <c r="I14" s="21">
        <f t="shared" si="1"/>
        <v>1.771780421289532E-2</v>
      </c>
      <c r="J14" s="20">
        <f t="shared" si="6"/>
        <v>3180731979</v>
      </c>
      <c r="K14" s="21">
        <f t="shared" si="2"/>
        <v>0.54920285973903571</v>
      </c>
      <c r="L14" s="20">
        <f t="shared" si="6"/>
        <v>2653264901</v>
      </c>
      <c r="M14" s="21">
        <f t="shared" si="3"/>
        <v>0.45812746276488753</v>
      </c>
      <c r="N14" s="20">
        <f t="shared" si="6"/>
        <v>2653264901</v>
      </c>
      <c r="O14" s="21">
        <f t="shared" si="4"/>
        <v>0.45812746276488753</v>
      </c>
      <c r="P14" s="20">
        <f t="shared" si="6"/>
        <v>2653264901</v>
      </c>
      <c r="Q14" s="22">
        <f t="shared" si="5"/>
        <v>0.45812746276488753</v>
      </c>
    </row>
    <row r="15" spans="1:17" x14ac:dyDescent="0.25">
      <c r="A15" s="8"/>
      <c r="B15" s="8"/>
      <c r="C15" s="9"/>
      <c r="D15" s="24"/>
      <c r="E15" s="25"/>
      <c r="F15" s="25"/>
      <c r="G15" s="26"/>
      <c r="H15" s="25"/>
      <c r="I15" s="26"/>
      <c r="J15" s="25"/>
      <c r="K15" s="26"/>
      <c r="L15" s="25"/>
      <c r="M15" s="26"/>
      <c r="N15" s="25"/>
      <c r="O15" s="26"/>
      <c r="P15" s="25"/>
      <c r="Q15" s="4"/>
    </row>
    <row r="16" spans="1:17" x14ac:dyDescent="0.25">
      <c r="A16" s="33" t="s">
        <v>51</v>
      </c>
      <c r="B16" s="33"/>
      <c r="C16" s="33"/>
      <c r="D16" s="27"/>
      <c r="E16" s="28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28"/>
      <c r="Q16" s="4"/>
    </row>
    <row r="17" spans="1:17" ht="24" x14ac:dyDescent="0.25">
      <c r="A17" s="7" t="s">
        <v>36</v>
      </c>
      <c r="B17" s="7" t="s">
        <v>37</v>
      </c>
      <c r="C17" s="7" t="s">
        <v>6</v>
      </c>
      <c r="D17" s="7" t="s">
        <v>38</v>
      </c>
      <c r="E17" s="7" t="s">
        <v>39</v>
      </c>
      <c r="F17" s="7" t="s">
        <v>7</v>
      </c>
      <c r="G17" s="7" t="s">
        <v>32</v>
      </c>
      <c r="H17" s="7" t="s">
        <v>40</v>
      </c>
      <c r="I17" s="7" t="s">
        <v>41</v>
      </c>
      <c r="J17" s="7" t="s">
        <v>42</v>
      </c>
      <c r="K17" s="7" t="s">
        <v>43</v>
      </c>
      <c r="L17" s="7" t="s">
        <v>44</v>
      </c>
      <c r="M17" s="7" t="s">
        <v>45</v>
      </c>
      <c r="N17" s="7" t="s">
        <v>46</v>
      </c>
      <c r="O17" s="7" t="s">
        <v>47</v>
      </c>
      <c r="P17" s="7" t="s">
        <v>48</v>
      </c>
      <c r="Q17" s="7" t="s">
        <v>49</v>
      </c>
    </row>
    <row r="18" spans="1:17" x14ac:dyDescent="0.25">
      <c r="A18" s="13" t="s">
        <v>22</v>
      </c>
      <c r="B18" s="14" t="s">
        <v>9</v>
      </c>
      <c r="C18" s="14" t="s">
        <v>10</v>
      </c>
      <c r="D18" s="15" t="s">
        <v>23</v>
      </c>
      <c r="E18" s="16">
        <v>4000000</v>
      </c>
      <c r="F18" s="16">
        <v>0</v>
      </c>
      <c r="G18" s="17">
        <f t="shared" si="0"/>
        <v>0</v>
      </c>
      <c r="H18" s="16">
        <v>4000000</v>
      </c>
      <c r="I18" s="17">
        <f t="shared" si="1"/>
        <v>1</v>
      </c>
      <c r="J18" s="16">
        <v>0</v>
      </c>
      <c r="K18" s="17">
        <f t="shared" si="2"/>
        <v>0</v>
      </c>
      <c r="L18" s="16">
        <v>0</v>
      </c>
      <c r="M18" s="17">
        <f t="shared" si="3"/>
        <v>0</v>
      </c>
      <c r="N18" s="16">
        <v>0</v>
      </c>
      <c r="O18" s="17">
        <f t="shared" si="4"/>
        <v>0</v>
      </c>
      <c r="P18" s="16">
        <v>0</v>
      </c>
      <c r="Q18" s="18">
        <f t="shared" si="5"/>
        <v>0</v>
      </c>
    </row>
    <row r="19" spans="1:17" ht="24" x14ac:dyDescent="0.25">
      <c r="A19" s="13" t="s">
        <v>24</v>
      </c>
      <c r="B19" s="14" t="s">
        <v>9</v>
      </c>
      <c r="C19" s="14" t="s">
        <v>10</v>
      </c>
      <c r="D19" s="15" t="s">
        <v>25</v>
      </c>
      <c r="E19" s="16">
        <v>2912491380</v>
      </c>
      <c r="F19" s="16">
        <v>2904440241</v>
      </c>
      <c r="G19" s="17">
        <f t="shared" si="0"/>
        <v>0.99723565224766431</v>
      </c>
      <c r="H19" s="16">
        <v>8051139</v>
      </c>
      <c r="I19" s="17">
        <f t="shared" si="1"/>
        <v>2.7643477523356655E-3</v>
      </c>
      <c r="J19" s="16">
        <v>2514150442</v>
      </c>
      <c r="K19" s="17">
        <f t="shared" si="2"/>
        <v>0.86323017443574379</v>
      </c>
      <c r="L19" s="16">
        <v>1723538458.5799999</v>
      </c>
      <c r="M19" s="17">
        <f t="shared" si="3"/>
        <v>0.59177461276469079</v>
      </c>
      <c r="N19" s="16">
        <v>1709827132.5799999</v>
      </c>
      <c r="O19" s="17">
        <f t="shared" si="4"/>
        <v>0.5870668474150128</v>
      </c>
      <c r="P19" s="16">
        <v>1709827132.5799999</v>
      </c>
      <c r="Q19" s="18">
        <f t="shared" si="5"/>
        <v>0.5870668474150128</v>
      </c>
    </row>
    <row r="20" spans="1:17" x14ac:dyDescent="0.25">
      <c r="A20" s="32" t="s">
        <v>52</v>
      </c>
      <c r="B20" s="32"/>
      <c r="C20" s="32"/>
      <c r="D20" s="32"/>
      <c r="E20" s="20">
        <f>SUM(E18:E19)</f>
        <v>2916491380</v>
      </c>
      <c r="F20" s="20">
        <f t="shared" ref="F20:P20" si="7">SUM(F18:F19)</f>
        <v>2904440241</v>
      </c>
      <c r="G20" s="21">
        <f t="shared" si="0"/>
        <v>0.99586793258411754</v>
      </c>
      <c r="H20" s="20">
        <f t="shared" si="7"/>
        <v>12051139</v>
      </c>
      <c r="I20" s="21">
        <f t="shared" si="1"/>
        <v>4.1320674158824358E-3</v>
      </c>
      <c r="J20" s="20">
        <f t="shared" si="7"/>
        <v>2514150442</v>
      </c>
      <c r="K20" s="21">
        <f t="shared" si="2"/>
        <v>0.86204624475865932</v>
      </c>
      <c r="L20" s="20">
        <f t="shared" si="7"/>
        <v>1723538458.5799999</v>
      </c>
      <c r="M20" s="21">
        <f t="shared" si="3"/>
        <v>0.59096298737560471</v>
      </c>
      <c r="N20" s="20">
        <f t="shared" si="7"/>
        <v>1709827132.5799999</v>
      </c>
      <c r="O20" s="21">
        <f t="shared" si="4"/>
        <v>0.5862616787778745</v>
      </c>
      <c r="P20" s="20">
        <f t="shared" si="7"/>
        <v>1709827132.5799999</v>
      </c>
      <c r="Q20" s="22">
        <f t="shared" si="5"/>
        <v>0.5862616787778745</v>
      </c>
    </row>
    <row r="21" spans="1:17" x14ac:dyDescent="0.25">
      <c r="A21" s="8"/>
      <c r="B21" s="8"/>
      <c r="C21" s="9"/>
      <c r="D21" s="8"/>
      <c r="E21" s="25"/>
      <c r="F21" s="25"/>
      <c r="G21" s="26"/>
      <c r="H21" s="25"/>
      <c r="I21" s="26"/>
      <c r="J21" s="25"/>
      <c r="K21" s="26"/>
      <c r="L21" s="25"/>
      <c r="M21" s="26"/>
      <c r="N21" s="25"/>
      <c r="O21" s="26"/>
      <c r="P21" s="25"/>
      <c r="Q21" s="4"/>
    </row>
    <row r="22" spans="1:17" x14ac:dyDescent="0.25">
      <c r="A22" s="33" t="s">
        <v>53</v>
      </c>
      <c r="B22" s="33"/>
      <c r="C22" s="10"/>
      <c r="D22" s="11"/>
      <c r="E22" s="28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4"/>
    </row>
    <row r="23" spans="1:17" ht="24" x14ac:dyDescent="0.25">
      <c r="A23" s="7" t="s">
        <v>36</v>
      </c>
      <c r="B23" s="7" t="s">
        <v>37</v>
      </c>
      <c r="C23" s="7" t="s">
        <v>6</v>
      </c>
      <c r="D23" s="7" t="s">
        <v>38</v>
      </c>
      <c r="E23" s="7" t="s">
        <v>39</v>
      </c>
      <c r="F23" s="7" t="s">
        <v>7</v>
      </c>
      <c r="G23" s="7" t="s">
        <v>32</v>
      </c>
      <c r="H23" s="7" t="s">
        <v>40</v>
      </c>
      <c r="I23" s="7" t="s">
        <v>41</v>
      </c>
      <c r="J23" s="7" t="s">
        <v>42</v>
      </c>
      <c r="K23" s="7" t="s">
        <v>43</v>
      </c>
      <c r="L23" s="7" t="s">
        <v>44</v>
      </c>
      <c r="M23" s="7" t="s">
        <v>45</v>
      </c>
      <c r="N23" s="7" t="s">
        <v>46</v>
      </c>
      <c r="O23" s="7" t="s">
        <v>47</v>
      </c>
      <c r="P23" s="7" t="s">
        <v>48</v>
      </c>
      <c r="Q23" s="7" t="s">
        <v>49</v>
      </c>
    </row>
    <row r="24" spans="1:17" ht="24" x14ac:dyDescent="0.25">
      <c r="A24" s="13" t="s">
        <v>26</v>
      </c>
      <c r="B24" s="14" t="s">
        <v>9</v>
      </c>
      <c r="C24" s="14" t="s">
        <v>27</v>
      </c>
      <c r="D24" s="15" t="s">
        <v>28</v>
      </c>
      <c r="E24" s="16">
        <v>37000000</v>
      </c>
      <c r="F24" s="16">
        <v>0</v>
      </c>
      <c r="G24" s="17">
        <f t="shared" si="0"/>
        <v>0</v>
      </c>
      <c r="H24" s="16">
        <v>37000000</v>
      </c>
      <c r="I24" s="17">
        <f t="shared" si="1"/>
        <v>1</v>
      </c>
      <c r="J24" s="16">
        <v>0</v>
      </c>
      <c r="K24" s="17">
        <f t="shared" si="2"/>
        <v>0</v>
      </c>
      <c r="L24" s="16">
        <v>0</v>
      </c>
      <c r="M24" s="17">
        <f t="shared" si="3"/>
        <v>0</v>
      </c>
      <c r="N24" s="16">
        <v>0</v>
      </c>
      <c r="O24" s="17">
        <f t="shared" si="4"/>
        <v>0</v>
      </c>
      <c r="P24" s="16">
        <v>0</v>
      </c>
      <c r="Q24" s="18">
        <f t="shared" si="5"/>
        <v>0</v>
      </c>
    </row>
    <row r="25" spans="1:17" x14ac:dyDescent="0.25">
      <c r="A25" s="30"/>
      <c r="B25" s="31"/>
      <c r="C25" s="31"/>
      <c r="D25" s="24"/>
      <c r="E25" s="25"/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25"/>
      <c r="Q25" s="4"/>
    </row>
    <row r="26" spans="1:17" x14ac:dyDescent="0.25">
      <c r="A26" s="32" t="s">
        <v>54</v>
      </c>
      <c r="B26" s="32"/>
      <c r="C26" s="32"/>
      <c r="D26" s="32"/>
      <c r="E26" s="20">
        <f>+E24+E20+E14</f>
        <v>8745034382</v>
      </c>
      <c r="F26" s="20">
        <f>+F24+F20+F14</f>
        <v>8593369818</v>
      </c>
      <c r="G26" s="21">
        <f t="shared" si="0"/>
        <v>0.98265706486961646</v>
      </c>
      <c r="H26" s="20">
        <f>+H24+H20+H14</f>
        <v>151664564</v>
      </c>
      <c r="I26" s="21">
        <f t="shared" si="1"/>
        <v>1.7342935130383572E-2</v>
      </c>
      <c r="J26" s="20">
        <f>+J24+J20+J14</f>
        <v>5694882421</v>
      </c>
      <c r="K26" s="21">
        <f t="shared" si="2"/>
        <v>0.65121326826591319</v>
      </c>
      <c r="L26" s="20">
        <f>+L24+L20+L14</f>
        <v>4376803359.5799999</v>
      </c>
      <c r="M26" s="21">
        <f t="shared" si="3"/>
        <v>0.50049012598381803</v>
      </c>
      <c r="N26" s="20">
        <f>+N24+N20+N14</f>
        <v>4363092033.5799999</v>
      </c>
      <c r="O26" s="21">
        <f t="shared" si="4"/>
        <v>0.49892222751697807</v>
      </c>
      <c r="P26" s="20">
        <f>+P24+P20+P14</f>
        <v>4363092033.5799999</v>
      </c>
      <c r="Q26" s="22">
        <f t="shared" si="5"/>
        <v>0.49892222751697807</v>
      </c>
    </row>
    <row r="27" spans="1:17" x14ac:dyDescent="0.25">
      <c r="A27" s="8"/>
      <c r="B27" s="8"/>
      <c r="C27" s="9"/>
      <c r="D27" s="8"/>
      <c r="E27" s="25"/>
      <c r="F27" s="25"/>
      <c r="G27" s="26"/>
      <c r="H27" s="25"/>
      <c r="I27" s="26"/>
      <c r="J27" s="25"/>
      <c r="K27" s="26"/>
      <c r="L27" s="25"/>
      <c r="M27" s="26"/>
      <c r="N27" s="25"/>
      <c r="O27" s="26"/>
      <c r="P27" s="25"/>
      <c r="Q27" s="4"/>
    </row>
    <row r="28" spans="1:17" x14ac:dyDescent="0.25">
      <c r="A28" s="12" t="s">
        <v>55</v>
      </c>
      <c r="B28" s="11"/>
      <c r="C28" s="10"/>
      <c r="D28" s="11"/>
      <c r="E28" s="28"/>
      <c r="F28" s="28"/>
      <c r="G28" s="29"/>
      <c r="H28" s="28"/>
      <c r="I28" s="29"/>
      <c r="J28" s="28"/>
      <c r="K28" s="29"/>
      <c r="L28" s="28"/>
      <c r="M28" s="29"/>
      <c r="N28" s="28"/>
      <c r="O28" s="29"/>
      <c r="P28" s="28"/>
      <c r="Q28" s="4"/>
    </row>
    <row r="29" spans="1:17" ht="24" x14ac:dyDescent="0.25">
      <c r="A29" s="7" t="s">
        <v>36</v>
      </c>
      <c r="B29" s="7" t="s">
        <v>37</v>
      </c>
      <c r="C29" s="7" t="s">
        <v>6</v>
      </c>
      <c r="D29" s="7" t="s">
        <v>38</v>
      </c>
      <c r="E29" s="7" t="s">
        <v>39</v>
      </c>
      <c r="F29" s="7" t="s">
        <v>7</v>
      </c>
      <c r="G29" s="7" t="s">
        <v>32</v>
      </c>
      <c r="H29" s="7" t="s">
        <v>40</v>
      </c>
      <c r="I29" s="7" t="s">
        <v>41</v>
      </c>
      <c r="J29" s="7" t="s">
        <v>42</v>
      </c>
      <c r="K29" s="7" t="s">
        <v>43</v>
      </c>
      <c r="L29" s="7" t="s">
        <v>44</v>
      </c>
      <c r="M29" s="7" t="s">
        <v>45</v>
      </c>
      <c r="N29" s="7" t="s">
        <v>46</v>
      </c>
      <c r="O29" s="7" t="s">
        <v>47</v>
      </c>
      <c r="P29" s="7" t="s">
        <v>48</v>
      </c>
      <c r="Q29" s="7" t="s">
        <v>49</v>
      </c>
    </row>
    <row r="30" spans="1:17" ht="36" x14ac:dyDescent="0.25">
      <c r="A30" s="13" t="s">
        <v>29</v>
      </c>
      <c r="B30" s="14" t="s">
        <v>9</v>
      </c>
      <c r="C30" s="14" t="s">
        <v>10</v>
      </c>
      <c r="D30" s="15" t="s">
        <v>30</v>
      </c>
      <c r="E30" s="16">
        <v>2300000000</v>
      </c>
      <c r="F30" s="16">
        <v>2298707999.48</v>
      </c>
      <c r="G30" s="17">
        <f t="shared" si="0"/>
        <v>0.99943826064347829</v>
      </c>
      <c r="H30" s="16">
        <v>1292000.52</v>
      </c>
      <c r="I30" s="17">
        <f t="shared" si="1"/>
        <v>5.6173935652173912E-4</v>
      </c>
      <c r="J30" s="16">
        <v>1965667505.48</v>
      </c>
      <c r="K30" s="17">
        <f t="shared" si="2"/>
        <v>0.85463804586086956</v>
      </c>
      <c r="L30" s="16">
        <v>1046381017</v>
      </c>
      <c r="M30" s="17">
        <f t="shared" si="3"/>
        <v>0.45494826826086959</v>
      </c>
      <c r="N30" s="16">
        <v>1046381017</v>
      </c>
      <c r="O30" s="17">
        <f t="shared" si="4"/>
        <v>0.45494826826086959</v>
      </c>
      <c r="P30" s="16">
        <v>1046381017</v>
      </c>
      <c r="Q30" s="18">
        <f t="shared" si="5"/>
        <v>0.45494826826086959</v>
      </c>
    </row>
    <row r="31" spans="1:17" ht="36" x14ac:dyDescent="0.25">
      <c r="A31" s="13" t="s">
        <v>29</v>
      </c>
      <c r="B31" s="14" t="s">
        <v>9</v>
      </c>
      <c r="C31" s="14" t="s">
        <v>31</v>
      </c>
      <c r="D31" s="15" t="s">
        <v>30</v>
      </c>
      <c r="E31" s="16">
        <v>6700000000</v>
      </c>
      <c r="F31" s="16">
        <v>6700000000</v>
      </c>
      <c r="G31" s="17">
        <f t="shared" si="0"/>
        <v>1</v>
      </c>
      <c r="H31" s="16">
        <v>0</v>
      </c>
      <c r="I31" s="17">
        <f t="shared" si="1"/>
        <v>0</v>
      </c>
      <c r="J31" s="16">
        <v>6225666087.3500004</v>
      </c>
      <c r="K31" s="17">
        <f t="shared" si="2"/>
        <v>0.92920389363432843</v>
      </c>
      <c r="L31" s="16">
        <v>2655925315.3499999</v>
      </c>
      <c r="M31" s="17">
        <f t="shared" si="3"/>
        <v>0.39640676348507459</v>
      </c>
      <c r="N31" s="16">
        <v>2648848581.3499999</v>
      </c>
      <c r="O31" s="17">
        <f t="shared" si="4"/>
        <v>0.39535053452985075</v>
      </c>
      <c r="P31" s="16">
        <v>2648848581.3499999</v>
      </c>
      <c r="Q31" s="18">
        <f t="shared" si="5"/>
        <v>0.39535053452985075</v>
      </c>
    </row>
    <row r="32" spans="1:17" x14ac:dyDescent="0.25">
      <c r="A32" s="32" t="s">
        <v>56</v>
      </c>
      <c r="B32" s="32"/>
      <c r="C32" s="32"/>
      <c r="D32" s="19"/>
      <c r="E32" s="20">
        <f>SUM(E30:E31)</f>
        <v>9000000000</v>
      </c>
      <c r="F32" s="20">
        <f t="shared" ref="F32:P32" si="8">SUM(F30:F31)</f>
        <v>8998707999.4799995</v>
      </c>
      <c r="G32" s="21">
        <f t="shared" si="0"/>
        <v>0.99985644438666665</v>
      </c>
      <c r="H32" s="20">
        <f t="shared" si="8"/>
        <v>1292000.52</v>
      </c>
      <c r="I32" s="21">
        <f t="shared" si="1"/>
        <v>1.4355561333333333E-4</v>
      </c>
      <c r="J32" s="20">
        <f t="shared" si="8"/>
        <v>8191333592.8299999</v>
      </c>
      <c r="K32" s="21">
        <f t="shared" si="2"/>
        <v>0.91014817698111106</v>
      </c>
      <c r="L32" s="20">
        <f t="shared" si="8"/>
        <v>3702306332.3499999</v>
      </c>
      <c r="M32" s="21">
        <f t="shared" si="3"/>
        <v>0.41136737026111109</v>
      </c>
      <c r="N32" s="20">
        <f t="shared" si="8"/>
        <v>3695229598.3499999</v>
      </c>
      <c r="O32" s="21">
        <f t="shared" si="4"/>
        <v>0.41058106648333331</v>
      </c>
      <c r="P32" s="20">
        <f t="shared" si="8"/>
        <v>3695229598.3499999</v>
      </c>
      <c r="Q32" s="22">
        <f t="shared" si="5"/>
        <v>0.41058106648333331</v>
      </c>
    </row>
    <row r="33" spans="1:17" x14ac:dyDescent="0.25">
      <c r="A33" s="8"/>
      <c r="B33" s="8"/>
      <c r="C33" s="9"/>
      <c r="D33" s="24"/>
      <c r="E33" s="25"/>
      <c r="F33" s="25"/>
      <c r="G33" s="26"/>
      <c r="H33" s="25"/>
      <c r="I33" s="26"/>
      <c r="J33" s="25"/>
      <c r="K33" s="26"/>
      <c r="L33" s="25"/>
      <c r="M33" s="26"/>
      <c r="N33" s="25"/>
      <c r="O33" s="26"/>
      <c r="P33" s="25"/>
      <c r="Q33" s="4"/>
    </row>
    <row r="34" spans="1:17" x14ac:dyDescent="0.25">
      <c r="A34" s="32" t="s">
        <v>57</v>
      </c>
      <c r="B34" s="32"/>
      <c r="C34" s="32"/>
      <c r="D34" s="19" t="s">
        <v>1</v>
      </c>
      <c r="E34" s="20">
        <v>17745034382</v>
      </c>
      <c r="F34" s="20">
        <v>17592077817.48</v>
      </c>
      <c r="G34" s="21">
        <f t="shared" si="0"/>
        <v>0.99138031737627097</v>
      </c>
      <c r="H34" s="20">
        <v>152956564.52000001</v>
      </c>
      <c r="I34" s="21">
        <f t="shared" si="1"/>
        <v>8.6196826237290528E-3</v>
      </c>
      <c r="J34" s="20">
        <v>13886216013.83</v>
      </c>
      <c r="K34" s="21">
        <f t="shared" si="2"/>
        <v>0.78254094722497336</v>
      </c>
      <c r="L34" s="20">
        <v>8079109691.9300003</v>
      </c>
      <c r="M34" s="21">
        <f t="shared" si="3"/>
        <v>0.45528847777974402</v>
      </c>
      <c r="N34" s="20">
        <v>8058321631.9300003</v>
      </c>
      <c r="O34" s="21">
        <f t="shared" si="4"/>
        <v>0.45411699174300313</v>
      </c>
      <c r="P34" s="20">
        <v>8058321631.9300003</v>
      </c>
      <c r="Q34" s="22">
        <f t="shared" si="5"/>
        <v>0.45411699174300313</v>
      </c>
    </row>
    <row r="35" spans="1:17" ht="0" hidden="1" customHeight="1" x14ac:dyDescent="0.25"/>
    <row r="36" spans="1:17" ht="13.5" customHeight="1" x14ac:dyDescent="0.25"/>
  </sheetData>
  <mergeCells count="11">
    <mergeCell ref="A16:C16"/>
    <mergeCell ref="C1:M3"/>
    <mergeCell ref="N1:Q3"/>
    <mergeCell ref="A5:B5"/>
    <mergeCell ref="A6:C6"/>
    <mergeCell ref="A14:C14"/>
    <mergeCell ref="A20:D20"/>
    <mergeCell ref="A22:B22"/>
    <mergeCell ref="A26:D26"/>
    <mergeCell ref="A32:C32"/>
    <mergeCell ref="A34:C34"/>
  </mergeCells>
  <printOptions horizontalCentered="1"/>
  <pageMargins left="0.39370078740157483" right="0.59055118110236227" top="0.39370078740157483" bottom="0.39370078740157483" header="0.78740157480314965" footer="0.78740157480314965"/>
  <pageSetup paperSize="190" scale="7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2017-07-04T16:37:00Z</cp:lastPrinted>
  <dcterms:created xsi:type="dcterms:W3CDTF">2017-07-04T19:44:29Z</dcterms:created>
  <dcterms:modified xsi:type="dcterms:W3CDTF">2017-07-17T13:37:00Z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