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6\Noviembre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S35" i="1" l="1"/>
  <c r="S32" i="1"/>
  <c r="S31" i="1"/>
  <c r="S30" i="1"/>
  <c r="S24" i="1"/>
  <c r="S19" i="1"/>
  <c r="S18" i="1"/>
  <c r="S13" i="1"/>
  <c r="S12" i="1"/>
  <c r="S11" i="1"/>
  <c r="S10" i="1"/>
  <c r="S9" i="1"/>
  <c r="S8" i="1"/>
  <c r="R14" i="1"/>
  <c r="R20" i="1"/>
  <c r="R33" i="1"/>
  <c r="R26" i="1" l="1"/>
  <c r="Q35" i="1" l="1"/>
  <c r="Q32" i="1"/>
  <c r="Q31" i="1"/>
  <c r="Q30" i="1"/>
  <c r="Q24" i="1"/>
  <c r="Q19" i="1"/>
  <c r="Q18" i="1"/>
  <c r="Q13" i="1"/>
  <c r="Q12" i="1"/>
  <c r="Q11" i="1"/>
  <c r="Q10" i="1"/>
  <c r="Q9" i="1"/>
  <c r="Q8" i="1"/>
  <c r="O35" i="1"/>
  <c r="O32" i="1"/>
  <c r="O31" i="1"/>
  <c r="O30" i="1"/>
  <c r="O24" i="1"/>
  <c r="O19" i="1"/>
  <c r="O18" i="1"/>
  <c r="O13" i="1"/>
  <c r="O12" i="1"/>
  <c r="O11" i="1"/>
  <c r="O10" i="1"/>
  <c r="O9" i="1"/>
  <c r="O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P33" i="1"/>
  <c r="N33" i="1"/>
  <c r="L33" i="1"/>
  <c r="J33" i="1"/>
  <c r="H33" i="1"/>
  <c r="F33" i="1"/>
  <c r="E33" i="1"/>
  <c r="S33" i="1" s="1"/>
  <c r="P20" i="1"/>
  <c r="N20" i="1"/>
  <c r="L20" i="1"/>
  <c r="J20" i="1"/>
  <c r="K20" i="1" s="1"/>
  <c r="H20" i="1"/>
  <c r="F20" i="1"/>
  <c r="E20" i="1"/>
  <c r="S20" i="1" s="1"/>
  <c r="P14" i="1"/>
  <c r="N14" i="1"/>
  <c r="L14" i="1"/>
  <c r="J14" i="1"/>
  <c r="H14" i="1"/>
  <c r="F14" i="1"/>
  <c r="E14" i="1"/>
  <c r="S14" i="1" s="1"/>
  <c r="Q20" i="1" l="1"/>
  <c r="K33" i="1"/>
  <c r="O14" i="1"/>
  <c r="Q14" i="1"/>
  <c r="M33" i="1"/>
  <c r="G33" i="1"/>
  <c r="O33" i="1"/>
  <c r="E26" i="1"/>
  <c r="S26" i="1" s="1"/>
  <c r="G20" i="1"/>
  <c r="O20" i="1"/>
  <c r="Q33" i="1"/>
  <c r="M14" i="1"/>
  <c r="G14" i="1"/>
  <c r="I33" i="1"/>
  <c r="I14" i="1"/>
  <c r="K14" i="1"/>
  <c r="M20" i="1"/>
  <c r="H26" i="1"/>
  <c r="P26" i="1"/>
  <c r="J26" i="1"/>
  <c r="K26" i="1" s="1"/>
  <c r="L26" i="1"/>
  <c r="I20" i="1"/>
  <c r="N26" i="1"/>
  <c r="F26" i="1"/>
  <c r="G26" i="1" s="1"/>
  <c r="M26" i="1" l="1"/>
  <c r="O26" i="1"/>
  <c r="Q26" i="1"/>
  <c r="I26" i="1"/>
</calcChain>
</file>

<file path=xl/sharedStrings.xml><?xml version="1.0" encoding="utf-8"?>
<sst xmlns="http://schemas.openxmlformats.org/spreadsheetml/2006/main" count="142" uniqueCount="62">
  <si>
    <t>Año Fiscal:</t>
  </si>
  <si>
    <t/>
  </si>
  <si>
    <t>Vigencia:</t>
  </si>
  <si>
    <t>Actual</t>
  </si>
  <si>
    <t>Periodo:</t>
  </si>
  <si>
    <t>Enero-Noviembre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</si>
  <si>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</si>
  <si>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</si>
  <si>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</si>
  <si>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</si>
  <si>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</si>
  <si>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</si>
  <si>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</si>
  <si>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</si>
  <si>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</si>
  <si>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</si>
  <si>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</si>
  <si>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</si>
  <si>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</si>
  <si>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</si>
  <si>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</si>
  <si>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</si>
  <si>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</si>
  <si>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</si>
  <si>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</si>
  <si>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</si>
  <si>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</si>
  <si>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</si>
  <si>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</si>
  <si>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</si>
  <si>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</si>
  <si>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</si>
  <si>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</si>
  <si>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</si>
  <si>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Comp.</t>
  </si>
  <si>
    <t>Colombia Compra Eficiente 
Ejecución Presupuestal a 30 de noviembre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</si>
  <si>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</si>
  <si>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</si>
  <si>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</si>
  <si>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</si>
  <si>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</si>
  <si>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</si>
  <si>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</si>
  <si>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% Apr Bloqueada</t>
  </si>
  <si>
    <t>% CDPs</t>
  </si>
  <si>
    <t>Apr. Disponible</t>
  </si>
  <si>
    <t>% Apr. Disp.</t>
  </si>
  <si>
    <t>Compromiso</t>
  </si>
  <si>
    <t>Obligación</t>
  </si>
  <si>
    <t>% Oblig.</t>
  </si>
  <si>
    <t>Orden de pago</t>
  </si>
  <si>
    <t>% Orden de pago</t>
  </si>
  <si>
    <t>Pago</t>
  </si>
  <si>
    <t>% 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</si>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</sst>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4" xfId="0" applyNumberFormat="1" applyFont="1" applyFill="1" applyBorder="1" applyAlignment="1">
      <alignment horizontal="center" vertical="center" wrapText="1" readingOrder="1"/>
    </xf>
    <xf numFmtId="164" fontId="4" fillId="2" borderId="4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164" fontId="5" fillId="0" borderId="0" xfId="0" applyNumberFormat="1" applyFont="1" applyFill="1" applyBorder="1" applyAlignment="1">
      <alignment horizontal="right" vertical="center" wrapText="1" readingOrder="1"/>
    </xf>
    <xf numFmtId="0" fontId="4" fillId="2" borderId="4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left" vertical="center" wrapText="1" readingOrder="1"/>
    </xf>
    <xf numFmtId="164" fontId="5" fillId="0" borderId="4" xfId="0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right" vertical="center" wrapText="1" readingOrder="1"/>
    </xf>
    <xf numFmtId="164" fontId="4" fillId="2" borderId="4" xfId="0" applyNumberFormat="1" applyFont="1" applyFill="1" applyBorder="1" applyAlignment="1">
      <alignment horizontal="right" vertical="center" wrapText="1" readingOrder="1"/>
    </xf>
    <xf numFmtId="10" fontId="4" fillId="2" borderId="4" xfId="1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right" vertical="center" wrapText="1" readingOrder="1"/>
    </xf>
    <xf numFmtId="0" fontId="4" fillId="2" borderId="4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vertical="center"/>
    </xf>
    <xf numFmtId="10" fontId="3" fillId="0" borderId="4" xfId="1" applyNumberFormat="1" applyFont="1" applyFill="1" applyBorder="1" applyAlignment="1">
      <alignment vertical="center"/>
    </xf>
    <xf numFmtId="10" fontId="4" fillId="2" borderId="4" xfId="1" applyNumberFormat="1" applyFont="1" applyFill="1" applyBorder="1" applyAlignment="1">
      <alignment vertical="center"/>
    </xf>
    <xf numFmtId="10" fontId="3" fillId="0" borderId="0" xfId="1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666749</xdr:colOff>
      <xdr:row>0</xdr:row>
      <xdr:rowOff>142875</xdr:rowOff>
    </xdr:from>
    <xdr:to>
      <xdr:col>17</xdr:col>
      <xdr:colOff>909940</xdr:colOff>
      <xdr:row>2</xdr:row>
      <xdr:rowOff>200025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4" y="142875"/>
          <a:ext cx="2119616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GridLines="0" tabSelected="1" workbookViewId="0">
      <selection activeCell="M22" sqref="M22"/>
    </sheetView>
  </sheetViews>
  <sheetFormatPr baseColWidth="10" defaultRowHeight="12.75" x14ac:dyDescent="0.25"/>
  <cols>
    <col min="1" max="1" width="12" style="35" bestFit="1" customWidth="1"/>
    <col min="2" max="2" width="12" style="35" customWidth="1"/>
    <col min="3" max="3" width="4.7109375" style="35" bestFit="1" customWidth="1"/>
    <col min="4" max="4" width="27.28515625" style="35" bestFit="1" customWidth="1"/>
    <col min="5" max="5" width="18" style="35" bestFit="1" customWidth="1"/>
    <col min="6" max="6" width="15.28515625" style="35" bestFit="1" customWidth="1"/>
    <col min="7" max="7" width="11.140625" style="35" customWidth="1"/>
    <col min="8" max="8" width="18" style="35" bestFit="1" customWidth="1"/>
    <col min="9" max="9" width="8.28515625" style="35" bestFit="1" customWidth="1"/>
    <col min="10" max="10" width="14.85546875" style="35" bestFit="1" customWidth="1"/>
    <col min="11" max="11" width="8.28515625" style="35" bestFit="1" customWidth="1"/>
    <col min="12" max="12" width="18" style="35" bestFit="1" customWidth="1"/>
    <col min="13" max="13" width="7.28515625" style="35" bestFit="1" customWidth="1"/>
    <col min="14" max="14" width="18" style="35" bestFit="1" customWidth="1"/>
    <col min="15" max="15" width="8.42578125" style="35" bestFit="1" customWidth="1"/>
    <col min="16" max="16" width="18" style="35" bestFit="1" customWidth="1"/>
    <col min="17" max="17" width="10.140625" style="35" customWidth="1"/>
    <col min="18" max="18" width="18" style="35" bestFit="1" customWidth="1"/>
    <col min="19" max="19" width="7.28515625" style="35" bestFit="1" customWidth="1"/>
    <col min="20" max="20" width="8" style="35" customWidth="1"/>
    <col min="21" max="16384" width="11.42578125" style="35"/>
  </cols>
  <sheetData>
    <row r="1" spans="1:19" ht="15" customHeight="1" x14ac:dyDescent="0.25">
      <c r="A1" s="25" t="s">
        <v>0</v>
      </c>
      <c r="B1" s="25">
        <v>2016</v>
      </c>
      <c r="C1" s="1" t="s">
        <v>35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12" t="s">
        <v>1</v>
      </c>
      <c r="Q1" s="12"/>
      <c r="R1" s="12"/>
      <c r="S1" s="12"/>
    </row>
    <row r="2" spans="1:19" x14ac:dyDescent="0.25">
      <c r="A2" s="25" t="s">
        <v>2</v>
      </c>
      <c r="B2" s="25" t="s">
        <v>3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12"/>
      <c r="Q2" s="12"/>
      <c r="R2" s="12"/>
      <c r="S2" s="12"/>
    </row>
    <row r="3" spans="1:19" ht="25.5" x14ac:dyDescent="0.25">
      <c r="A3" s="25" t="s">
        <v>4</v>
      </c>
      <c r="B3" s="25" t="s">
        <v>5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12"/>
      <c r="Q3" s="12"/>
      <c r="R3" s="12"/>
      <c r="S3" s="12"/>
    </row>
    <row r="4" spans="1:19" x14ac:dyDescent="0.25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9" x14ac:dyDescent="0.25">
      <c r="A5" s="13" t="s">
        <v>36</v>
      </c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4"/>
    </row>
    <row r="6" spans="1:19" x14ac:dyDescent="0.25">
      <c r="A6" s="13" t="s">
        <v>37</v>
      </c>
      <c r="B6" s="13"/>
      <c r="C6" s="13"/>
      <c r="D6" s="11"/>
      <c r="E6" s="11"/>
      <c r="F6" s="11"/>
      <c r="G6" s="11"/>
      <c r="H6" s="11"/>
      <c r="I6" s="11"/>
      <c r="J6" s="11"/>
      <c r="K6" s="11"/>
      <c r="L6" s="15"/>
      <c r="M6" s="11"/>
      <c r="N6" s="11"/>
      <c r="O6" s="11"/>
      <c r="P6" s="11"/>
      <c r="Q6" s="11"/>
      <c r="R6" s="11"/>
      <c r="S6" s="14"/>
    </row>
    <row r="7" spans="1:19" ht="25.5" x14ac:dyDescent="0.25">
      <c r="A7" s="16" t="s">
        <v>38</v>
      </c>
      <c r="B7" s="16" t="s">
        <v>39</v>
      </c>
      <c r="C7" s="16" t="s">
        <v>6</v>
      </c>
      <c r="D7" s="16" t="s">
        <v>40</v>
      </c>
      <c r="E7" s="16" t="s">
        <v>41</v>
      </c>
      <c r="F7" s="16" t="s">
        <v>42</v>
      </c>
      <c r="G7" s="16" t="s">
        <v>43</v>
      </c>
      <c r="H7" s="16" t="s">
        <v>7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34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19" ht="25.5" x14ac:dyDescent="0.25">
      <c r="A8" s="26" t="s">
        <v>8</v>
      </c>
      <c r="B8" s="27" t="s">
        <v>9</v>
      </c>
      <c r="C8" s="27" t="s">
        <v>10</v>
      </c>
      <c r="D8" s="28" t="s">
        <v>11</v>
      </c>
      <c r="E8" s="29">
        <v>2193000000</v>
      </c>
      <c r="F8" s="29">
        <v>0</v>
      </c>
      <c r="G8" s="30">
        <f>+F8/E8</f>
        <v>0</v>
      </c>
      <c r="H8" s="29">
        <v>2193000000</v>
      </c>
      <c r="I8" s="30">
        <f>+H8/E8</f>
        <v>1</v>
      </c>
      <c r="J8" s="29">
        <v>0</v>
      </c>
      <c r="K8" s="30">
        <f>+J8/E8</f>
        <v>0</v>
      </c>
      <c r="L8" s="29">
        <v>2172599839</v>
      </c>
      <c r="M8" s="30">
        <f>+L8/E8</f>
        <v>0.99069760100319193</v>
      </c>
      <c r="N8" s="29">
        <v>2172070691</v>
      </c>
      <c r="O8" s="30">
        <f>+N8/E8</f>
        <v>0.99045631144550839</v>
      </c>
      <c r="P8" s="29">
        <v>2172070691</v>
      </c>
      <c r="Q8" s="30">
        <f>+P8/E8</f>
        <v>0.99045631144550839</v>
      </c>
      <c r="R8" s="29">
        <v>2172070691</v>
      </c>
      <c r="S8" s="36">
        <f>+R8/E8</f>
        <v>0.99045631144550839</v>
      </c>
    </row>
    <row r="9" spans="1:19" x14ac:dyDescent="0.25">
      <c r="A9" s="26" t="s">
        <v>12</v>
      </c>
      <c r="B9" s="27" t="s">
        <v>9</v>
      </c>
      <c r="C9" s="27" t="s">
        <v>10</v>
      </c>
      <c r="D9" s="28" t="s">
        <v>13</v>
      </c>
      <c r="E9" s="29">
        <v>506000000</v>
      </c>
      <c r="F9" s="29">
        <v>0</v>
      </c>
      <c r="G9" s="30">
        <f t="shared" ref="G9:G35" si="0">+F9/E9</f>
        <v>0</v>
      </c>
      <c r="H9" s="29">
        <v>506000000</v>
      </c>
      <c r="I9" s="30">
        <f t="shared" ref="I9:I35" si="1">+H9/E9</f>
        <v>1</v>
      </c>
      <c r="J9" s="29">
        <v>0</v>
      </c>
      <c r="K9" s="30">
        <f t="shared" ref="K9:K35" si="2">+J9/E9</f>
        <v>0</v>
      </c>
      <c r="L9" s="29">
        <v>497492198</v>
      </c>
      <c r="M9" s="30">
        <f t="shared" ref="M9:M35" si="3">+L9/E9</f>
        <v>0.98318616205533593</v>
      </c>
      <c r="N9" s="29">
        <v>497492198</v>
      </c>
      <c r="O9" s="30">
        <f t="shared" ref="O9:O35" si="4">+N9/E9</f>
        <v>0.98318616205533593</v>
      </c>
      <c r="P9" s="29">
        <v>497492198</v>
      </c>
      <c r="Q9" s="30">
        <f t="shared" ref="Q9:Q35" si="5">+P9/E9</f>
        <v>0.98318616205533593</v>
      </c>
      <c r="R9" s="29">
        <v>497492198</v>
      </c>
      <c r="S9" s="36">
        <f t="shared" ref="S9:S35" si="6">+R9/E9</f>
        <v>0.98318616205533593</v>
      </c>
    </row>
    <row r="10" spans="1:19" x14ac:dyDescent="0.25">
      <c r="A10" s="26" t="s">
        <v>14</v>
      </c>
      <c r="B10" s="27" t="s">
        <v>9</v>
      </c>
      <c r="C10" s="27" t="s">
        <v>10</v>
      </c>
      <c r="D10" s="28" t="s">
        <v>15</v>
      </c>
      <c r="E10" s="29">
        <v>785000000</v>
      </c>
      <c r="F10" s="29">
        <v>0</v>
      </c>
      <c r="G10" s="30">
        <f t="shared" si="0"/>
        <v>0</v>
      </c>
      <c r="H10" s="29">
        <v>775607565</v>
      </c>
      <c r="I10" s="30">
        <f t="shared" si="1"/>
        <v>0.98803511464968152</v>
      </c>
      <c r="J10" s="29">
        <v>9392435</v>
      </c>
      <c r="K10" s="30">
        <f t="shared" si="2"/>
        <v>1.1964885350318472E-2</v>
      </c>
      <c r="L10" s="29">
        <v>302572996</v>
      </c>
      <c r="M10" s="30">
        <f t="shared" si="3"/>
        <v>0.38544330700636942</v>
      </c>
      <c r="N10" s="29">
        <v>302572996</v>
      </c>
      <c r="O10" s="30">
        <f t="shared" si="4"/>
        <v>0.38544330700636942</v>
      </c>
      <c r="P10" s="29">
        <v>302572996</v>
      </c>
      <c r="Q10" s="30">
        <f t="shared" si="5"/>
        <v>0.38544330700636942</v>
      </c>
      <c r="R10" s="29">
        <v>302572996</v>
      </c>
      <c r="S10" s="36">
        <f t="shared" si="6"/>
        <v>0.38544330700636942</v>
      </c>
    </row>
    <row r="11" spans="1:19" ht="38.25" x14ac:dyDescent="0.25">
      <c r="A11" s="26" t="s">
        <v>16</v>
      </c>
      <c r="B11" s="27" t="s">
        <v>9</v>
      </c>
      <c r="C11" s="27" t="s">
        <v>10</v>
      </c>
      <c r="D11" s="28" t="s">
        <v>17</v>
      </c>
      <c r="E11" s="29">
        <v>30000000</v>
      </c>
      <c r="F11" s="29">
        <v>0</v>
      </c>
      <c r="G11" s="30">
        <f t="shared" si="0"/>
        <v>0</v>
      </c>
      <c r="H11" s="29">
        <v>30000000</v>
      </c>
      <c r="I11" s="30">
        <f t="shared" si="1"/>
        <v>1</v>
      </c>
      <c r="J11" s="29">
        <v>0</v>
      </c>
      <c r="K11" s="30">
        <f t="shared" si="2"/>
        <v>0</v>
      </c>
      <c r="L11" s="29">
        <v>26434645</v>
      </c>
      <c r="M11" s="30">
        <f t="shared" si="3"/>
        <v>0.88115483333333333</v>
      </c>
      <c r="N11" s="29">
        <v>26434645</v>
      </c>
      <c r="O11" s="30">
        <f t="shared" si="4"/>
        <v>0.88115483333333333</v>
      </c>
      <c r="P11" s="29">
        <v>26434645</v>
      </c>
      <c r="Q11" s="30">
        <f t="shared" si="5"/>
        <v>0.88115483333333333</v>
      </c>
      <c r="R11" s="29">
        <v>26434645</v>
      </c>
      <c r="S11" s="36">
        <f t="shared" si="6"/>
        <v>0.88115483333333333</v>
      </c>
    </row>
    <row r="12" spans="1:19" ht="25.5" x14ac:dyDescent="0.25">
      <c r="A12" s="26" t="s">
        <v>18</v>
      </c>
      <c r="B12" s="27" t="s">
        <v>9</v>
      </c>
      <c r="C12" s="27" t="s">
        <v>10</v>
      </c>
      <c r="D12" s="28" t="s">
        <v>19</v>
      </c>
      <c r="E12" s="29">
        <v>1078640000</v>
      </c>
      <c r="F12" s="29">
        <v>53932000</v>
      </c>
      <c r="G12" s="30">
        <f t="shared" si="0"/>
        <v>0.05</v>
      </c>
      <c r="H12" s="29">
        <v>1014803647</v>
      </c>
      <c r="I12" s="30">
        <f t="shared" si="1"/>
        <v>0.94081773993176587</v>
      </c>
      <c r="J12" s="29">
        <v>9904353</v>
      </c>
      <c r="K12" s="30">
        <f t="shared" si="2"/>
        <v>9.1822600682340723E-3</v>
      </c>
      <c r="L12" s="29">
        <v>1014746847</v>
      </c>
      <c r="M12" s="30">
        <f t="shared" si="3"/>
        <v>0.94076508102796108</v>
      </c>
      <c r="N12" s="29">
        <v>868471221</v>
      </c>
      <c r="O12" s="30">
        <f t="shared" si="4"/>
        <v>0.80515391696951721</v>
      </c>
      <c r="P12" s="29">
        <v>868471221</v>
      </c>
      <c r="Q12" s="30">
        <f t="shared" si="5"/>
        <v>0.80515391696951721</v>
      </c>
      <c r="R12" s="29">
        <v>868471221</v>
      </c>
      <c r="S12" s="36">
        <f t="shared" si="6"/>
        <v>0.80515391696951721</v>
      </c>
    </row>
    <row r="13" spans="1:19" ht="51" x14ac:dyDescent="0.25">
      <c r="A13" s="26" t="s">
        <v>20</v>
      </c>
      <c r="B13" s="27" t="s">
        <v>9</v>
      </c>
      <c r="C13" s="27" t="s">
        <v>10</v>
      </c>
      <c r="D13" s="28" t="s">
        <v>21</v>
      </c>
      <c r="E13" s="29">
        <v>1065000000</v>
      </c>
      <c r="F13" s="29">
        <v>0</v>
      </c>
      <c r="G13" s="30">
        <f t="shared" si="0"/>
        <v>0</v>
      </c>
      <c r="H13" s="29">
        <v>1064999999.99</v>
      </c>
      <c r="I13" s="30">
        <f t="shared" si="1"/>
        <v>0.99999999999061029</v>
      </c>
      <c r="J13" s="29">
        <v>0.01</v>
      </c>
      <c r="K13" s="30">
        <f t="shared" si="2"/>
        <v>9.3896713615023474E-12</v>
      </c>
      <c r="L13" s="29">
        <v>907749337</v>
      </c>
      <c r="M13" s="30">
        <f t="shared" si="3"/>
        <v>0.85234679530516433</v>
      </c>
      <c r="N13" s="29">
        <v>904954737</v>
      </c>
      <c r="O13" s="30">
        <f t="shared" si="4"/>
        <v>0.84972275774647887</v>
      </c>
      <c r="P13" s="29">
        <v>904954737</v>
      </c>
      <c r="Q13" s="30">
        <f t="shared" si="5"/>
        <v>0.84972275774647887</v>
      </c>
      <c r="R13" s="29">
        <v>904954737</v>
      </c>
      <c r="S13" s="36">
        <f t="shared" si="6"/>
        <v>0.84972275774647887</v>
      </c>
    </row>
    <row r="14" spans="1:19" x14ac:dyDescent="0.25">
      <c r="A14" s="17" t="s">
        <v>54</v>
      </c>
      <c r="B14" s="17"/>
      <c r="C14" s="17"/>
      <c r="D14" s="17"/>
      <c r="E14" s="31">
        <f>SUM(E8:E13)</f>
        <v>5657640000</v>
      </c>
      <c r="F14" s="31">
        <f t="shared" ref="F14:R14" si="7">SUM(F8:F13)</f>
        <v>53932000</v>
      </c>
      <c r="G14" s="32">
        <f t="shared" si="0"/>
        <v>9.5325966303971259E-3</v>
      </c>
      <c r="H14" s="31">
        <f t="shared" si="7"/>
        <v>5584411211.9899998</v>
      </c>
      <c r="I14" s="32">
        <f t="shared" si="1"/>
        <v>0.98705665471645421</v>
      </c>
      <c r="J14" s="31">
        <f t="shared" si="7"/>
        <v>19296788.010000002</v>
      </c>
      <c r="K14" s="32">
        <f t="shared" si="2"/>
        <v>3.4107486531486631E-3</v>
      </c>
      <c r="L14" s="31">
        <f t="shared" si="7"/>
        <v>4921595862</v>
      </c>
      <c r="M14" s="32">
        <f t="shared" si="3"/>
        <v>0.86990262052728695</v>
      </c>
      <c r="N14" s="31">
        <f t="shared" si="7"/>
        <v>4771996488</v>
      </c>
      <c r="O14" s="32">
        <f t="shared" si="4"/>
        <v>0.84346061043120457</v>
      </c>
      <c r="P14" s="31">
        <f t="shared" si="7"/>
        <v>4771996488</v>
      </c>
      <c r="Q14" s="32">
        <f t="shared" si="5"/>
        <v>0.84346061043120457</v>
      </c>
      <c r="R14" s="31">
        <f t="shared" si="7"/>
        <v>4771996488</v>
      </c>
      <c r="S14" s="37">
        <f t="shared" si="6"/>
        <v>0.84346061043120457</v>
      </c>
    </row>
    <row r="15" spans="1:19" x14ac:dyDescent="0.25">
      <c r="A15" s="18"/>
      <c r="B15" s="19"/>
      <c r="C15" s="20"/>
      <c r="D15" s="20"/>
      <c r="E15" s="21"/>
      <c r="F15" s="21"/>
      <c r="G15" s="33"/>
      <c r="H15" s="21"/>
      <c r="I15" s="33"/>
      <c r="J15" s="21"/>
      <c r="K15" s="33"/>
      <c r="L15" s="21"/>
      <c r="M15" s="33"/>
      <c r="N15" s="21"/>
      <c r="O15" s="33"/>
      <c r="P15" s="21"/>
      <c r="Q15" s="33"/>
      <c r="R15" s="21"/>
      <c r="S15" s="38"/>
    </row>
    <row r="16" spans="1:19" x14ac:dyDescent="0.25">
      <c r="A16" s="13" t="s">
        <v>55</v>
      </c>
      <c r="B16" s="13"/>
      <c r="C16" s="13"/>
      <c r="D16" s="21"/>
      <c r="E16" s="21"/>
      <c r="F16" s="21"/>
      <c r="G16" s="33"/>
      <c r="H16" s="21"/>
      <c r="I16" s="33"/>
      <c r="J16" s="21"/>
      <c r="K16" s="33"/>
      <c r="L16" s="21"/>
      <c r="M16" s="33"/>
      <c r="N16" s="21"/>
      <c r="O16" s="33"/>
      <c r="P16" s="21"/>
      <c r="Q16" s="33"/>
      <c r="R16" s="21"/>
      <c r="S16" s="38"/>
    </row>
    <row r="17" spans="1:19" ht="25.5" x14ac:dyDescent="0.25">
      <c r="A17" s="16" t="s">
        <v>38</v>
      </c>
      <c r="B17" s="16" t="s">
        <v>39</v>
      </c>
      <c r="C17" s="16" t="s">
        <v>6</v>
      </c>
      <c r="D17" s="16" t="s">
        <v>40</v>
      </c>
      <c r="E17" s="16" t="s">
        <v>41</v>
      </c>
      <c r="F17" s="16" t="s">
        <v>42</v>
      </c>
      <c r="G17" s="16" t="s">
        <v>43</v>
      </c>
      <c r="H17" s="16" t="s">
        <v>7</v>
      </c>
      <c r="I17" s="16" t="s">
        <v>44</v>
      </c>
      <c r="J17" s="16" t="s">
        <v>45</v>
      </c>
      <c r="K17" s="16" t="s">
        <v>46</v>
      </c>
      <c r="L17" s="16" t="s">
        <v>47</v>
      </c>
      <c r="M17" s="16" t="s">
        <v>34</v>
      </c>
      <c r="N17" s="16" t="s">
        <v>48</v>
      </c>
      <c r="O17" s="16" t="s">
        <v>49</v>
      </c>
      <c r="P17" s="16" t="s">
        <v>50</v>
      </c>
      <c r="Q17" s="16" t="s">
        <v>51</v>
      </c>
      <c r="R17" s="16" t="s">
        <v>52</v>
      </c>
      <c r="S17" s="16" t="s">
        <v>53</v>
      </c>
    </row>
    <row r="18" spans="1:19" x14ac:dyDescent="0.25">
      <c r="A18" s="26" t="s">
        <v>22</v>
      </c>
      <c r="B18" s="27" t="s">
        <v>9</v>
      </c>
      <c r="C18" s="27" t="s">
        <v>10</v>
      </c>
      <c r="D18" s="28" t="s">
        <v>23</v>
      </c>
      <c r="E18" s="29">
        <v>4000000</v>
      </c>
      <c r="F18" s="29">
        <v>0</v>
      </c>
      <c r="G18" s="30">
        <f t="shared" si="0"/>
        <v>0</v>
      </c>
      <c r="H18" s="29">
        <v>0</v>
      </c>
      <c r="I18" s="30">
        <f t="shared" si="1"/>
        <v>0</v>
      </c>
      <c r="J18" s="29">
        <v>4000000</v>
      </c>
      <c r="K18" s="30">
        <f t="shared" si="2"/>
        <v>1</v>
      </c>
      <c r="L18" s="29">
        <v>0</v>
      </c>
      <c r="M18" s="30">
        <f t="shared" si="3"/>
        <v>0</v>
      </c>
      <c r="N18" s="29">
        <v>0</v>
      </c>
      <c r="O18" s="30">
        <f t="shared" si="4"/>
        <v>0</v>
      </c>
      <c r="P18" s="29">
        <v>0</v>
      </c>
      <c r="Q18" s="30">
        <f t="shared" si="5"/>
        <v>0</v>
      </c>
      <c r="R18" s="29">
        <v>0</v>
      </c>
      <c r="S18" s="36">
        <f t="shared" si="6"/>
        <v>0</v>
      </c>
    </row>
    <row r="19" spans="1:19" ht="25.5" x14ac:dyDescent="0.25">
      <c r="A19" s="26" t="s">
        <v>24</v>
      </c>
      <c r="B19" s="27" t="s">
        <v>9</v>
      </c>
      <c r="C19" s="27" t="s">
        <v>10</v>
      </c>
      <c r="D19" s="28" t="s">
        <v>25</v>
      </c>
      <c r="E19" s="29">
        <v>3255320000</v>
      </c>
      <c r="F19" s="29">
        <v>189539600</v>
      </c>
      <c r="G19" s="30">
        <f t="shared" si="0"/>
        <v>5.8224567784426723E-2</v>
      </c>
      <c r="H19" s="29">
        <v>3023463979.9499998</v>
      </c>
      <c r="I19" s="30">
        <f t="shared" si="1"/>
        <v>0.92877627389934014</v>
      </c>
      <c r="J19" s="29">
        <v>42316420.049999997</v>
      </c>
      <c r="K19" s="30">
        <f t="shared" si="2"/>
        <v>1.299915831623312E-2</v>
      </c>
      <c r="L19" s="29">
        <v>2507369622.27</v>
      </c>
      <c r="M19" s="30">
        <f t="shared" si="3"/>
        <v>0.77023752573326121</v>
      </c>
      <c r="N19" s="29">
        <v>1697804263.6700001</v>
      </c>
      <c r="O19" s="30">
        <f t="shared" si="4"/>
        <v>0.52154757863128665</v>
      </c>
      <c r="P19" s="29">
        <v>1697804263.6700001</v>
      </c>
      <c r="Q19" s="30">
        <f t="shared" si="5"/>
        <v>0.52154757863128665</v>
      </c>
      <c r="R19" s="29">
        <v>1697804263.6700001</v>
      </c>
      <c r="S19" s="36">
        <f t="shared" si="6"/>
        <v>0.52154757863128665</v>
      </c>
    </row>
    <row r="20" spans="1:19" x14ac:dyDescent="0.25">
      <c r="A20" s="17" t="s">
        <v>56</v>
      </c>
      <c r="B20" s="17"/>
      <c r="C20" s="17"/>
      <c r="D20" s="17"/>
      <c r="E20" s="31">
        <f>SUM(E18:E19)</f>
        <v>3259320000</v>
      </c>
      <c r="F20" s="31">
        <f t="shared" ref="F20:R20" si="8">SUM(F18:F19)</f>
        <v>189539600</v>
      </c>
      <c r="G20" s="32">
        <f t="shared" si="0"/>
        <v>5.8153111692009374E-2</v>
      </c>
      <c r="H20" s="31">
        <f t="shared" si="8"/>
        <v>3023463979.9499998</v>
      </c>
      <c r="I20" s="32">
        <f t="shared" si="1"/>
        <v>0.92763643335112844</v>
      </c>
      <c r="J20" s="31">
        <f t="shared" si="8"/>
        <v>46316420.049999997</v>
      </c>
      <c r="K20" s="32">
        <f t="shared" si="2"/>
        <v>1.4210454956862167E-2</v>
      </c>
      <c r="L20" s="31">
        <f t="shared" si="8"/>
        <v>2507369622.27</v>
      </c>
      <c r="M20" s="32">
        <f t="shared" si="3"/>
        <v>0.7692922518408748</v>
      </c>
      <c r="N20" s="31">
        <f t="shared" si="8"/>
        <v>1697804263.6700001</v>
      </c>
      <c r="O20" s="32">
        <f t="shared" si="4"/>
        <v>0.52090750944061959</v>
      </c>
      <c r="P20" s="31">
        <f t="shared" si="8"/>
        <v>1697804263.6700001</v>
      </c>
      <c r="Q20" s="32">
        <f t="shared" si="5"/>
        <v>0.52090750944061959</v>
      </c>
      <c r="R20" s="31">
        <f t="shared" si="8"/>
        <v>1697804263.6700001</v>
      </c>
      <c r="S20" s="37">
        <f t="shared" si="6"/>
        <v>0.52090750944061959</v>
      </c>
    </row>
    <row r="21" spans="1:19" x14ac:dyDescent="0.25">
      <c r="A21" s="18"/>
      <c r="B21" s="19"/>
      <c r="C21" s="19"/>
      <c r="D21" s="20"/>
      <c r="E21" s="21"/>
      <c r="F21" s="21"/>
      <c r="G21" s="33"/>
      <c r="H21" s="21"/>
      <c r="I21" s="33"/>
      <c r="J21" s="21"/>
      <c r="K21" s="33"/>
      <c r="L21" s="21"/>
      <c r="M21" s="33"/>
      <c r="N21" s="21"/>
      <c r="O21" s="33"/>
      <c r="P21" s="21"/>
      <c r="Q21" s="33"/>
      <c r="R21" s="21"/>
      <c r="S21" s="38"/>
    </row>
    <row r="22" spans="1:19" x14ac:dyDescent="0.25">
      <c r="A22" s="13" t="s">
        <v>57</v>
      </c>
      <c r="B22" s="13"/>
      <c r="C22" s="19"/>
      <c r="D22" s="20"/>
      <c r="E22" s="21"/>
      <c r="F22" s="21"/>
      <c r="G22" s="33"/>
      <c r="H22" s="21"/>
      <c r="I22" s="33"/>
      <c r="J22" s="21"/>
      <c r="K22" s="33"/>
      <c r="L22" s="21"/>
      <c r="M22" s="33"/>
      <c r="N22" s="21"/>
      <c r="O22" s="33"/>
      <c r="P22" s="21"/>
      <c r="Q22" s="33"/>
      <c r="R22" s="21"/>
      <c r="S22" s="38"/>
    </row>
    <row r="23" spans="1:19" ht="25.5" x14ac:dyDescent="0.25">
      <c r="A23" s="16" t="s">
        <v>38</v>
      </c>
      <c r="B23" s="16" t="s">
        <v>39</v>
      </c>
      <c r="C23" s="16" t="s">
        <v>6</v>
      </c>
      <c r="D23" s="16" t="s">
        <v>40</v>
      </c>
      <c r="E23" s="16" t="s">
        <v>41</v>
      </c>
      <c r="F23" s="16" t="s">
        <v>42</v>
      </c>
      <c r="G23" s="16" t="s">
        <v>43</v>
      </c>
      <c r="H23" s="16" t="s">
        <v>7</v>
      </c>
      <c r="I23" s="16" t="s">
        <v>44</v>
      </c>
      <c r="J23" s="16" t="s">
        <v>45</v>
      </c>
      <c r="K23" s="16" t="s">
        <v>46</v>
      </c>
      <c r="L23" s="16" t="s">
        <v>47</v>
      </c>
      <c r="M23" s="16" t="s">
        <v>34</v>
      </c>
      <c r="N23" s="16" t="s">
        <v>48</v>
      </c>
      <c r="O23" s="16" t="s">
        <v>49</v>
      </c>
      <c r="P23" s="16" t="s">
        <v>50</v>
      </c>
      <c r="Q23" s="16" t="s">
        <v>51</v>
      </c>
      <c r="R23" s="16" t="s">
        <v>52</v>
      </c>
      <c r="S23" s="16" t="s">
        <v>53</v>
      </c>
    </row>
    <row r="24" spans="1:19" ht="25.5" x14ac:dyDescent="0.25">
      <c r="A24" s="26" t="s">
        <v>26</v>
      </c>
      <c r="B24" s="27" t="s">
        <v>9</v>
      </c>
      <c r="C24" s="27" t="s">
        <v>27</v>
      </c>
      <c r="D24" s="28" t="s">
        <v>28</v>
      </c>
      <c r="E24" s="29">
        <v>37000000</v>
      </c>
      <c r="F24" s="29">
        <v>0</v>
      </c>
      <c r="G24" s="30">
        <f t="shared" si="0"/>
        <v>0</v>
      </c>
      <c r="H24" s="29">
        <v>28607241</v>
      </c>
      <c r="I24" s="30">
        <f t="shared" si="1"/>
        <v>0.77316867567567571</v>
      </c>
      <c r="J24" s="29">
        <v>8392759</v>
      </c>
      <c r="K24" s="30">
        <f t="shared" si="2"/>
        <v>0.22683132432432432</v>
      </c>
      <c r="L24" s="29">
        <v>28607241</v>
      </c>
      <c r="M24" s="30">
        <f t="shared" si="3"/>
        <v>0.77316867567567571</v>
      </c>
      <c r="N24" s="29">
        <v>28607241</v>
      </c>
      <c r="O24" s="30">
        <f t="shared" si="4"/>
        <v>0.77316867567567571</v>
      </c>
      <c r="P24" s="29">
        <v>28607241</v>
      </c>
      <c r="Q24" s="30">
        <f t="shared" si="5"/>
        <v>0.77316867567567571</v>
      </c>
      <c r="R24" s="29">
        <v>28607241</v>
      </c>
      <c r="S24" s="36">
        <f t="shared" si="6"/>
        <v>0.77316867567567571</v>
      </c>
    </row>
    <row r="25" spans="1:19" x14ac:dyDescent="0.25">
      <c r="A25" s="18"/>
      <c r="B25" s="19"/>
      <c r="C25" s="19"/>
      <c r="D25" s="20"/>
      <c r="E25" s="21"/>
      <c r="F25" s="21"/>
      <c r="G25" s="33"/>
      <c r="H25" s="21"/>
      <c r="I25" s="33"/>
      <c r="J25" s="21"/>
      <c r="K25" s="33"/>
      <c r="L25" s="21"/>
      <c r="M25" s="33"/>
      <c r="N25" s="21"/>
      <c r="O25" s="33"/>
      <c r="P25" s="21"/>
      <c r="Q25" s="33"/>
      <c r="R25" s="21"/>
      <c r="S25" s="38"/>
    </row>
    <row r="26" spans="1:19" x14ac:dyDescent="0.25">
      <c r="A26" s="22" t="s">
        <v>58</v>
      </c>
      <c r="B26" s="22"/>
      <c r="C26" s="22"/>
      <c r="D26" s="22"/>
      <c r="E26" s="31">
        <f>+E24+E20+E14</f>
        <v>8953960000</v>
      </c>
      <c r="F26" s="31">
        <f>+F24+F20+F14</f>
        <v>243471600</v>
      </c>
      <c r="G26" s="32">
        <f t="shared" si="0"/>
        <v>2.7191499626980687E-2</v>
      </c>
      <c r="H26" s="31">
        <f>+H24+H20+H14</f>
        <v>8636482432.9399986</v>
      </c>
      <c r="I26" s="32">
        <f t="shared" si="1"/>
        <v>0.96454333422753713</v>
      </c>
      <c r="J26" s="31">
        <f>+J24+J20+J14</f>
        <v>74005967.060000002</v>
      </c>
      <c r="K26" s="32">
        <f t="shared" si="2"/>
        <v>8.2651661454819988E-3</v>
      </c>
      <c r="L26" s="31">
        <f>+L24+L20+L14</f>
        <v>7457572725.2700005</v>
      </c>
      <c r="M26" s="32">
        <f t="shared" si="3"/>
        <v>0.83287983476249616</v>
      </c>
      <c r="N26" s="31">
        <f>+N24+N20+N14</f>
        <v>6498407992.6700001</v>
      </c>
      <c r="O26" s="32">
        <f t="shared" si="4"/>
        <v>0.7257579878254985</v>
      </c>
      <c r="P26" s="31">
        <f>+P24+P20+P14</f>
        <v>6498407992.6700001</v>
      </c>
      <c r="Q26" s="32">
        <f t="shared" si="5"/>
        <v>0.7257579878254985</v>
      </c>
      <c r="R26" s="31">
        <f>+R24+R20+R14</f>
        <v>6498407992.6700001</v>
      </c>
      <c r="S26" s="37">
        <f t="shared" si="6"/>
        <v>0.7257579878254985</v>
      </c>
    </row>
    <row r="27" spans="1:19" x14ac:dyDescent="0.25">
      <c r="A27" s="18"/>
      <c r="B27" s="19"/>
      <c r="C27" s="19"/>
      <c r="D27" s="20"/>
      <c r="E27" s="21"/>
      <c r="F27" s="21"/>
      <c r="G27" s="33"/>
      <c r="H27" s="21"/>
      <c r="I27" s="33"/>
      <c r="J27" s="21"/>
      <c r="K27" s="33"/>
      <c r="L27" s="21"/>
      <c r="M27" s="33"/>
      <c r="N27" s="21"/>
      <c r="O27" s="33"/>
      <c r="P27" s="21"/>
      <c r="Q27" s="33"/>
      <c r="R27" s="21"/>
      <c r="S27" s="38"/>
    </row>
    <row r="28" spans="1:19" x14ac:dyDescent="0.25">
      <c r="A28" s="23" t="s">
        <v>59</v>
      </c>
      <c r="B28" s="19"/>
      <c r="C28" s="19"/>
      <c r="D28" s="20"/>
      <c r="E28" s="21"/>
      <c r="F28" s="21"/>
      <c r="G28" s="33"/>
      <c r="H28" s="21"/>
      <c r="I28" s="33"/>
      <c r="J28" s="21"/>
      <c r="K28" s="33"/>
      <c r="L28" s="21"/>
      <c r="M28" s="33"/>
      <c r="N28" s="21"/>
      <c r="O28" s="33"/>
      <c r="P28" s="21"/>
      <c r="Q28" s="33"/>
      <c r="R28" s="21"/>
      <c r="S28" s="38"/>
    </row>
    <row r="29" spans="1:19" ht="25.5" x14ac:dyDescent="0.25">
      <c r="A29" s="16" t="s">
        <v>38</v>
      </c>
      <c r="B29" s="16" t="s">
        <v>39</v>
      </c>
      <c r="C29" s="16" t="s">
        <v>6</v>
      </c>
      <c r="D29" s="16" t="s">
        <v>40</v>
      </c>
      <c r="E29" s="16" t="s">
        <v>41</v>
      </c>
      <c r="F29" s="16" t="s">
        <v>42</v>
      </c>
      <c r="G29" s="16" t="s">
        <v>43</v>
      </c>
      <c r="H29" s="16" t="s">
        <v>7</v>
      </c>
      <c r="I29" s="16" t="s">
        <v>44</v>
      </c>
      <c r="J29" s="16" t="s">
        <v>45</v>
      </c>
      <c r="K29" s="16" t="s">
        <v>46</v>
      </c>
      <c r="L29" s="16" t="s">
        <v>47</v>
      </c>
      <c r="M29" s="16" t="s">
        <v>34</v>
      </c>
      <c r="N29" s="16" t="s">
        <v>48</v>
      </c>
      <c r="O29" s="16" t="s">
        <v>49</v>
      </c>
      <c r="P29" s="16" t="s">
        <v>50</v>
      </c>
      <c r="Q29" s="16" t="s">
        <v>51</v>
      </c>
      <c r="R29" s="16" t="s">
        <v>52</v>
      </c>
      <c r="S29" s="16" t="s">
        <v>53</v>
      </c>
    </row>
    <row r="30" spans="1:19" ht="38.25" x14ac:dyDescent="0.25">
      <c r="A30" s="26" t="s">
        <v>29</v>
      </c>
      <c r="B30" s="27" t="s">
        <v>9</v>
      </c>
      <c r="C30" s="27" t="s">
        <v>10</v>
      </c>
      <c r="D30" s="28" t="s">
        <v>30</v>
      </c>
      <c r="E30" s="29">
        <v>4278960000</v>
      </c>
      <c r="F30" s="29">
        <v>10000000</v>
      </c>
      <c r="G30" s="30">
        <f t="shared" si="0"/>
        <v>2.3370164712920895E-3</v>
      </c>
      <c r="H30" s="29">
        <v>4268508351.1700001</v>
      </c>
      <c r="I30" s="30">
        <f t="shared" si="1"/>
        <v>0.99755743245321293</v>
      </c>
      <c r="J30" s="29">
        <v>451648.83</v>
      </c>
      <c r="K30" s="30">
        <f t="shared" si="2"/>
        <v>1.0555107549498009E-4</v>
      </c>
      <c r="L30" s="29">
        <v>4215458351.1700001</v>
      </c>
      <c r="M30" s="30">
        <f t="shared" si="3"/>
        <v>0.98515956007300842</v>
      </c>
      <c r="N30" s="29">
        <v>3478885170</v>
      </c>
      <c r="O30" s="30">
        <f t="shared" si="4"/>
        <v>0.81302119440237819</v>
      </c>
      <c r="P30" s="29">
        <v>3478885170</v>
      </c>
      <c r="Q30" s="30">
        <f t="shared" si="5"/>
        <v>0.81302119440237819</v>
      </c>
      <c r="R30" s="29">
        <v>3478885170</v>
      </c>
      <c r="S30" s="36">
        <f t="shared" si="6"/>
        <v>0.81302119440237819</v>
      </c>
    </row>
    <row r="31" spans="1:19" ht="38.25" x14ac:dyDescent="0.25">
      <c r="A31" s="26" t="s">
        <v>29</v>
      </c>
      <c r="B31" s="27" t="s">
        <v>9</v>
      </c>
      <c r="C31" s="27" t="s">
        <v>31</v>
      </c>
      <c r="D31" s="28" t="s">
        <v>30</v>
      </c>
      <c r="E31" s="29">
        <v>5721040000</v>
      </c>
      <c r="F31" s="29">
        <v>358000000</v>
      </c>
      <c r="G31" s="30">
        <f t="shared" si="0"/>
        <v>6.2576035126480495E-2</v>
      </c>
      <c r="H31" s="29">
        <v>5363027304.2600002</v>
      </c>
      <c r="I31" s="30">
        <f t="shared" si="1"/>
        <v>0.93742174574203296</v>
      </c>
      <c r="J31" s="29">
        <v>12695.74</v>
      </c>
      <c r="K31" s="30">
        <f t="shared" si="2"/>
        <v>2.2191314865828592E-6</v>
      </c>
      <c r="L31" s="29">
        <v>5045222365.2600002</v>
      </c>
      <c r="M31" s="30">
        <f t="shared" si="3"/>
        <v>0.88187154175814186</v>
      </c>
      <c r="N31" s="29">
        <v>4128626251.2600002</v>
      </c>
      <c r="O31" s="30">
        <f t="shared" si="4"/>
        <v>0.72165659587417674</v>
      </c>
      <c r="P31" s="29">
        <v>4128626251.2600002</v>
      </c>
      <c r="Q31" s="30">
        <f t="shared" si="5"/>
        <v>0.72165659587417674</v>
      </c>
      <c r="R31" s="29">
        <v>4128626251.2600002</v>
      </c>
      <c r="S31" s="36">
        <f t="shared" si="6"/>
        <v>0.72165659587417674</v>
      </c>
    </row>
    <row r="32" spans="1:19" ht="38.25" x14ac:dyDescent="0.25">
      <c r="A32" s="26" t="s">
        <v>29</v>
      </c>
      <c r="B32" s="27" t="s">
        <v>32</v>
      </c>
      <c r="C32" s="27" t="s">
        <v>33</v>
      </c>
      <c r="D32" s="28" t="s">
        <v>30</v>
      </c>
      <c r="E32" s="29">
        <v>1041795000</v>
      </c>
      <c r="F32" s="29">
        <v>0</v>
      </c>
      <c r="G32" s="30">
        <f t="shared" si="0"/>
        <v>0</v>
      </c>
      <c r="H32" s="29">
        <v>1040885788.8</v>
      </c>
      <c r="I32" s="30">
        <f t="shared" si="1"/>
        <v>0.99912726476898039</v>
      </c>
      <c r="J32" s="29">
        <v>909211.2</v>
      </c>
      <c r="K32" s="30">
        <f t="shared" si="2"/>
        <v>8.7273523101953838E-4</v>
      </c>
      <c r="L32" s="29">
        <v>1028021788.8</v>
      </c>
      <c r="M32" s="30">
        <f t="shared" si="3"/>
        <v>0.98677934603256878</v>
      </c>
      <c r="N32" s="29">
        <v>894399960.07000005</v>
      </c>
      <c r="O32" s="30">
        <f t="shared" si="4"/>
        <v>0.85851819222591785</v>
      </c>
      <c r="P32" s="29">
        <v>894399960.07000005</v>
      </c>
      <c r="Q32" s="30">
        <f t="shared" si="5"/>
        <v>0.85851819222591785</v>
      </c>
      <c r="R32" s="29">
        <v>894399960.07000005</v>
      </c>
      <c r="S32" s="36">
        <f t="shared" si="6"/>
        <v>0.85851819222591785</v>
      </c>
    </row>
    <row r="33" spans="1:19" x14ac:dyDescent="0.25">
      <c r="A33" s="22" t="s">
        <v>60</v>
      </c>
      <c r="B33" s="22"/>
      <c r="C33" s="22"/>
      <c r="D33" s="34"/>
      <c r="E33" s="31">
        <f>SUM(E30:E32)</f>
        <v>11041795000</v>
      </c>
      <c r="F33" s="31">
        <f t="shared" ref="F33:R33" si="9">SUM(F30:F32)</f>
        <v>368000000</v>
      </c>
      <c r="G33" s="32">
        <f t="shared" si="0"/>
        <v>3.3327914528389631E-2</v>
      </c>
      <c r="H33" s="31">
        <f t="shared" si="9"/>
        <v>10672421444.23</v>
      </c>
      <c r="I33" s="32">
        <f t="shared" si="1"/>
        <v>0.96654768941372304</v>
      </c>
      <c r="J33" s="31">
        <f t="shared" si="9"/>
        <v>1373555.77</v>
      </c>
      <c r="K33" s="32">
        <f t="shared" si="2"/>
        <v>1.2439605788732721E-4</v>
      </c>
      <c r="L33" s="31">
        <f t="shared" si="9"/>
        <v>10288702505.23</v>
      </c>
      <c r="M33" s="32">
        <f t="shared" si="3"/>
        <v>0.9317961894085155</v>
      </c>
      <c r="N33" s="31">
        <f t="shared" si="9"/>
        <v>8501911381.3299999</v>
      </c>
      <c r="O33" s="32">
        <f t="shared" si="4"/>
        <v>0.76997547783942732</v>
      </c>
      <c r="P33" s="31">
        <f t="shared" si="9"/>
        <v>8501911381.3299999</v>
      </c>
      <c r="Q33" s="32">
        <f t="shared" si="5"/>
        <v>0.76997547783942732</v>
      </c>
      <c r="R33" s="31">
        <f t="shared" si="9"/>
        <v>8501911381.3299999</v>
      </c>
      <c r="S33" s="37">
        <f t="shared" si="6"/>
        <v>0.76997547783942732</v>
      </c>
    </row>
    <row r="34" spans="1:19" x14ac:dyDescent="0.25">
      <c r="A34" s="23"/>
      <c r="B34" s="11"/>
      <c r="C34" s="24"/>
      <c r="D34" s="20"/>
      <c r="E34" s="21"/>
      <c r="F34" s="21"/>
      <c r="G34" s="33"/>
      <c r="H34" s="21"/>
      <c r="I34" s="33"/>
      <c r="J34" s="21"/>
      <c r="K34" s="33"/>
      <c r="L34" s="21"/>
      <c r="M34" s="33"/>
      <c r="N34" s="21"/>
      <c r="O34" s="33"/>
      <c r="P34" s="21"/>
      <c r="Q34" s="33"/>
      <c r="R34" s="21"/>
      <c r="S34" s="38"/>
    </row>
    <row r="35" spans="1:19" x14ac:dyDescent="0.25">
      <c r="A35" s="22" t="s">
        <v>61</v>
      </c>
      <c r="B35" s="22"/>
      <c r="C35" s="22"/>
      <c r="D35" s="34" t="s">
        <v>1</v>
      </c>
      <c r="E35" s="31">
        <v>19995755000</v>
      </c>
      <c r="F35" s="31">
        <v>611471600</v>
      </c>
      <c r="G35" s="32">
        <f t="shared" si="0"/>
        <v>3.0580070619989092E-2</v>
      </c>
      <c r="H35" s="31">
        <v>19308903877.169998</v>
      </c>
      <c r="I35" s="32">
        <f t="shared" si="1"/>
        <v>0.96565015310349611</v>
      </c>
      <c r="J35" s="31">
        <v>75379522.829999998</v>
      </c>
      <c r="K35" s="32">
        <f t="shared" si="2"/>
        <v>3.7697762765146903E-3</v>
      </c>
      <c r="L35" s="31">
        <v>17746275230.5</v>
      </c>
      <c r="M35" s="32">
        <f t="shared" si="3"/>
        <v>0.88750213385291032</v>
      </c>
      <c r="N35" s="31">
        <v>15000319374</v>
      </c>
      <c r="O35" s="32">
        <f t="shared" si="4"/>
        <v>0.75017519338479588</v>
      </c>
      <c r="P35" s="31">
        <v>15000319374</v>
      </c>
      <c r="Q35" s="32">
        <f t="shared" si="5"/>
        <v>0.75017519338479588</v>
      </c>
      <c r="R35" s="31">
        <v>15000319374</v>
      </c>
      <c r="S35" s="37">
        <f t="shared" si="6"/>
        <v>0.75017519338479588</v>
      </c>
    </row>
    <row r="36" spans="1:19" ht="0" hidden="1" customHeight="1" x14ac:dyDescent="0.25"/>
    <row r="37" spans="1:19" ht="13.5" customHeight="1" x14ac:dyDescent="0.25"/>
  </sheetData>
  <mergeCells count="11">
    <mergeCell ref="A35:C35"/>
    <mergeCell ref="A14:D14"/>
    <mergeCell ref="A16:C16"/>
    <mergeCell ref="A20:D20"/>
    <mergeCell ref="A22:B22"/>
    <mergeCell ref="A26:D26"/>
    <mergeCell ref="A33:C33"/>
    <mergeCell ref="C1:O3"/>
    <mergeCell ref="P1:S3"/>
    <mergeCell ref="A5:B5"/>
    <mergeCell ref="A6:C6"/>
  </mergeCells>
  <printOptions horizontalCentered="1"/>
  <pageMargins left="0.39370078740157483" right="0.59055118110236227" top="0.39370078740157483" bottom="0.39370078740157483" header="0.78740157480314965" footer="0.78740157480314965"/>
  <pageSetup paperSize="190" scale="6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2016-12-02T17:24:16Z</cp:lastPrinted>
  <dcterms:created xsi:type="dcterms:W3CDTF">2016-12-02T17:23:47Z</dcterms:created>
  <dcterms:modified xsi:type="dcterms:W3CDTF">2016-12-02T19:04:23Z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