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aguilar\OneDrive - Colombia Compra Eficiente\2016\EJE-2014\"/>
    </mc:Choice>
  </mc:AlternateContent>
  <bookViews>
    <workbookView xWindow="240" yWindow="240" windowWidth="18060" windowHeight="6930"/>
  </bookViews>
  <sheets>
    <sheet name="REP_EPG034_EjecucionPresupuesta" sheetId="1" r:id="rId1"/>
  </sheets>
  <calcPr calcId="171027"/>
</workbook>
</file>

<file path=xl/calcChain.xml><?xml version="1.0" encoding="utf-8"?>
<calcChain xmlns="http://schemas.openxmlformats.org/spreadsheetml/2006/main">
  <c r="D42" i="1" l="1"/>
  <c r="N30" i="1" l="1"/>
  <c r="M30" i="1"/>
  <c r="K30" i="1"/>
  <c r="I30" i="1"/>
  <c r="G30" i="1"/>
  <c r="H30" i="1" s="1"/>
  <c r="E30" i="1"/>
  <c r="D30" i="1"/>
  <c r="N22" i="1"/>
  <c r="M22" i="1"/>
  <c r="K22" i="1"/>
  <c r="K24" i="1" s="1"/>
  <c r="I22" i="1"/>
  <c r="G22" i="1"/>
  <c r="E22" i="1"/>
  <c r="D22" i="1"/>
  <c r="D24" i="1" s="1"/>
  <c r="N14" i="1"/>
  <c r="M14" i="1"/>
  <c r="K14" i="1"/>
  <c r="I14" i="1"/>
  <c r="J14" i="1" s="1"/>
  <c r="G14" i="1"/>
  <c r="E14" i="1"/>
  <c r="D14" i="1"/>
  <c r="O32" i="1"/>
  <c r="O29" i="1"/>
  <c r="O28" i="1"/>
  <c r="O20" i="1"/>
  <c r="O19" i="1"/>
  <c r="O18" i="1"/>
  <c r="O12" i="1"/>
  <c r="O11" i="1"/>
  <c r="O10" i="1"/>
  <c r="O9" i="1"/>
  <c r="O8" i="1"/>
  <c r="L32" i="1"/>
  <c r="L29" i="1"/>
  <c r="L28" i="1"/>
  <c r="L20" i="1"/>
  <c r="L19" i="1"/>
  <c r="L18" i="1"/>
  <c r="L12" i="1"/>
  <c r="L11" i="1"/>
  <c r="L10" i="1"/>
  <c r="L9" i="1"/>
  <c r="L8" i="1"/>
  <c r="J32" i="1"/>
  <c r="J29" i="1"/>
  <c r="J28" i="1"/>
  <c r="J20" i="1"/>
  <c r="J19" i="1"/>
  <c r="J18" i="1"/>
  <c r="J12" i="1"/>
  <c r="J11" i="1"/>
  <c r="J10" i="1"/>
  <c r="J9" i="1"/>
  <c r="J8" i="1"/>
  <c r="H32" i="1"/>
  <c r="H29" i="1"/>
  <c r="H28" i="1"/>
  <c r="H20" i="1"/>
  <c r="H19" i="1"/>
  <c r="H18" i="1"/>
  <c r="H12" i="1"/>
  <c r="H11" i="1"/>
  <c r="H10" i="1"/>
  <c r="H9" i="1"/>
  <c r="H8" i="1"/>
  <c r="F32" i="1"/>
  <c r="F29" i="1"/>
  <c r="F28" i="1"/>
  <c r="F20" i="1"/>
  <c r="F19" i="1"/>
  <c r="F18" i="1"/>
  <c r="F12" i="1"/>
  <c r="F11" i="1"/>
  <c r="F10" i="1"/>
  <c r="F9" i="1"/>
  <c r="F8" i="1"/>
  <c r="J22" i="1" l="1"/>
  <c r="J30" i="1"/>
  <c r="O30" i="1"/>
  <c r="L30" i="1"/>
  <c r="F30" i="1"/>
  <c r="O22" i="1"/>
  <c r="F22" i="1"/>
  <c r="G24" i="1"/>
  <c r="H24" i="1" s="1"/>
  <c r="N24" i="1"/>
  <c r="E24" i="1"/>
  <c r="F24" i="1" s="1"/>
  <c r="M24" i="1"/>
  <c r="O24" i="1"/>
  <c r="L24" i="1"/>
  <c r="H22" i="1"/>
  <c r="L14" i="1"/>
  <c r="F14" i="1"/>
  <c r="O14" i="1"/>
  <c r="I24" i="1"/>
  <c r="J24" i="1" s="1"/>
  <c r="L22" i="1"/>
  <c r="H14" i="1"/>
</calcChain>
</file>

<file path=xl/sharedStrings.xml><?xml version="1.0" encoding="utf-8"?>
<sst xmlns="http://schemas.openxmlformats.org/spreadsheetml/2006/main" count="89" uniqueCount="51">
  <si>
    <t>Año Fiscal:</t>
  </si>
  <si>
    <t/>
  </si>
  <si>
    <t>Vigencia:</t>
  </si>
  <si>
    <t>Actual</t>
  </si>
  <si>
    <t>Periodo:</t>
  </si>
  <si>
    <t>Enero-Febrero</t>
  </si>
  <si>
    <t>CDP</t>
  </si>
  <si>
    <t>A-1-0-1-1</t>
  </si>
  <si>
    <t>Nación</t>
  </si>
  <si>
    <t>SUELDOS DE PERSONAL DE NOMINA</t>
  </si>
  <si>
    <t>A-1-0-1-4</t>
  </si>
  <si>
    <t>PRIMA TECNICA</t>
  </si>
  <si>
    <t>A-1-0-1-5</t>
  </si>
  <si>
    <t>OTROS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</si>
  <si>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</si>
  <si>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</si>
  <si>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</si>
  <si>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</si>
  <si>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</si>
  <si>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</si>
  <si>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</si>
  <si>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</si>
  <si>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</si>
  <si>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</si>
  <si>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C-520-1000-1</t>
  </si>
  <si>
    <t>FORTALECIMIENTO DE LA CONTRATACIÓN PÚBLICA NACIONAL</t>
  </si>
  <si>
    <t>Propios</t>
  </si>
  <si>
    <t>% Pagos</t>
  </si>
  <si>
    <t>% Obligación</t>
  </si>
  <si>
    <t>% Compromiso</t>
  </si>
  <si>
    <t>% Apr. Disponible</t>
  </si>
  <si>
    <t>% CDP</t>
  </si>
  <si>
    <t>Colombia Compra Eficiente</t>
  </si>
  <si>
    <t>Funcionamiento</t>
  </si>
  <si>
    <t>Gastos de Personal</t>
  </si>
  <si>
    <t>Ejecución Presupuestal al 28 de febrero  de 2014</t>
  </si>
  <si>
    <t>Gastos de Generales</t>
  </si>
  <si>
    <t>Total Gastos de Personal</t>
  </si>
  <si>
    <t>Total Gastos Generales</t>
  </si>
  <si>
    <t>Total gastos de Funcinamiento</t>
  </si>
  <si>
    <t>Inversión</t>
  </si>
  <si>
    <t>Total Inversión</t>
  </si>
  <si>
    <t>Total Presupuesto CCE</t>
  </si>
  <si>
    <t>Pagos</t>
  </si>
  <si>
    <t>Obligación</t>
  </si>
  <si>
    <t>Compromiso</t>
  </si>
  <si>
    <t>Apr. Disponible</t>
  </si>
  <si>
    <t>Apr. Vigente</t>
  </si>
  <si>
    <t>Descripción</t>
  </si>
  <si>
    <t>Fuente</t>
  </si>
  <si>
    <t>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</si>
</sst>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62">
    <xf numFmtId="0" fontId="0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0" xfId="0" applyFont="1" applyFill="1" applyBorder="1"/>
    <xf numFmtId="0" fontId="5" fillId="0" borderId="1" xfId="0" applyFont="1" applyFill="1" applyBorder="1"/>
    <xf numFmtId="0" fontId="6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9" fontId="6" fillId="0" borderId="1" xfId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/>
    <xf numFmtId="9" fontId="5" fillId="0" borderId="0" xfId="1" applyFont="1" applyFill="1" applyBorder="1"/>
    <xf numFmtId="0" fontId="4" fillId="0" borderId="3" xfId="0" applyNumberFormat="1" applyFont="1" applyFill="1" applyBorder="1" applyAlignment="1">
      <alignment horizontal="center"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4" fillId="0" borderId="3" xfId="2" applyNumberFormat="1" applyFont="1" applyFill="1" applyBorder="1" applyAlignment="1">
      <alignment horizontal="center" vertical="center" wrapText="1" readingOrder="1"/>
    </xf>
    <xf numFmtId="0" fontId="4" fillId="0" borderId="3" xfId="2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4" fillId="0" borderId="0" xfId="2" applyNumberFormat="1" applyFont="1" applyFill="1" applyBorder="1" applyAlignment="1">
      <alignment horizontal="center" vertical="center" wrapText="1" readingOrder="1"/>
    </xf>
    <xf numFmtId="0" fontId="4" fillId="0" borderId="0" xfId="2" applyNumberFormat="1" applyFont="1" applyFill="1" applyBorder="1" applyAlignment="1">
      <alignment vertical="center" wrapText="1" readingOrder="1"/>
    </xf>
    <xf numFmtId="0" fontId="4" fillId="0" borderId="6" xfId="2" applyNumberFormat="1" applyFont="1" applyFill="1" applyBorder="1" applyAlignment="1">
      <alignment horizontal="center" vertical="center" wrapText="1" readingOrder="1"/>
    </xf>
    <xf numFmtId="0" fontId="4" fillId="0" borderId="6" xfId="2" applyNumberFormat="1" applyFont="1" applyFill="1" applyBorder="1" applyAlignment="1">
      <alignment vertical="center" wrapText="1" readingOrder="1"/>
    </xf>
    <xf numFmtId="0" fontId="4" fillId="0" borderId="6" xfId="0" applyNumberFormat="1" applyFont="1" applyFill="1" applyBorder="1" applyAlignment="1">
      <alignment horizontal="center" vertical="center" wrapText="1" readingOrder="1"/>
    </xf>
    <xf numFmtId="0" fontId="5" fillId="0" borderId="10" xfId="0" applyFont="1" applyFill="1" applyBorder="1"/>
    <xf numFmtId="0" fontId="4" fillId="0" borderId="10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left" vertical="center" wrapText="1" readingOrder="1"/>
    </xf>
    <xf numFmtId="164" fontId="6" fillId="0" borderId="8" xfId="0" applyNumberFormat="1" applyFont="1" applyFill="1" applyBorder="1" applyAlignment="1">
      <alignment horizontal="right" vertical="center" wrapText="1" readingOrder="1"/>
    </xf>
    <xf numFmtId="9" fontId="6" fillId="0" borderId="8" xfId="1" applyFont="1" applyFill="1" applyBorder="1" applyAlignment="1">
      <alignment horizontal="right" vertical="center" wrapText="1" readingOrder="1"/>
    </xf>
    <xf numFmtId="0" fontId="5" fillId="0" borderId="8" xfId="0" applyFont="1" applyFill="1" applyBorder="1"/>
    <xf numFmtId="10" fontId="5" fillId="0" borderId="8" xfId="1" applyNumberFormat="1" applyFont="1" applyFill="1" applyBorder="1"/>
    <xf numFmtId="0" fontId="6" fillId="0" borderId="3" xfId="0" applyNumberFormat="1" applyFont="1" applyFill="1" applyBorder="1" applyAlignment="1">
      <alignment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164" fontId="6" fillId="0" borderId="3" xfId="0" applyNumberFormat="1" applyFont="1" applyFill="1" applyBorder="1" applyAlignment="1">
      <alignment horizontal="right" vertical="center" wrapText="1" readingOrder="1"/>
    </xf>
    <xf numFmtId="9" fontId="6" fillId="0" borderId="3" xfId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/>
    <xf numFmtId="0" fontId="5" fillId="0" borderId="3" xfId="0" applyFont="1" applyFill="1" applyBorder="1"/>
    <xf numFmtId="10" fontId="5" fillId="0" borderId="1" xfId="1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 readingOrder="1"/>
    </xf>
    <xf numFmtId="9" fontId="4" fillId="2" borderId="1" xfId="1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9" fontId="4" fillId="2" borderId="1" xfId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/>
    <xf numFmtId="0" fontId="4" fillId="2" borderId="1" xfId="0" applyNumberFormat="1" applyFont="1" applyFill="1" applyBorder="1" applyAlignment="1">
      <alignment horizontal="left" vertical="center" wrapText="1" readingOrder="1"/>
    </xf>
    <xf numFmtId="0" fontId="7" fillId="2" borderId="1" xfId="0" applyFont="1" applyFill="1" applyBorder="1"/>
    <xf numFmtId="0" fontId="4" fillId="2" borderId="7" xfId="0" applyNumberFormat="1" applyFont="1" applyFill="1" applyBorder="1" applyAlignment="1">
      <alignment horizontal="left" vertical="center" wrapText="1" readingOrder="1"/>
    </xf>
    <xf numFmtId="0" fontId="4" fillId="2" borderId="8" xfId="0" applyNumberFormat="1" applyFont="1" applyFill="1" applyBorder="1" applyAlignment="1">
      <alignment horizontal="left" vertical="center" wrapText="1" readingOrder="1"/>
    </xf>
    <xf numFmtId="0" fontId="4" fillId="2" borderId="10" xfId="0" applyNumberFormat="1" applyFont="1" applyFill="1" applyBorder="1" applyAlignment="1">
      <alignment horizontal="left" vertical="center" wrapText="1" readingOrder="1"/>
    </xf>
    <xf numFmtId="0" fontId="3" fillId="0" borderId="6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left" vertical="center" wrapText="1" readingOrder="1"/>
    </xf>
    <xf numFmtId="0" fontId="4" fillId="0" borderId="2" xfId="2" applyNumberFormat="1" applyFont="1" applyFill="1" applyBorder="1" applyAlignment="1">
      <alignment horizontal="center" vertical="center" wrapText="1" readingOrder="1"/>
    </xf>
    <xf numFmtId="0" fontId="4" fillId="0" borderId="3" xfId="2" applyNumberFormat="1" applyFont="1" applyFill="1" applyBorder="1" applyAlignment="1">
      <alignment horizontal="center" vertical="center" wrapText="1" readingOrder="1"/>
    </xf>
    <xf numFmtId="0" fontId="4" fillId="0" borderId="4" xfId="2" applyNumberFormat="1" applyFont="1" applyFill="1" applyBorder="1" applyAlignment="1">
      <alignment horizontal="center" vertical="center" wrapText="1" readingOrder="1"/>
    </xf>
    <xf numFmtId="0" fontId="4" fillId="0" borderId="5" xfId="2" applyNumberFormat="1" applyFont="1" applyFill="1" applyBorder="1" applyAlignment="1">
      <alignment horizontal="center" vertical="center" wrapText="1" readingOrder="1"/>
    </xf>
    <xf numFmtId="0" fontId="4" fillId="0" borderId="6" xfId="2" applyNumberFormat="1" applyFont="1" applyFill="1" applyBorder="1" applyAlignment="1">
      <alignment horizontal="center" vertical="center" wrapText="1" readingOrder="1"/>
    </xf>
    <xf numFmtId="0" fontId="4" fillId="0" borderId="9" xfId="2" applyNumberFormat="1" applyFont="1" applyFill="1" applyBorder="1" applyAlignment="1">
      <alignment horizontal="center" vertical="center" wrapText="1" readingOrder="1"/>
    </xf>
    <xf numFmtId="0" fontId="4" fillId="0" borderId="7" xfId="2" applyNumberFormat="1" applyFont="1" applyFill="1" applyBorder="1" applyAlignment="1">
      <alignment horizontal="center" vertical="center" wrapText="1" readingOrder="1"/>
    </xf>
    <xf numFmtId="0" fontId="4" fillId="0" borderId="8" xfId="2" applyNumberFormat="1" applyFont="1" applyFill="1" applyBorder="1" applyAlignment="1">
      <alignment horizontal="center" vertical="center" wrapText="1" readingOrder="1"/>
    </xf>
    <xf numFmtId="0" fontId="4" fillId="0" borderId="10" xfId="2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504825</xdr:colOff>
      <xdr:row>0</xdr:row>
      <xdr:rowOff>9525</xdr:rowOff>
    </xdr:from>
    <xdr:to>
      <xdr:col>14</xdr:col>
      <xdr:colOff>371475</xdr:colOff>
      <xdr:row>3</xdr:row>
      <xdr:rowOff>9525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9175" y="9525"/>
          <a:ext cx="15906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zoomScaleNormal="100" workbookViewId="0">
      <selection activeCell="D42" sqref="D42"/>
    </sheetView>
  </sheetViews>
  <sheetFormatPr baseColWidth="10" defaultRowHeight="12" x14ac:dyDescent="0.2"/>
  <cols>
    <col min="1" max="1" width="10.5703125" style="3" bestFit="1" customWidth="1"/>
    <col min="2" max="2" width="12.42578125" style="3" customWidth="1"/>
    <col min="3" max="3" width="25" style="3" customWidth="1"/>
    <col min="4" max="5" width="17.28515625" style="3" bestFit="1" customWidth="1"/>
    <col min="6" max="6" width="6.140625" style="3" bestFit="1" customWidth="1"/>
    <col min="7" max="7" width="16.28515625" style="3" bestFit="1" customWidth="1"/>
    <col min="8" max="8" width="9.42578125" style="3" bestFit="1" customWidth="1"/>
    <col min="9" max="9" width="17.28515625" style="3" bestFit="1" customWidth="1"/>
    <col min="10" max="10" width="11.42578125" style="3" bestFit="1" customWidth="1"/>
    <col min="11" max="11" width="16.28515625" style="3" bestFit="1" customWidth="1"/>
    <col min="12" max="12" width="9.5703125" style="11" bestFit="1" customWidth="1"/>
    <col min="13" max="13" width="16.28515625" style="3" bestFit="1" customWidth="1"/>
    <col min="14" max="14" width="0" style="3" hidden="1" customWidth="1"/>
    <col min="15" max="15" width="7.85546875" style="3" bestFit="1" customWidth="1"/>
    <col min="16" max="16384" width="11.42578125" style="3"/>
  </cols>
  <sheetData>
    <row r="1" spans="1:15" ht="19.5" customHeight="1" x14ac:dyDescent="0.2">
      <c r="A1" s="1" t="s">
        <v>0</v>
      </c>
      <c r="B1" s="2">
        <v>2014</v>
      </c>
      <c r="C1" s="53" t="s">
        <v>32</v>
      </c>
      <c r="D1" s="54"/>
      <c r="E1" s="54"/>
      <c r="F1" s="54"/>
      <c r="G1" s="54"/>
      <c r="H1" s="54"/>
      <c r="I1" s="54"/>
      <c r="J1" s="54"/>
      <c r="K1" s="55"/>
      <c r="L1" s="51" t="s">
        <v>1</v>
      </c>
      <c r="M1" s="51"/>
      <c r="N1" s="51"/>
      <c r="O1" s="51"/>
    </row>
    <row r="2" spans="1:15" ht="19.5" customHeight="1" x14ac:dyDescent="0.2">
      <c r="A2" s="1" t="s">
        <v>2</v>
      </c>
      <c r="B2" s="2" t="s">
        <v>3</v>
      </c>
      <c r="C2" s="56"/>
      <c r="D2" s="57"/>
      <c r="E2" s="57"/>
      <c r="F2" s="57"/>
      <c r="G2" s="57"/>
      <c r="H2" s="57"/>
      <c r="I2" s="57"/>
      <c r="J2" s="57"/>
      <c r="K2" s="58"/>
      <c r="L2" s="51"/>
      <c r="M2" s="51"/>
      <c r="N2" s="51"/>
      <c r="O2" s="51"/>
    </row>
    <row r="3" spans="1:15" ht="19.5" customHeight="1" x14ac:dyDescent="0.2">
      <c r="A3" s="1" t="s">
        <v>4</v>
      </c>
      <c r="B3" s="2" t="s">
        <v>5</v>
      </c>
      <c r="C3" s="59" t="s">
        <v>35</v>
      </c>
      <c r="D3" s="60"/>
      <c r="E3" s="60"/>
      <c r="F3" s="60"/>
      <c r="G3" s="60"/>
      <c r="H3" s="60"/>
      <c r="I3" s="60"/>
      <c r="J3" s="60"/>
      <c r="K3" s="61"/>
      <c r="L3" s="51"/>
      <c r="M3" s="51"/>
      <c r="N3" s="51"/>
      <c r="O3" s="51"/>
    </row>
    <row r="4" spans="1:15" ht="19.5" customHeight="1" x14ac:dyDescent="0.2">
      <c r="A4" s="12"/>
      <c r="B4" s="13"/>
      <c r="C4" s="14"/>
      <c r="D4" s="14"/>
      <c r="E4" s="14"/>
      <c r="F4" s="14"/>
      <c r="G4" s="14"/>
      <c r="H4" s="14"/>
      <c r="I4" s="14"/>
      <c r="J4" s="14"/>
      <c r="K4" s="15"/>
      <c r="L4" s="12"/>
      <c r="M4" s="12"/>
      <c r="N4" s="12"/>
      <c r="O4" s="12"/>
    </row>
    <row r="5" spans="1:15" ht="19.5" customHeight="1" x14ac:dyDescent="0.2">
      <c r="A5" s="52" t="s">
        <v>33</v>
      </c>
      <c r="B5" s="52"/>
      <c r="C5" s="17"/>
      <c r="D5" s="17"/>
      <c r="E5" s="17"/>
      <c r="F5" s="17"/>
      <c r="G5" s="17"/>
      <c r="H5" s="17"/>
      <c r="I5" s="17"/>
      <c r="J5" s="17"/>
      <c r="K5" s="18"/>
      <c r="L5" s="16"/>
      <c r="M5" s="16"/>
      <c r="N5" s="16"/>
      <c r="O5" s="16"/>
    </row>
    <row r="6" spans="1:15" ht="19.5" customHeight="1" x14ac:dyDescent="0.2">
      <c r="A6" s="50" t="s">
        <v>34</v>
      </c>
      <c r="B6" s="50"/>
      <c r="C6" s="19"/>
      <c r="D6" s="19"/>
      <c r="E6" s="19"/>
      <c r="F6" s="19"/>
      <c r="G6" s="19"/>
      <c r="H6" s="19"/>
      <c r="I6" s="19"/>
      <c r="J6" s="19"/>
      <c r="K6" s="20"/>
      <c r="L6" s="21"/>
      <c r="M6" s="21"/>
      <c r="N6" s="21"/>
      <c r="O6" s="21"/>
    </row>
    <row r="7" spans="1:15" ht="30" customHeight="1" x14ac:dyDescent="0.2">
      <c r="A7" s="39" t="s">
        <v>50</v>
      </c>
      <c r="B7" s="39" t="s">
        <v>49</v>
      </c>
      <c r="C7" s="39" t="s">
        <v>48</v>
      </c>
      <c r="D7" s="39" t="s">
        <v>47</v>
      </c>
      <c r="E7" s="39" t="s">
        <v>6</v>
      </c>
      <c r="F7" s="39" t="s">
        <v>31</v>
      </c>
      <c r="G7" s="39" t="s">
        <v>46</v>
      </c>
      <c r="H7" s="39" t="s">
        <v>30</v>
      </c>
      <c r="I7" s="39" t="s">
        <v>45</v>
      </c>
      <c r="J7" s="39" t="s">
        <v>29</v>
      </c>
      <c r="K7" s="39" t="s">
        <v>44</v>
      </c>
      <c r="L7" s="40" t="s">
        <v>28</v>
      </c>
      <c r="M7" s="39" t="s">
        <v>43</v>
      </c>
      <c r="N7" s="41"/>
      <c r="O7" s="41" t="s">
        <v>27</v>
      </c>
    </row>
    <row r="8" spans="1:15" ht="24" x14ac:dyDescent="0.2">
      <c r="A8" s="5" t="s">
        <v>7</v>
      </c>
      <c r="B8" s="6" t="s">
        <v>8</v>
      </c>
      <c r="C8" s="7" t="s">
        <v>9</v>
      </c>
      <c r="D8" s="8">
        <v>2040000000</v>
      </c>
      <c r="E8" s="8">
        <v>2040000000</v>
      </c>
      <c r="F8" s="9">
        <f>+E8/D8</f>
        <v>1</v>
      </c>
      <c r="G8" s="8">
        <v>0</v>
      </c>
      <c r="H8" s="9">
        <f>+G8/D8</f>
        <v>0</v>
      </c>
      <c r="I8" s="8">
        <v>344999513</v>
      </c>
      <c r="J8" s="9">
        <f>+I8/D8</f>
        <v>0.16911740833333333</v>
      </c>
      <c r="K8" s="8">
        <v>344999513</v>
      </c>
      <c r="L8" s="9">
        <f>+K8/D8</f>
        <v>0.16911740833333333</v>
      </c>
      <c r="M8" s="8">
        <v>344999513</v>
      </c>
      <c r="N8" s="4"/>
      <c r="O8" s="10">
        <f>+M8/D8</f>
        <v>0.16911740833333333</v>
      </c>
    </row>
    <row r="9" spans="1:15" x14ac:dyDescent="0.2">
      <c r="A9" s="5" t="s">
        <v>10</v>
      </c>
      <c r="B9" s="6" t="s">
        <v>8</v>
      </c>
      <c r="C9" s="7" t="s">
        <v>11</v>
      </c>
      <c r="D9" s="8">
        <v>471000000</v>
      </c>
      <c r="E9" s="8">
        <v>471000000</v>
      </c>
      <c r="F9" s="9">
        <f t="shared" ref="F9:F32" si="0">+E9/D9</f>
        <v>1</v>
      </c>
      <c r="G9" s="8">
        <v>0</v>
      </c>
      <c r="H9" s="9">
        <f t="shared" ref="H9:H32" si="1">+G9/D9</f>
        <v>0</v>
      </c>
      <c r="I9" s="8">
        <v>79049387</v>
      </c>
      <c r="J9" s="9">
        <f t="shared" ref="J9:J32" si="2">+I9/D9</f>
        <v>0.16783309341825903</v>
      </c>
      <c r="K9" s="8">
        <v>79049387</v>
      </c>
      <c r="L9" s="9">
        <f t="shared" ref="L9:L32" si="3">+K9/D9</f>
        <v>0.16783309341825903</v>
      </c>
      <c r="M9" s="8">
        <v>79049387</v>
      </c>
      <c r="N9" s="4"/>
      <c r="O9" s="10">
        <f t="shared" ref="O9:O32" si="4">+M9/D9</f>
        <v>0.16783309341825903</v>
      </c>
    </row>
    <row r="10" spans="1:15" x14ac:dyDescent="0.2">
      <c r="A10" s="5" t="s">
        <v>12</v>
      </c>
      <c r="B10" s="6" t="s">
        <v>8</v>
      </c>
      <c r="C10" s="7" t="s">
        <v>13</v>
      </c>
      <c r="D10" s="8">
        <v>730000000</v>
      </c>
      <c r="E10" s="8">
        <v>508000000</v>
      </c>
      <c r="F10" s="9">
        <f t="shared" si="0"/>
        <v>0.69589041095890414</v>
      </c>
      <c r="G10" s="8">
        <v>222000000</v>
      </c>
      <c r="H10" s="9">
        <f t="shared" si="1"/>
        <v>0.30410958904109592</v>
      </c>
      <c r="I10" s="8">
        <v>5034916</v>
      </c>
      <c r="J10" s="9">
        <f t="shared" si="2"/>
        <v>6.8971452054794524E-3</v>
      </c>
      <c r="K10" s="8">
        <v>5034916</v>
      </c>
      <c r="L10" s="9">
        <f t="shared" si="3"/>
        <v>6.8971452054794524E-3</v>
      </c>
      <c r="M10" s="8">
        <v>5034916</v>
      </c>
      <c r="N10" s="4"/>
      <c r="O10" s="10">
        <f t="shared" si="4"/>
        <v>6.8971452054794524E-3</v>
      </c>
    </row>
    <row r="11" spans="1:15" ht="24" x14ac:dyDescent="0.2">
      <c r="A11" s="5" t="s">
        <v>14</v>
      </c>
      <c r="B11" s="6" t="s">
        <v>8</v>
      </c>
      <c r="C11" s="7" t="s">
        <v>15</v>
      </c>
      <c r="D11" s="8">
        <v>1200000000</v>
      </c>
      <c r="E11" s="8">
        <v>1109490000</v>
      </c>
      <c r="F11" s="9">
        <f t="shared" si="0"/>
        <v>0.92457500000000004</v>
      </c>
      <c r="G11" s="8">
        <v>90510000</v>
      </c>
      <c r="H11" s="9">
        <f t="shared" si="1"/>
        <v>7.5425000000000006E-2</v>
      </c>
      <c r="I11" s="8">
        <v>1105990000</v>
      </c>
      <c r="J11" s="9">
        <f t="shared" si="2"/>
        <v>0.92165833333333336</v>
      </c>
      <c r="K11" s="8">
        <v>85694000</v>
      </c>
      <c r="L11" s="9">
        <f t="shared" si="3"/>
        <v>7.1411666666666665E-2</v>
      </c>
      <c r="M11" s="8">
        <v>85694000</v>
      </c>
      <c r="N11" s="4"/>
      <c r="O11" s="10">
        <f t="shared" si="4"/>
        <v>7.1411666666666665E-2</v>
      </c>
    </row>
    <row r="12" spans="1:15" ht="48" x14ac:dyDescent="0.2">
      <c r="A12" s="5" t="s">
        <v>16</v>
      </c>
      <c r="B12" s="6" t="s">
        <v>8</v>
      </c>
      <c r="C12" s="7" t="s">
        <v>17</v>
      </c>
      <c r="D12" s="8">
        <v>999000000</v>
      </c>
      <c r="E12" s="8">
        <v>887000000</v>
      </c>
      <c r="F12" s="9">
        <f t="shared" si="0"/>
        <v>0.88788788788788786</v>
      </c>
      <c r="G12" s="8">
        <v>112000000</v>
      </c>
      <c r="H12" s="9">
        <f t="shared" si="1"/>
        <v>0.11211211211211211</v>
      </c>
      <c r="I12" s="8">
        <v>131349753</v>
      </c>
      <c r="J12" s="9">
        <f t="shared" si="2"/>
        <v>0.13148123423423425</v>
      </c>
      <c r="K12" s="8">
        <v>131349753</v>
      </c>
      <c r="L12" s="9">
        <f t="shared" si="3"/>
        <v>0.13148123423423425</v>
      </c>
      <c r="M12" s="8">
        <v>131349753</v>
      </c>
      <c r="N12" s="4"/>
      <c r="O12" s="10">
        <f t="shared" si="4"/>
        <v>0.13148123423423425</v>
      </c>
    </row>
    <row r="13" spans="1:15" x14ac:dyDescent="0.2">
      <c r="A13" s="24"/>
      <c r="B13" s="25"/>
      <c r="C13" s="26"/>
      <c r="D13" s="27"/>
      <c r="E13" s="27"/>
      <c r="F13" s="28"/>
      <c r="G13" s="27"/>
      <c r="H13" s="28"/>
      <c r="I13" s="27"/>
      <c r="J13" s="28"/>
      <c r="K13" s="27"/>
      <c r="L13" s="28"/>
      <c r="M13" s="27"/>
      <c r="N13" s="29"/>
      <c r="O13" s="30"/>
    </row>
    <row r="14" spans="1:15" x14ac:dyDescent="0.2">
      <c r="A14" s="47" t="s">
        <v>37</v>
      </c>
      <c r="B14" s="48"/>
      <c r="C14" s="49"/>
      <c r="D14" s="42">
        <f>SUM(D8:D12)</f>
        <v>5440000000</v>
      </c>
      <c r="E14" s="42">
        <f>SUM(E8:E12)</f>
        <v>5015490000</v>
      </c>
      <c r="F14" s="43">
        <f t="shared" si="0"/>
        <v>0.92196507352941182</v>
      </c>
      <c r="G14" s="42">
        <f>SUM(G8:G12)</f>
        <v>424510000</v>
      </c>
      <c r="H14" s="43">
        <f t="shared" si="1"/>
        <v>7.8034926470588239E-2</v>
      </c>
      <c r="I14" s="42">
        <f>SUM(I8:I12)</f>
        <v>1666423569</v>
      </c>
      <c r="J14" s="43">
        <f t="shared" si="2"/>
        <v>0.3063278619485294</v>
      </c>
      <c r="K14" s="42">
        <f>SUM(K8:K12)</f>
        <v>646127569</v>
      </c>
      <c r="L14" s="43">
        <f t="shared" si="3"/>
        <v>0.11877345018382353</v>
      </c>
      <c r="M14" s="42">
        <f>SUM(M8:M12)</f>
        <v>646127569</v>
      </c>
      <c r="N14" s="42">
        <f>SUM(N8:N12)</f>
        <v>0</v>
      </c>
      <c r="O14" s="44">
        <f t="shared" si="4"/>
        <v>0.11877345018382353</v>
      </c>
    </row>
    <row r="15" spans="1:15" x14ac:dyDescent="0.2">
      <c r="A15" s="31"/>
      <c r="B15" s="32"/>
      <c r="C15" s="33"/>
      <c r="D15" s="34"/>
      <c r="E15" s="34"/>
      <c r="F15" s="35"/>
      <c r="G15" s="34"/>
      <c r="H15" s="35"/>
      <c r="I15" s="34"/>
      <c r="J15" s="35"/>
      <c r="K15" s="34"/>
      <c r="L15" s="35"/>
      <c r="M15" s="34"/>
      <c r="N15" s="22"/>
      <c r="O15" s="36"/>
    </row>
    <row r="16" spans="1:15" ht="19.5" customHeight="1" x14ac:dyDescent="0.2">
      <c r="A16" s="50" t="s">
        <v>36</v>
      </c>
      <c r="B16" s="50"/>
      <c r="C16" s="19"/>
      <c r="D16" s="19"/>
      <c r="E16" s="19"/>
      <c r="F16" s="19"/>
      <c r="G16" s="19"/>
      <c r="H16" s="19"/>
      <c r="I16" s="19"/>
      <c r="J16" s="19"/>
      <c r="K16" s="20"/>
      <c r="L16" s="21"/>
      <c r="M16" s="21"/>
      <c r="N16" s="23"/>
      <c r="O16" s="21"/>
    </row>
    <row r="17" spans="1:15" ht="24" x14ac:dyDescent="0.2">
      <c r="A17" s="39" t="s">
        <v>50</v>
      </c>
      <c r="B17" s="39" t="s">
        <v>49</v>
      </c>
      <c r="C17" s="39" t="s">
        <v>48</v>
      </c>
      <c r="D17" s="39" t="s">
        <v>47</v>
      </c>
      <c r="E17" s="39" t="s">
        <v>6</v>
      </c>
      <c r="F17" s="39" t="s">
        <v>31</v>
      </c>
      <c r="G17" s="39" t="s">
        <v>46</v>
      </c>
      <c r="H17" s="39" t="s">
        <v>30</v>
      </c>
      <c r="I17" s="39" t="s">
        <v>45</v>
      </c>
      <c r="J17" s="39" t="s">
        <v>29</v>
      </c>
      <c r="K17" s="39" t="s">
        <v>44</v>
      </c>
      <c r="L17" s="40" t="s">
        <v>28</v>
      </c>
      <c r="M17" s="39" t="s">
        <v>43</v>
      </c>
      <c r="N17" s="41"/>
      <c r="O17" s="41" t="s">
        <v>27</v>
      </c>
    </row>
    <row r="18" spans="1:15" x14ac:dyDescent="0.2">
      <c r="A18" s="5" t="s">
        <v>18</v>
      </c>
      <c r="B18" s="6" t="s">
        <v>8</v>
      </c>
      <c r="C18" s="7" t="s">
        <v>19</v>
      </c>
      <c r="D18" s="8">
        <v>6000000</v>
      </c>
      <c r="E18" s="8">
        <v>0</v>
      </c>
      <c r="F18" s="9">
        <f t="shared" si="0"/>
        <v>0</v>
      </c>
      <c r="G18" s="8">
        <v>6000000</v>
      </c>
      <c r="H18" s="9">
        <f t="shared" si="1"/>
        <v>1</v>
      </c>
      <c r="I18" s="8">
        <v>0</v>
      </c>
      <c r="J18" s="9">
        <f t="shared" si="2"/>
        <v>0</v>
      </c>
      <c r="K18" s="8">
        <v>0</v>
      </c>
      <c r="L18" s="9">
        <f t="shared" si="3"/>
        <v>0</v>
      </c>
      <c r="M18" s="8">
        <v>0</v>
      </c>
      <c r="N18" s="4"/>
      <c r="O18" s="10">
        <f t="shared" si="4"/>
        <v>0</v>
      </c>
    </row>
    <row r="19" spans="1:15" ht="24" x14ac:dyDescent="0.2">
      <c r="A19" s="5" t="s">
        <v>20</v>
      </c>
      <c r="B19" s="6" t="s">
        <v>8</v>
      </c>
      <c r="C19" s="7" t="s">
        <v>21</v>
      </c>
      <c r="D19" s="8">
        <v>3588000000</v>
      </c>
      <c r="E19" s="8">
        <v>1547256496</v>
      </c>
      <c r="F19" s="9">
        <f t="shared" si="0"/>
        <v>0.43123090746934223</v>
      </c>
      <c r="G19" s="8">
        <v>2040743504</v>
      </c>
      <c r="H19" s="9">
        <f t="shared" si="1"/>
        <v>0.56876909253065777</v>
      </c>
      <c r="I19" s="8">
        <v>1454345935</v>
      </c>
      <c r="J19" s="9">
        <f t="shared" si="2"/>
        <v>0.40533610228539574</v>
      </c>
      <c r="K19" s="8">
        <v>231083543.44</v>
      </c>
      <c r="L19" s="9">
        <f t="shared" si="3"/>
        <v>6.440455502787068E-2</v>
      </c>
      <c r="M19" s="8">
        <v>231083543.44</v>
      </c>
      <c r="N19" s="4"/>
      <c r="O19" s="10">
        <f t="shared" si="4"/>
        <v>6.440455502787068E-2</v>
      </c>
    </row>
    <row r="20" spans="1:15" ht="24" x14ac:dyDescent="0.2">
      <c r="A20" s="5" t="s">
        <v>22</v>
      </c>
      <c r="B20" s="6" t="s">
        <v>8</v>
      </c>
      <c r="C20" s="7" t="s">
        <v>23</v>
      </c>
      <c r="D20" s="8">
        <v>34000000</v>
      </c>
      <c r="E20" s="8">
        <v>0</v>
      </c>
      <c r="F20" s="9">
        <f t="shared" si="0"/>
        <v>0</v>
      </c>
      <c r="G20" s="8">
        <v>34000000</v>
      </c>
      <c r="H20" s="9">
        <f t="shared" si="1"/>
        <v>1</v>
      </c>
      <c r="I20" s="8">
        <v>0</v>
      </c>
      <c r="J20" s="9">
        <f t="shared" si="2"/>
        <v>0</v>
      </c>
      <c r="K20" s="8">
        <v>0</v>
      </c>
      <c r="L20" s="9">
        <f t="shared" si="3"/>
        <v>0</v>
      </c>
      <c r="M20" s="8">
        <v>0</v>
      </c>
      <c r="N20" s="4"/>
      <c r="O20" s="10">
        <f t="shared" si="4"/>
        <v>0</v>
      </c>
    </row>
    <row r="21" spans="1:15" x14ac:dyDescent="0.2">
      <c r="A21" s="24"/>
      <c r="B21" s="25"/>
      <c r="C21" s="26"/>
      <c r="D21" s="27"/>
      <c r="E21" s="27"/>
      <c r="F21" s="28"/>
      <c r="G21" s="27"/>
      <c r="H21" s="28"/>
      <c r="I21" s="27"/>
      <c r="J21" s="28"/>
      <c r="K21" s="27"/>
      <c r="L21" s="28"/>
      <c r="M21" s="27"/>
      <c r="N21" s="29"/>
      <c r="O21" s="30"/>
    </row>
    <row r="22" spans="1:15" x14ac:dyDescent="0.2">
      <c r="A22" s="47" t="s">
        <v>38</v>
      </c>
      <c r="B22" s="49"/>
      <c r="C22" s="45"/>
      <c r="D22" s="42">
        <f>SUM(D18:D21)</f>
        <v>3628000000</v>
      </c>
      <c r="E22" s="42">
        <f t="shared" ref="E22:N22" si="5">SUM(E18:E21)</f>
        <v>1547256496</v>
      </c>
      <c r="F22" s="43">
        <f t="shared" si="0"/>
        <v>0.4264764321940463</v>
      </c>
      <c r="G22" s="42">
        <f t="shared" si="5"/>
        <v>2080743504</v>
      </c>
      <c r="H22" s="43">
        <f t="shared" si="1"/>
        <v>0.5735235678059537</v>
      </c>
      <c r="I22" s="42">
        <f t="shared" si="5"/>
        <v>1454345935</v>
      </c>
      <c r="J22" s="43">
        <f t="shared" si="2"/>
        <v>0.40086712651598677</v>
      </c>
      <c r="K22" s="42">
        <f t="shared" si="5"/>
        <v>231083543.44</v>
      </c>
      <c r="L22" s="43">
        <f t="shared" si="3"/>
        <v>6.369447173098125E-2</v>
      </c>
      <c r="M22" s="42">
        <f t="shared" si="5"/>
        <v>231083543.44</v>
      </c>
      <c r="N22" s="42">
        <f t="shared" si="5"/>
        <v>0</v>
      </c>
      <c r="O22" s="44">
        <f t="shared" si="4"/>
        <v>6.369447173098125E-2</v>
      </c>
    </row>
    <row r="23" spans="1:15" x14ac:dyDescent="0.2">
      <c r="A23" s="24"/>
      <c r="B23" s="25"/>
      <c r="C23" s="26"/>
      <c r="D23" s="27"/>
      <c r="E23" s="27"/>
      <c r="F23" s="28"/>
      <c r="G23" s="27"/>
      <c r="H23" s="28"/>
      <c r="I23" s="27"/>
      <c r="J23" s="28"/>
      <c r="K23" s="27"/>
      <c r="L23" s="28"/>
      <c r="M23" s="27"/>
      <c r="N23" s="29"/>
      <c r="O23" s="30"/>
    </row>
    <row r="24" spans="1:15" x14ac:dyDescent="0.2">
      <c r="A24" s="47" t="s">
        <v>39</v>
      </c>
      <c r="B24" s="48"/>
      <c r="C24" s="49"/>
      <c r="D24" s="42">
        <f>+D22+D14</f>
        <v>9068000000</v>
      </c>
      <c r="E24" s="42">
        <f t="shared" ref="E24:N24" si="6">+E22+E14</f>
        <v>6562746496</v>
      </c>
      <c r="F24" s="43">
        <f t="shared" si="0"/>
        <v>0.72372590383767088</v>
      </c>
      <c r="G24" s="42">
        <f t="shared" si="6"/>
        <v>2505253504</v>
      </c>
      <c r="H24" s="43">
        <f t="shared" si="1"/>
        <v>0.27627409616232906</v>
      </c>
      <c r="I24" s="42">
        <f t="shared" si="6"/>
        <v>3120769504</v>
      </c>
      <c r="J24" s="43">
        <f t="shared" si="2"/>
        <v>0.34415190824878694</v>
      </c>
      <c r="K24" s="42">
        <f t="shared" si="6"/>
        <v>877211112.44000006</v>
      </c>
      <c r="L24" s="43">
        <f t="shared" si="3"/>
        <v>9.6736999607410681E-2</v>
      </c>
      <c r="M24" s="42">
        <f t="shared" si="6"/>
        <v>877211112.44000006</v>
      </c>
      <c r="N24" s="42">
        <f t="shared" si="6"/>
        <v>0</v>
      </c>
      <c r="O24" s="44">
        <f t="shared" si="4"/>
        <v>9.6736999607410681E-2</v>
      </c>
    </row>
    <row r="25" spans="1:15" x14ac:dyDescent="0.2">
      <c r="A25" s="31"/>
      <c r="B25" s="32"/>
      <c r="C25" s="33"/>
      <c r="D25" s="34"/>
      <c r="E25" s="34"/>
      <c r="F25" s="35"/>
      <c r="G25" s="34"/>
      <c r="H25" s="35"/>
      <c r="I25" s="34"/>
      <c r="J25" s="35"/>
      <c r="K25" s="34"/>
      <c r="L25" s="35"/>
      <c r="M25" s="34"/>
      <c r="N25" s="37"/>
      <c r="O25" s="36"/>
    </row>
    <row r="26" spans="1:15" ht="12.75" x14ac:dyDescent="0.2">
      <c r="A26" s="50" t="s">
        <v>40</v>
      </c>
      <c r="B26" s="50"/>
      <c r="C26" s="19"/>
      <c r="D26" s="19"/>
      <c r="E26" s="19"/>
      <c r="F26" s="19"/>
      <c r="G26" s="19"/>
      <c r="H26" s="19"/>
      <c r="I26" s="19"/>
      <c r="J26" s="19"/>
      <c r="K26" s="20"/>
      <c r="L26" s="21"/>
      <c r="M26" s="21"/>
      <c r="N26" s="21"/>
      <c r="O26" s="21"/>
    </row>
    <row r="27" spans="1:15" ht="24" x14ac:dyDescent="0.2">
      <c r="A27" s="39" t="s">
        <v>50</v>
      </c>
      <c r="B27" s="39" t="s">
        <v>49</v>
      </c>
      <c r="C27" s="39" t="s">
        <v>48</v>
      </c>
      <c r="D27" s="39" t="s">
        <v>47</v>
      </c>
      <c r="E27" s="39" t="s">
        <v>6</v>
      </c>
      <c r="F27" s="39" t="s">
        <v>31</v>
      </c>
      <c r="G27" s="39" t="s">
        <v>46</v>
      </c>
      <c r="H27" s="39" t="s">
        <v>30</v>
      </c>
      <c r="I27" s="39" t="s">
        <v>45</v>
      </c>
      <c r="J27" s="39" t="s">
        <v>29</v>
      </c>
      <c r="K27" s="39" t="s">
        <v>44</v>
      </c>
      <c r="L27" s="40" t="s">
        <v>28</v>
      </c>
      <c r="M27" s="39" t="s">
        <v>43</v>
      </c>
      <c r="N27" s="41"/>
      <c r="O27" s="41" t="s">
        <v>27</v>
      </c>
    </row>
    <row r="28" spans="1:15" ht="36" x14ac:dyDescent="0.2">
      <c r="A28" s="5" t="s">
        <v>24</v>
      </c>
      <c r="B28" s="6" t="s">
        <v>8</v>
      </c>
      <c r="C28" s="7" t="s">
        <v>25</v>
      </c>
      <c r="D28" s="8">
        <v>7000000000</v>
      </c>
      <c r="E28" s="8">
        <v>3623924114</v>
      </c>
      <c r="F28" s="9">
        <f t="shared" si="0"/>
        <v>0.51770344485714281</v>
      </c>
      <c r="G28" s="8">
        <v>3376075886</v>
      </c>
      <c r="H28" s="9">
        <f t="shared" si="1"/>
        <v>0.48229655514285713</v>
      </c>
      <c r="I28" s="8">
        <v>3623924114</v>
      </c>
      <c r="J28" s="9">
        <f t="shared" si="2"/>
        <v>0.51770344485714281</v>
      </c>
      <c r="K28" s="8">
        <v>1216811215</v>
      </c>
      <c r="L28" s="9">
        <f t="shared" si="3"/>
        <v>0.17383017357142858</v>
      </c>
      <c r="M28" s="8">
        <v>1216811215</v>
      </c>
      <c r="N28" s="4"/>
      <c r="O28" s="38">
        <f t="shared" si="4"/>
        <v>0.17383017357142858</v>
      </c>
    </row>
    <row r="29" spans="1:15" ht="36" x14ac:dyDescent="0.2">
      <c r="A29" s="5" t="s">
        <v>24</v>
      </c>
      <c r="B29" s="6" t="s">
        <v>26</v>
      </c>
      <c r="C29" s="7" t="s">
        <v>25</v>
      </c>
      <c r="D29" s="8">
        <v>8220000000</v>
      </c>
      <c r="E29" s="8">
        <v>4212120000</v>
      </c>
      <c r="F29" s="9">
        <f t="shared" si="0"/>
        <v>0.51242335766423353</v>
      </c>
      <c r="G29" s="8">
        <v>4007880000</v>
      </c>
      <c r="H29" s="9">
        <f t="shared" si="1"/>
        <v>0.48757664233576642</v>
      </c>
      <c r="I29" s="8">
        <v>4212120000</v>
      </c>
      <c r="J29" s="9">
        <f t="shared" si="2"/>
        <v>0.51242335766423353</v>
      </c>
      <c r="K29" s="8">
        <v>317956000</v>
      </c>
      <c r="L29" s="9">
        <f t="shared" si="3"/>
        <v>3.8680778588807786E-2</v>
      </c>
      <c r="M29" s="8">
        <v>317956000</v>
      </c>
      <c r="N29" s="4"/>
      <c r="O29" s="38">
        <f t="shared" si="4"/>
        <v>3.8680778588807786E-2</v>
      </c>
    </row>
    <row r="30" spans="1:15" x14ac:dyDescent="0.2">
      <c r="A30" s="47" t="s">
        <v>41</v>
      </c>
      <c r="B30" s="49"/>
      <c r="C30" s="45"/>
      <c r="D30" s="42">
        <f>SUM(D28:D29)</f>
        <v>15220000000</v>
      </c>
      <c r="E30" s="42">
        <f t="shared" ref="E30:N30" si="7">SUM(E28:E29)</f>
        <v>7836044114</v>
      </c>
      <c r="F30" s="43">
        <f t="shared" si="0"/>
        <v>0.5148517814717477</v>
      </c>
      <c r="G30" s="42">
        <f t="shared" si="7"/>
        <v>7383955886</v>
      </c>
      <c r="H30" s="43">
        <f t="shared" si="1"/>
        <v>0.4851482185282523</v>
      </c>
      <c r="I30" s="42">
        <f t="shared" si="7"/>
        <v>7836044114</v>
      </c>
      <c r="J30" s="43">
        <f t="shared" si="2"/>
        <v>0.5148517814717477</v>
      </c>
      <c r="K30" s="42">
        <f t="shared" si="7"/>
        <v>1534767215</v>
      </c>
      <c r="L30" s="43">
        <f t="shared" si="3"/>
        <v>0.10083884461235217</v>
      </c>
      <c r="M30" s="42">
        <f t="shared" si="7"/>
        <v>1534767215</v>
      </c>
      <c r="N30" s="42">
        <f t="shared" si="7"/>
        <v>0</v>
      </c>
      <c r="O30" s="44">
        <f t="shared" si="4"/>
        <v>0.10083884461235217</v>
      </c>
    </row>
    <row r="31" spans="1:15" x14ac:dyDescent="0.2">
      <c r="A31" s="31"/>
      <c r="B31" s="32"/>
      <c r="C31" s="33"/>
      <c r="D31" s="34"/>
      <c r="E31" s="34"/>
      <c r="F31" s="35"/>
      <c r="G31" s="34"/>
      <c r="H31" s="35"/>
      <c r="I31" s="34"/>
      <c r="J31" s="35"/>
      <c r="K31" s="34"/>
      <c r="L31" s="35"/>
      <c r="M31" s="34"/>
      <c r="N31" s="37"/>
      <c r="O31" s="36"/>
    </row>
    <row r="32" spans="1:15" x14ac:dyDescent="0.2">
      <c r="A32" s="47" t="s">
        <v>42</v>
      </c>
      <c r="B32" s="48"/>
      <c r="C32" s="49"/>
      <c r="D32" s="42">
        <v>24288000000</v>
      </c>
      <c r="E32" s="42">
        <v>14398790610</v>
      </c>
      <c r="F32" s="43">
        <f t="shared" si="0"/>
        <v>0.59283558176877471</v>
      </c>
      <c r="G32" s="42">
        <v>9889209390</v>
      </c>
      <c r="H32" s="43">
        <f t="shared" si="1"/>
        <v>0.40716441823122529</v>
      </c>
      <c r="I32" s="42">
        <v>10956813618</v>
      </c>
      <c r="J32" s="43">
        <f t="shared" si="2"/>
        <v>0.45112045528656125</v>
      </c>
      <c r="K32" s="42">
        <v>2411978327.4400001</v>
      </c>
      <c r="L32" s="43">
        <f t="shared" si="3"/>
        <v>9.9307408079710141E-2</v>
      </c>
      <c r="M32" s="42">
        <v>2411978327.4400001</v>
      </c>
      <c r="N32" s="46"/>
      <c r="O32" s="44">
        <f t="shared" si="4"/>
        <v>9.9307408079710141E-2</v>
      </c>
    </row>
    <row r="40" spans="4:4" x14ac:dyDescent="0.2">
      <c r="D40" s="3">
        <v>40</v>
      </c>
    </row>
    <row r="41" spans="4:4" x14ac:dyDescent="0.2">
      <c r="D41" s="3">
        <v>39</v>
      </c>
    </row>
    <row r="42" spans="4:4" x14ac:dyDescent="0.2">
      <c r="D42" s="3">
        <f>39/D40</f>
        <v>0.97499999999999998</v>
      </c>
    </row>
  </sheetData>
  <mergeCells count="12">
    <mergeCell ref="A24:C24"/>
    <mergeCell ref="A26:B26"/>
    <mergeCell ref="A30:B30"/>
    <mergeCell ref="A32:C32"/>
    <mergeCell ref="L1:O3"/>
    <mergeCell ref="A5:B5"/>
    <mergeCell ref="A6:B6"/>
    <mergeCell ref="A16:B16"/>
    <mergeCell ref="A14:C14"/>
    <mergeCell ref="A22:B22"/>
    <mergeCell ref="C1:K2"/>
    <mergeCell ref="C3:K3"/>
  </mergeCells>
  <printOptions horizontalCentered="1"/>
  <pageMargins left="0.39370078740157483" right="0.39370078740157483" top="0.78740157480314965" bottom="0.78740157480314965" header="0.78740157480314965" footer="0.78740157480314965"/>
  <pageSetup paperSize="119" scale="7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Gomez</dc:creator>
  <cp:lastModifiedBy>Natalia Aguilar Cubillos</cp:lastModifiedBy>
  <cp:lastPrinted>2014-03-04T18:26:57Z</cp:lastPrinted>
  <dcterms:created xsi:type="dcterms:W3CDTF">2014-03-04T18:24:53Z</dcterms:created>
  <dcterms:modified xsi:type="dcterms:W3CDTF">2017-01-25T20:22:51Z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